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30" tabRatio="958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  <c r="F78" i="3"/>
  <c r="F76" i="3"/>
  <c r="F75" i="3"/>
  <c r="F74" i="3"/>
  <c r="F73" i="3"/>
  <c r="F72" i="3"/>
  <c r="F71" i="3"/>
  <c r="F90" i="3" l="1"/>
  <c r="F89" i="3"/>
  <c r="F87" i="3"/>
  <c r="F80" i="3" l="1"/>
  <c r="F86" i="3"/>
  <c r="F81" i="3"/>
  <c r="F69" i="3" l="1"/>
  <c r="F68" i="3"/>
  <c r="F66" i="3"/>
  <c r="F65" i="3"/>
  <c r="F63" i="3"/>
  <c r="F62" i="3"/>
  <c r="F61" i="3"/>
  <c r="F60" i="3"/>
  <c r="F10" i="3" l="1"/>
  <c r="F56" i="3"/>
  <c r="F55" i="3"/>
  <c r="F54" i="3"/>
  <c r="F53" i="3"/>
  <c r="F52" i="3"/>
  <c r="F51" i="3"/>
  <c r="F50" i="3"/>
  <c r="F49" i="3"/>
  <c r="F48" i="3"/>
  <c r="F46" i="3"/>
  <c r="F45" i="3"/>
  <c r="F44" i="3"/>
  <c r="F43" i="3"/>
  <c r="F40" i="3"/>
  <c r="F39" i="3"/>
  <c r="F38" i="3"/>
  <c r="F37" i="3"/>
  <c r="F41" i="3" s="1"/>
  <c r="F36" i="3"/>
  <c r="F35" i="3"/>
  <c r="F34" i="3"/>
  <c r="F31" i="3"/>
  <c r="F30" i="3"/>
  <c r="F32" i="3" s="1"/>
  <c r="F29" i="3"/>
  <c r="F28" i="3"/>
  <c r="F27" i="3"/>
  <c r="F26" i="3"/>
  <c r="F25" i="3"/>
  <c r="F24" i="3"/>
  <c r="F23" i="3"/>
  <c r="F21" i="3"/>
  <c r="F20" i="3"/>
  <c r="F19" i="3"/>
  <c r="F18" i="3"/>
  <c r="F17" i="3"/>
  <c r="F16" i="3"/>
  <c r="F15" i="3"/>
  <c r="F13" i="3"/>
  <c r="F12" i="3"/>
  <c r="F9" i="3"/>
</calcChain>
</file>

<file path=xl/sharedStrings.xml><?xml version="1.0" encoding="utf-8"?>
<sst xmlns="http://schemas.openxmlformats.org/spreadsheetml/2006/main" count="232" uniqueCount="139">
  <si>
    <t>ლარი</t>
  </si>
  <si>
    <t>N</t>
  </si>
  <si>
    <t>ჯამი</t>
  </si>
  <si>
    <t>1-22-3</t>
  </si>
  <si>
    <t>III კატეგორიის გრუნტის გაჭრა კიუეტის მოსაწყობად, გრუნტის ა/თვითმცლელზე დატვირთვით</t>
  </si>
  <si>
    <t>1000მ3</t>
  </si>
  <si>
    <t xml:space="preserve">შრომითი დანახარჯები </t>
  </si>
  <si>
    <t>კაც/სთ</t>
  </si>
  <si>
    <t>ექსკავატორი ჩამჩის მოცულობით 0,65კბმ</t>
  </si>
  <si>
    <t>მანქ/სთ</t>
  </si>
  <si>
    <t>სხვა მანქანები</t>
  </si>
  <si>
    <t>4,1,244</t>
  </si>
  <si>
    <t>ღორღი</t>
  </si>
  <si>
    <t>მ3</t>
  </si>
  <si>
    <t>1-80-3</t>
  </si>
  <si>
    <t>იგივე ხელით</t>
  </si>
  <si>
    <t>100 მ3</t>
  </si>
  <si>
    <t>გრუნტის გატანა ნაყარში 5კმ-ზე</t>
  </si>
  <si>
    <t>ტ</t>
  </si>
  <si>
    <t>23-1-3</t>
  </si>
  <si>
    <t xml:space="preserve">საფუძველის მოწყობა ქვიშა-ხრეშოვანი ნარევით </t>
  </si>
  <si>
    <t>10მ3</t>
  </si>
  <si>
    <t>4,1,242</t>
  </si>
  <si>
    <t>ქვიშა-ხრეშოვანი ნარევი</t>
  </si>
  <si>
    <t>9-17-5</t>
  </si>
  <si>
    <t>ლითონის ცხაურის მოწყობა 10მ</t>
  </si>
  <si>
    <t>მანქანები</t>
  </si>
  <si>
    <t>1,4,34</t>
  </si>
  <si>
    <t xml:space="preserve">კუთხოვანა 65X650X5 </t>
  </si>
  <si>
    <t>პროექტი</t>
  </si>
  <si>
    <t>1,6,65</t>
  </si>
  <si>
    <t>ფოლადის ზოლოვანა 65*5მმ</t>
  </si>
  <si>
    <t>1,4,90</t>
  </si>
  <si>
    <t>ფოლადის კვადრატი 10*10მმ</t>
  </si>
  <si>
    <t>1,1,2</t>
  </si>
  <si>
    <t>1,10,14</t>
  </si>
  <si>
    <t>ელექტროდი</t>
  </si>
  <si>
    <t>კგ</t>
  </si>
  <si>
    <t>სხვა მასალები</t>
  </si>
  <si>
    <t>1-31-3</t>
  </si>
  <si>
    <t>კიუეტების გვერდების შევსება ქვიშა-ხრეშოვანი ნარევით</t>
  </si>
  <si>
    <t>ბულდოზერი 59კვტ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</si>
  <si>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</si>
  <si>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</si>
  <si>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</si>
  <si>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</si>
  <si>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</si>
  <si>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შედგენილია 2019 წლის IV კვ. მიმდინარე ფასებში</t>
  </si>
  <si>
    <t>შიფრი</t>
  </si>
  <si>
    <t>სამუშაოების ჩამონათვალი</t>
  </si>
  <si>
    <t>განზომილება</t>
  </si>
  <si>
    <t>რაოდენობა</t>
  </si>
  <si>
    <t>ნორმით</t>
  </si>
  <si>
    <t>ერთ. ფასი</t>
  </si>
  <si>
    <t>მ³</t>
  </si>
  <si>
    <t>შრომითი რესურსი</t>
  </si>
  <si>
    <t>4.1.244</t>
  </si>
  <si>
    <t>ს.რ.ფ.</t>
  </si>
  <si>
    <t>დატვირთული მასის გატანა საშ. 5 კმ-ზე</t>
  </si>
  <si>
    <t>27-7-2</t>
  </si>
  <si>
    <t>ავტოგრეიდერი საშუალო ტიპის 79კვტ</t>
  </si>
  <si>
    <t>13.222</t>
  </si>
  <si>
    <t>სატკეპნი საგზაო 18 ტ.</t>
  </si>
  <si>
    <t>13.229</t>
  </si>
  <si>
    <t>მოსარწყავი მანქანა</t>
  </si>
  <si>
    <t>ქვიშახრეშოვანი ნარევი</t>
  </si>
  <si>
    <t>წყალი</t>
  </si>
  <si>
    <t>ქვიშახრეშოვანი ნარევის ტრანსპორტირება 15 კმ-ზე</t>
  </si>
  <si>
    <t>27-11-1,4</t>
  </si>
  <si>
    <t>მ²</t>
  </si>
  <si>
    <t>ავტოგრეიდერი საშუალო 108 ცხ.ძ.</t>
  </si>
  <si>
    <t>13.218</t>
  </si>
  <si>
    <t>თვითმავალი სატკეპნი 5ტ-მდე</t>
  </si>
  <si>
    <t>13.219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</si>
  <si>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</si>
  <si>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</si>
  <si>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</si>
  <si>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>13.230</t>
  </si>
  <si>
    <t xml:space="preserve">ქვის ნამტვრევების მანაწილებელი </t>
  </si>
  <si>
    <t xml:space="preserve">ღორღი 0-40მმ </t>
  </si>
  <si>
    <t>ფრაქციული ღორღის ტრანსპორტირება 15 კმ-ზე</t>
  </si>
  <si>
    <t>27-24–17.18</t>
  </si>
  <si>
    <t>მოსარწყავ-მოსარეცხი მანქანა 6000 ლ-ანი</t>
  </si>
  <si>
    <t xml:space="preserve">სხვა მანქანები </t>
  </si>
  <si>
    <t>ბეტონის მ-350 ფასი k-1.02</t>
  </si>
  <si>
    <t>ფარი ფიცრის ყალიბის</t>
  </si>
  <si>
    <t>სხვა მასალა</t>
  </si>
  <si>
    <t>ბეტონის ტრანსპორტირება 15 კმ-ზე</t>
  </si>
  <si>
    <t>27-28-1</t>
  </si>
  <si>
    <t>განივი ტემპერატურული ნაკერების მოწყობა ყოველ 5 მეტრში</t>
  </si>
  <si>
    <t>გრძ.მ</t>
  </si>
  <si>
    <t>13.234</t>
  </si>
  <si>
    <t>ნაკერების დამჭრელი მექანიზმი</t>
  </si>
  <si>
    <t>13.206</t>
  </si>
  <si>
    <t>ნაკერების ჩამსხმელი</t>
  </si>
  <si>
    <t>ტრაქტორი მუხლუხა სვლაზე</t>
  </si>
  <si>
    <t>4.1.520</t>
  </si>
  <si>
    <t>ბიტუმ-პოლიმერული ნარევი</t>
  </si>
  <si>
    <t>ტნ</t>
  </si>
  <si>
    <t>8-4-7
მიყ.</t>
  </si>
  <si>
    <t>ზედაპირის დამუშავება თხევადი  პარაფინით 2-ჯერ</t>
  </si>
  <si>
    <t>საბაზრ</t>
  </si>
  <si>
    <t>თხევადი პარაფინი</t>
  </si>
  <si>
    <t>100მ³</t>
  </si>
  <si>
    <t>შემასწორებელი ფენის მოწყობა ქვიშა-ხრეშოვანი ნარევით კ-1.22</t>
  </si>
  <si>
    <t>1-116-3</t>
  </si>
  <si>
    <t>მოჭრილი ზედაპირის მოშანდაკება მექანიზმით</t>
  </si>
  <si>
    <t>13.200</t>
  </si>
  <si>
    <t>13.142</t>
  </si>
  <si>
    <t>ბულდოზერი  79კვტ</t>
  </si>
  <si>
    <t>1000მ²</t>
  </si>
  <si>
    <t xml:space="preserve">სავალი ნაწილის საფარის მოწყობა მონოლითური ბეტონით მ-400 B30 F200 W6 სისქით 16სმ </t>
  </si>
  <si>
    <t>თავი I.-ის ჯამი</t>
  </si>
  <si>
    <t>თავი II-ის ჯამი</t>
  </si>
  <si>
    <t>I-II თავების ჯამი</t>
  </si>
  <si>
    <t>საფუძვლის მოწყობა ფრაქციული ღორღით 0-40მმ საშ. სისქით 15სმ. კ-1.26</t>
  </si>
  <si>
    <t>ჩასატანებელი დეტალი-არმატურა A-I, d=8მმ</t>
  </si>
  <si>
    <t>ლესელიძის ქუჩაზე გზის რეაბილიტაცია</t>
  </si>
  <si>
    <t>თავი I. გზის სამოსის მოწყობა</t>
  </si>
  <si>
    <t>არსებული საფარის მოხსნა ხელით, დატვირთვა ა/თვითმცლელზე</t>
  </si>
  <si>
    <t>თავი II. მონოლითური რკ/ბეტონის კიუეტის მოწყობა ზომით 40X40X10სმ</t>
  </si>
  <si>
    <t>kac/sT</t>
  </si>
  <si>
    <t>lari</t>
  </si>
  <si>
    <t>tn.</t>
  </si>
  <si>
    <t>proeqt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</si>
  <si>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</si>
  <si>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</si>
  <si>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</si>
  <si>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  <r>
      <rPr>
        <sz val="11"/>
        <color theme="1"/>
        <rFont val="Calibri"/>
        <family val="2"/>
        <scheme val="minor"/>
      </rPr>
      <t/>
    </r>
  </si>
  <si>
    <t>ყალიბის ფარი</t>
  </si>
  <si>
    <t>ხის ძელაკი</t>
  </si>
  <si>
    <t>ხე მასალა</t>
  </si>
  <si>
    <r>
      <t xml:space="preserve">არმატურა </t>
    </r>
    <r>
      <rPr>
        <sz val="11"/>
        <rFont val="Calibri"/>
        <family val="2"/>
        <charset val="204"/>
        <scheme val="minor"/>
      </rPr>
      <t>A-I კლასის 8მმ</t>
    </r>
  </si>
  <si>
    <t>6-26-3</t>
  </si>
  <si>
    <t>monoliTuri rk/betonis saniaRvre Raris mowyoba betoniT Bბ-25</t>
  </si>
  <si>
    <t>ბეტონი ბ-25</t>
  </si>
  <si>
    <t>ინსპექტირებული</t>
  </si>
  <si>
    <t>დანართი 4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</si>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</sst>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\ _₾_-;\-* #,##0.00\ _₾_-;_-* &quot;-&quot;??\ _₾_-;_-@_-"/>
    <numFmt numFmtId="166" formatCode="#,##0.000"/>
    <numFmt numFmtId="167" formatCode="0.0000"/>
    <numFmt numFmtId="168" formatCode="#,##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</font>
    <font>
      <b/>
      <i/>
      <u/>
      <sz val="10"/>
      <name val="Sylfaen"/>
      <family val="1"/>
    </font>
    <font>
      <b/>
      <i/>
      <sz val="10"/>
      <name val="Sylfaen"/>
      <family val="1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AcadNusx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cadNusx"/>
    </font>
    <font>
      <b/>
      <vertAlign val="superscript"/>
      <sz val="11"/>
      <name val="AcadNusx"/>
    </font>
    <font>
      <sz val="11"/>
      <name val="AcadNusx"/>
    </font>
    <font>
      <b/>
      <sz val="11"/>
      <color theme="1"/>
      <name val="AcadNusx"/>
    </font>
    <font>
      <sz val="11"/>
      <color theme="1"/>
      <name val="AcadNusx"/>
    </font>
    <font>
      <vertAlign val="superscript"/>
      <sz val="11"/>
      <name val="AcadNusx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7" fillId="0" borderId="0"/>
  </cellStyleXfs>
  <cellXfs count="120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2" fontId="8" fillId="2" borderId="1" xfId="8" applyNumberFormat="1" applyFont="1" applyFill="1" applyBorder="1" applyAlignment="1">
      <alignment horizontal="right" vertical="center"/>
    </xf>
    <xf numFmtId="0" fontId="0" fillId="0" borderId="0" xfId="0"/>
    <xf numFmtId="2" fontId="8" fillId="2" borderId="1" xfId="9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left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166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/>
    </xf>
    <xf numFmtId="0" fontId="6" fillId="2" borderId="1" xfId="2" applyNumberFormat="1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left" vertical="center"/>
    </xf>
    <xf numFmtId="3" fontId="6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left" vertical="center"/>
    </xf>
    <xf numFmtId="4" fontId="6" fillId="2" borderId="1" xfId="3" applyNumberFormat="1" applyFont="1" applyFill="1" applyBorder="1" applyAlignment="1">
      <alignment horizontal="center" vertical="center"/>
    </xf>
    <xf numFmtId="4" fontId="5" fillId="2" borderId="1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left" vertical="center"/>
    </xf>
    <xf numFmtId="49" fontId="6" fillId="2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4" fontId="6" fillId="2" borderId="1" xfId="4" applyNumberFormat="1" applyFont="1" applyFill="1" applyBorder="1" applyAlignment="1" applyProtection="1">
      <alignment horizontal="center" vertical="center"/>
    </xf>
    <xf numFmtId="4" fontId="6" fillId="2" borderId="1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9" fillId="2" borderId="1" xfId="0" applyFont="1" applyFill="1" applyBorder="1" applyAlignment="1">
      <alignment horizontal="left" vertical="center" wrapText="1"/>
    </xf>
    <xf numFmtId="166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4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9" fontId="6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10" fillId="0" borderId="0" xfId="0" applyFont="1"/>
    <xf numFmtId="0" fontId="12" fillId="2" borderId="4" xfId="8" applyFont="1" applyFill="1" applyBorder="1" applyAlignment="1">
      <alignment horizontal="right" vertical="top" wrapText="1"/>
    </xf>
    <xf numFmtId="0" fontId="12" fillId="2" borderId="4" xfId="8" applyFont="1" applyFill="1" applyBorder="1" applyAlignment="1">
      <alignment vertical="top" wrapText="1"/>
    </xf>
    <xf numFmtId="0" fontId="11" fillId="2" borderId="0" xfId="8" applyFont="1" applyFill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top" wrapText="1"/>
    </xf>
    <xf numFmtId="0" fontId="14" fillId="2" borderId="1" xfId="8" applyFont="1" applyFill="1" applyBorder="1" applyAlignment="1">
      <alignment horizontal="right" vertical="top"/>
    </xf>
    <xf numFmtId="49" fontId="14" fillId="2" borderId="1" xfId="8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4" fillId="2" borderId="1" xfId="8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5" fillId="2" borderId="1" xfId="8" applyFont="1" applyFill="1" applyBorder="1" applyAlignment="1">
      <alignment horizontal="right" vertical="center"/>
    </xf>
    <xf numFmtId="2" fontId="15" fillId="2" borderId="1" xfId="8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8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right" vertical="center"/>
    </xf>
    <xf numFmtId="2" fontId="15" fillId="2" borderId="1" xfId="0" applyNumberFormat="1" applyFont="1" applyFill="1" applyBorder="1" applyAlignment="1">
      <alignment horizontal="right" vertical="center"/>
    </xf>
    <xf numFmtId="49" fontId="14" fillId="2" borderId="1" xfId="9" applyNumberFormat="1" applyFont="1" applyFill="1" applyBorder="1" applyAlignment="1">
      <alignment vertical="top" wrapText="1"/>
    </xf>
    <xf numFmtId="0" fontId="15" fillId="2" borderId="1" xfId="9" applyFont="1" applyFill="1" applyBorder="1" applyAlignment="1">
      <alignment horizontal="right" vertical="center"/>
    </xf>
    <xf numFmtId="2" fontId="15" fillId="2" borderId="1" xfId="9" applyNumberFormat="1" applyFont="1" applyFill="1" applyBorder="1" applyAlignment="1">
      <alignment horizontal="right" vertical="center"/>
    </xf>
    <xf numFmtId="0" fontId="8" fillId="2" borderId="1" xfId="8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vertical="top" wrapText="1"/>
    </xf>
    <xf numFmtId="49" fontId="14" fillId="2" borderId="2" xfId="0" applyNumberFormat="1" applyFont="1" applyFill="1" applyBorder="1" applyAlignment="1">
      <alignment vertical="top" wrapText="1"/>
    </xf>
    <xf numFmtId="2" fontId="15" fillId="2" borderId="1" xfId="0" applyNumberFormat="1" applyFont="1" applyFill="1" applyBorder="1" applyAlignment="1">
      <alignment horizontal="right" vertical="center" wrapText="1"/>
    </xf>
    <xf numFmtId="49" fontId="14" fillId="2" borderId="3" xfId="0" applyNumberFormat="1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justify"/>
    </xf>
    <xf numFmtId="2" fontId="17" fillId="2" borderId="1" xfId="8" applyNumberFormat="1" applyFont="1" applyFill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center" vertical="center"/>
    </xf>
    <xf numFmtId="166" fontId="6" fillId="2" borderId="1" xfId="4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horizontal="right" vertical="top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2" fontId="20" fillId="2" borderId="1" xfId="13" applyNumberFormat="1" applyFont="1" applyFill="1" applyBorder="1" applyAlignment="1">
      <alignment vertical="center"/>
    </xf>
    <xf numFmtId="0" fontId="23" fillId="2" borderId="0" xfId="0" applyFont="1" applyFill="1"/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vertical="center"/>
    </xf>
    <xf numFmtId="0" fontId="24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2" fontId="22" fillId="2" borderId="1" xfId="13" applyNumberFormat="1" applyFont="1" applyFill="1" applyBorder="1" applyAlignment="1">
      <alignment vertical="center" wrapText="1"/>
    </xf>
    <xf numFmtId="2" fontId="22" fillId="2" borderId="1" xfId="13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167" fontId="27" fillId="2" borderId="4" xfId="8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center" vertical="center" wrapText="1"/>
    </xf>
    <xf numFmtId="2" fontId="27" fillId="2" borderId="4" xfId="8" applyNumberFormat="1" applyFont="1" applyFill="1" applyBorder="1" applyAlignment="1">
      <alignment horizontal="center" vertical="top"/>
    </xf>
    <xf numFmtId="0" fontId="11" fillId="2" borderId="2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right" vertical="top"/>
    </xf>
    <xf numFmtId="0" fontId="14" fillId="2" borderId="3" xfId="8" applyFont="1" applyFill="1" applyBorder="1" applyAlignment="1">
      <alignment horizontal="right" vertical="top"/>
    </xf>
    <xf numFmtId="0" fontId="14" fillId="2" borderId="1" xfId="8" applyFont="1" applyFill="1" applyBorder="1" applyAlignment="1">
      <alignment horizontal="right" vertical="top"/>
    </xf>
    <xf numFmtId="49" fontId="14" fillId="2" borderId="1" xfId="0" applyNumberFormat="1" applyFont="1" applyFill="1" applyBorder="1" applyAlignment="1">
      <alignment horizontal="center" vertical="top" wrapText="1"/>
    </xf>
    <xf numFmtId="0" fontId="13" fillId="2" borderId="4" xfId="8" applyFont="1" applyFill="1" applyBorder="1" applyAlignment="1">
      <alignment horizontal="left" vertical="top" wrapText="1"/>
    </xf>
    <xf numFmtId="0" fontId="11" fillId="2" borderId="1" xfId="8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/>
    </xf>
    <xf numFmtId="0" fontId="5" fillId="2" borderId="0" xfId="8" applyFont="1" applyFill="1" applyAlignment="1">
      <alignment horizontal="left" vertical="top" wrapText="1"/>
    </xf>
    <xf numFmtId="0" fontId="11" fillId="2" borderId="0" xfId="8" applyFont="1" applyFill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2" borderId="1" xfId="9" applyFont="1" applyFill="1" applyBorder="1" applyAlignment="1">
      <alignment horizontal="right" vertical="top"/>
    </xf>
  </cellXfs>
  <cellStyles count="15">
    <cellStyle name="Comma" xfId="1" builtinId="3"/>
    <cellStyle name="Normal" xfId="0" builtinId="0"/>
    <cellStyle name="Normal 10" xfId="14"/>
    <cellStyle name="Normal 12" xfId="11"/>
    <cellStyle name="Normal 2" xfId="8"/>
    <cellStyle name="Normal 2 2" xfId="9"/>
    <cellStyle name="Normal 3" xfId="4"/>
    <cellStyle name="Normal 4" xfId="10"/>
    <cellStyle name="Обычный 2" xfId="2"/>
    <cellStyle name="Обычный 2 2" xfId="7"/>
    <cellStyle name="Обычный 3" xfId="3"/>
    <cellStyle name="Обычный 7" xfId="6"/>
    <cellStyle name="Обычный_Лист1" xfId="12"/>
    <cellStyle name="მძიმე 2" xfId="13"/>
    <cellStyle name="ჩვეულებრივი 2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102"/>
  <sheetViews>
    <sheetView tabSelected="1" workbookViewId="0">
      <selection activeCell="K103" sqref="K103"/>
    </sheetView>
  </sheetViews>
  <sheetFormatPr defaultRowHeight="15" x14ac:dyDescent="0.25"/>
  <cols>
    <col min="1" max="1" width="4.85546875" style="53" customWidth="1"/>
    <col min="2" max="2" width="13" style="53" customWidth="1"/>
    <col min="3" max="3" width="55.140625" style="53" customWidth="1"/>
    <col min="4" max="7" width="9.140625" style="53"/>
    <col min="8" max="8" width="10.5703125" style="53" customWidth="1"/>
    <col min="9" max="234" width="9.140625" style="4"/>
    <col min="235" max="16384" width="9.140625" style="53"/>
  </cols>
  <sheetData>
    <row r="1" spans="1:234" x14ac:dyDescent="0.2">
      <c r="B1" s="115" t="s">
        <v>136</v>
      </c>
      <c r="C1" s="115"/>
      <c r="G1" s="118" t="s">
        <v>137</v>
      </c>
      <c r="H1" s="118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</row>
    <row r="2" spans="1:234" x14ac:dyDescent="0.2">
      <c r="A2" s="116" t="s">
        <v>117</v>
      </c>
      <c r="B2" s="116"/>
      <c r="C2" s="116"/>
      <c r="D2" s="116"/>
      <c r="E2" s="116"/>
      <c r="F2" s="116"/>
      <c r="G2" s="116"/>
      <c r="H2" s="116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</row>
    <row r="3" spans="1:234" ht="15" customHeight="1" x14ac:dyDescent="0.2">
      <c r="A3" s="54"/>
      <c r="B3" s="112" t="s">
        <v>47</v>
      </c>
      <c r="C3" s="112"/>
      <c r="D3" s="112"/>
      <c r="E3" s="55"/>
      <c r="F3" s="56"/>
      <c r="G3" s="105"/>
      <c r="H3" s="103" t="s">
        <v>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</row>
    <row r="4" spans="1:234" ht="15" customHeight="1" x14ac:dyDescent="0.2">
      <c r="A4" s="113" t="s">
        <v>1</v>
      </c>
      <c r="B4" s="113" t="s">
        <v>48</v>
      </c>
      <c r="C4" s="113" t="s">
        <v>49</v>
      </c>
      <c r="D4" s="113" t="s">
        <v>50</v>
      </c>
      <c r="E4" s="106" t="s">
        <v>52</v>
      </c>
      <c r="F4" s="106" t="s">
        <v>51</v>
      </c>
      <c r="G4" s="106" t="s">
        <v>53</v>
      </c>
      <c r="H4" s="113" t="s">
        <v>2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</row>
    <row r="5" spans="1:234" ht="15" customHeight="1" x14ac:dyDescent="0.2">
      <c r="A5" s="117"/>
      <c r="B5" s="113"/>
      <c r="C5" s="114"/>
      <c r="D5" s="114"/>
      <c r="E5" s="107"/>
      <c r="F5" s="107"/>
      <c r="G5" s="107"/>
      <c r="H5" s="11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</row>
    <row r="6" spans="1:234" x14ac:dyDescent="0.2">
      <c r="A6" s="58">
        <v>1</v>
      </c>
      <c r="B6" s="58">
        <v>2</v>
      </c>
      <c r="C6" s="57">
        <v>3</v>
      </c>
      <c r="D6" s="58">
        <v>4</v>
      </c>
      <c r="E6" s="58">
        <v>5</v>
      </c>
      <c r="F6" s="57">
        <v>6</v>
      </c>
      <c r="G6" s="57">
        <v>12</v>
      </c>
      <c r="H6" s="58">
        <v>13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</row>
    <row r="7" spans="1:234" ht="31.5" customHeight="1" x14ac:dyDescent="0.2">
      <c r="A7" s="59"/>
      <c r="B7" s="60"/>
      <c r="C7" s="61" t="s">
        <v>118</v>
      </c>
      <c r="D7" s="62"/>
      <c r="E7" s="63"/>
      <c r="F7" s="64"/>
      <c r="G7" s="3"/>
      <c r="H7" s="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</row>
    <row r="8" spans="1:234" ht="33.75" customHeight="1" x14ac:dyDescent="0.2">
      <c r="A8" s="110">
        <v>2</v>
      </c>
      <c r="B8" s="111" t="s">
        <v>14</v>
      </c>
      <c r="C8" s="66" t="s">
        <v>119</v>
      </c>
      <c r="D8" s="62" t="s">
        <v>103</v>
      </c>
      <c r="E8" s="67"/>
      <c r="F8" s="68">
        <v>0.1</v>
      </c>
      <c r="G8" s="3"/>
      <c r="H8" s="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</row>
    <row r="9" spans="1:234" ht="22.5" customHeight="1" x14ac:dyDescent="0.2">
      <c r="A9" s="110"/>
      <c r="B9" s="111"/>
      <c r="C9" s="69" t="s">
        <v>55</v>
      </c>
      <c r="D9" s="62" t="s">
        <v>7</v>
      </c>
      <c r="E9" s="63">
        <v>206</v>
      </c>
      <c r="F9" s="64">
        <f>F8*E9</f>
        <v>20.6</v>
      </c>
      <c r="G9" s="3"/>
      <c r="H9" s="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</row>
    <row r="10" spans="1:234" ht="19.5" customHeight="1" x14ac:dyDescent="0.2">
      <c r="A10" s="59">
        <v>4</v>
      </c>
      <c r="B10" s="70" t="s">
        <v>57</v>
      </c>
      <c r="C10" s="66" t="s">
        <v>58</v>
      </c>
      <c r="D10" s="62" t="s">
        <v>18</v>
      </c>
      <c r="E10" s="71"/>
      <c r="F10" s="72">
        <f>F8*1.6</f>
        <v>0.16000000000000003</v>
      </c>
      <c r="G10" s="3"/>
      <c r="H10" s="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</row>
    <row r="11" spans="1:234" ht="22.5" customHeight="1" x14ac:dyDescent="0.2">
      <c r="A11" s="119">
        <v>7</v>
      </c>
      <c r="B11" s="73" t="s">
        <v>105</v>
      </c>
      <c r="C11" s="66" t="s">
        <v>106</v>
      </c>
      <c r="D11" s="62" t="s">
        <v>110</v>
      </c>
      <c r="E11" s="74"/>
      <c r="F11" s="75">
        <v>0.14000000000000001</v>
      </c>
      <c r="G11" s="5"/>
      <c r="H11" s="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</row>
    <row r="12" spans="1:234" ht="20.25" customHeight="1" x14ac:dyDescent="0.2">
      <c r="A12" s="119"/>
      <c r="B12" s="73" t="s">
        <v>107</v>
      </c>
      <c r="C12" s="69" t="s">
        <v>60</v>
      </c>
      <c r="D12" s="62" t="s">
        <v>9</v>
      </c>
      <c r="E12" s="63">
        <v>0.45</v>
      </c>
      <c r="F12" s="64">
        <f>F11*E12</f>
        <v>6.3000000000000014E-2</v>
      </c>
      <c r="G12" s="5"/>
      <c r="H12" s="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</row>
    <row r="13" spans="1:234" ht="21.75" customHeight="1" x14ac:dyDescent="0.2">
      <c r="A13" s="119"/>
      <c r="B13" s="73" t="s">
        <v>108</v>
      </c>
      <c r="C13" s="69" t="s">
        <v>109</v>
      </c>
      <c r="D13" s="62" t="s">
        <v>9</v>
      </c>
      <c r="E13" s="63">
        <v>0.9</v>
      </c>
      <c r="F13" s="64">
        <f>F11*E13</f>
        <v>0.12600000000000003</v>
      </c>
      <c r="G13" s="5"/>
      <c r="H13" s="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</row>
    <row r="14" spans="1:234" ht="30" x14ac:dyDescent="0.2">
      <c r="A14" s="110">
        <v>1</v>
      </c>
      <c r="B14" s="65" t="s">
        <v>59</v>
      </c>
      <c r="C14" s="66" t="s">
        <v>104</v>
      </c>
      <c r="D14" s="62" t="s">
        <v>54</v>
      </c>
      <c r="E14" s="76"/>
      <c r="F14" s="68">
        <v>7</v>
      </c>
      <c r="G14" s="3"/>
      <c r="H14" s="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</row>
    <row r="15" spans="1:234" ht="20.25" customHeight="1" x14ac:dyDescent="0.2">
      <c r="A15" s="110"/>
      <c r="B15" s="65"/>
      <c r="C15" s="69" t="s">
        <v>55</v>
      </c>
      <c r="D15" s="62" t="s">
        <v>7</v>
      </c>
      <c r="E15" s="63">
        <v>0.15</v>
      </c>
      <c r="F15" s="64">
        <f>F14*E15</f>
        <v>1.05</v>
      </c>
      <c r="G15" s="3"/>
      <c r="H15" s="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</row>
    <row r="16" spans="1:234" ht="20.25" customHeight="1" x14ac:dyDescent="0.2">
      <c r="A16" s="110"/>
      <c r="B16" s="65"/>
      <c r="C16" s="69" t="s">
        <v>60</v>
      </c>
      <c r="D16" s="62" t="s">
        <v>9</v>
      </c>
      <c r="E16" s="63">
        <v>2.1600000000000001E-2</v>
      </c>
      <c r="F16" s="64">
        <f>F14*E16</f>
        <v>0.1512</v>
      </c>
      <c r="G16" s="3"/>
      <c r="H16" s="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</row>
    <row r="17" spans="1:234" ht="24.75" customHeight="1" x14ac:dyDescent="0.2">
      <c r="A17" s="110"/>
      <c r="B17" s="65" t="s">
        <v>61</v>
      </c>
      <c r="C17" s="69" t="s">
        <v>62</v>
      </c>
      <c r="D17" s="62" t="s">
        <v>9</v>
      </c>
      <c r="E17" s="63">
        <v>2.7300000000000001E-2</v>
      </c>
      <c r="F17" s="64">
        <f>F14*E17</f>
        <v>0.19110000000000002</v>
      </c>
      <c r="G17" s="3"/>
      <c r="H17" s="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</row>
    <row r="18" spans="1:234" ht="22.5" customHeight="1" x14ac:dyDescent="0.2">
      <c r="A18" s="110"/>
      <c r="B18" s="65" t="s">
        <v>63</v>
      </c>
      <c r="C18" s="69" t="s">
        <v>64</v>
      </c>
      <c r="D18" s="62" t="s">
        <v>9</v>
      </c>
      <c r="E18" s="63">
        <v>9.7000000000000003E-3</v>
      </c>
      <c r="F18" s="64">
        <f>F14*E18</f>
        <v>6.7900000000000002E-2</v>
      </c>
      <c r="G18" s="3"/>
      <c r="H18" s="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</row>
    <row r="19" spans="1:234" ht="18.75" customHeight="1" x14ac:dyDescent="0.2">
      <c r="A19" s="110"/>
      <c r="B19" s="65"/>
      <c r="C19" s="69" t="s">
        <v>65</v>
      </c>
      <c r="D19" s="62" t="s">
        <v>54</v>
      </c>
      <c r="E19" s="63">
        <v>1.22</v>
      </c>
      <c r="F19" s="64">
        <f>F14*E19</f>
        <v>8.5399999999999991</v>
      </c>
      <c r="G19" s="3"/>
      <c r="H19" s="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</row>
    <row r="20" spans="1:234" x14ac:dyDescent="0.2">
      <c r="A20" s="110"/>
      <c r="B20" s="65"/>
      <c r="C20" s="69" t="s">
        <v>66</v>
      </c>
      <c r="D20" s="62" t="s">
        <v>54</v>
      </c>
      <c r="E20" s="63">
        <v>7.0000000000000007E-2</v>
      </c>
      <c r="F20" s="64">
        <f>F14*E20</f>
        <v>0.49000000000000005</v>
      </c>
      <c r="G20" s="3"/>
      <c r="H20" s="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</row>
    <row r="21" spans="1:234" ht="28.5" customHeight="1" x14ac:dyDescent="0.2">
      <c r="A21" s="110"/>
      <c r="B21" s="65"/>
      <c r="C21" s="69" t="s">
        <v>67</v>
      </c>
      <c r="D21" s="62" t="s">
        <v>18</v>
      </c>
      <c r="E21" s="63"/>
      <c r="F21" s="64">
        <f>F14*1.6</f>
        <v>11.200000000000001</v>
      </c>
      <c r="G21" s="3"/>
      <c r="H21" s="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</row>
    <row r="22" spans="1:234" ht="35.25" customHeight="1" x14ac:dyDescent="0.2">
      <c r="A22" s="110">
        <v>2</v>
      </c>
      <c r="B22" s="77" t="s">
        <v>68</v>
      </c>
      <c r="C22" s="66" t="s">
        <v>115</v>
      </c>
      <c r="D22" s="62" t="s">
        <v>69</v>
      </c>
      <c r="E22" s="67"/>
      <c r="F22" s="68">
        <v>140</v>
      </c>
      <c r="G22" s="3"/>
      <c r="H22" s="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</row>
    <row r="23" spans="1:234" ht="23.25" customHeight="1" x14ac:dyDescent="0.2">
      <c r="A23" s="110"/>
      <c r="B23" s="77"/>
      <c r="C23" s="69" t="s">
        <v>55</v>
      </c>
      <c r="D23" s="62" t="s">
        <v>7</v>
      </c>
      <c r="E23" s="63">
        <v>3.3000000000000002E-2</v>
      </c>
      <c r="F23" s="64">
        <f>F22*E23</f>
        <v>4.62</v>
      </c>
      <c r="G23" s="3"/>
      <c r="H23" s="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</row>
    <row r="24" spans="1:234" ht="21" customHeight="1" x14ac:dyDescent="0.2">
      <c r="A24" s="110"/>
      <c r="B24" s="77"/>
      <c r="C24" s="69" t="s">
        <v>70</v>
      </c>
      <c r="D24" s="62" t="s">
        <v>9</v>
      </c>
      <c r="E24" s="63">
        <v>4.1999999999999996E-4</v>
      </c>
      <c r="F24" s="64">
        <f>F22*E24</f>
        <v>5.8799999999999998E-2</v>
      </c>
      <c r="G24" s="3"/>
      <c r="H24" s="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</row>
    <row r="25" spans="1:234" ht="25.5" customHeight="1" x14ac:dyDescent="0.2">
      <c r="A25" s="110"/>
      <c r="B25" s="77" t="s">
        <v>71</v>
      </c>
      <c r="C25" s="69" t="s">
        <v>72</v>
      </c>
      <c r="D25" s="62" t="s">
        <v>9</v>
      </c>
      <c r="E25" s="63">
        <v>1.12E-2</v>
      </c>
      <c r="F25" s="64">
        <f>F22*E25</f>
        <v>1.5680000000000001</v>
      </c>
      <c r="G25" s="3"/>
      <c r="H25" s="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</row>
    <row r="26" spans="1:234" ht="20.25" customHeight="1" x14ac:dyDescent="0.2">
      <c r="A26" s="110"/>
      <c r="B26" s="77" t="s">
        <v>73</v>
      </c>
      <c r="C26" s="69" t="s">
        <v>74</v>
      </c>
      <c r="D26" s="62" t="s">
        <v>9</v>
      </c>
      <c r="E26" s="63">
        <v>2.4799999999999999E-2</v>
      </c>
      <c r="F26" s="64">
        <f>F22*E26</f>
        <v>3.472</v>
      </c>
      <c r="G26" s="3"/>
      <c r="H26" s="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</row>
    <row r="27" spans="1:234" ht="21.75" customHeight="1" x14ac:dyDescent="0.2">
      <c r="A27" s="110"/>
      <c r="B27" s="77"/>
      <c r="C27" s="69" t="s">
        <v>75</v>
      </c>
      <c r="D27" s="62" t="s">
        <v>9</v>
      </c>
      <c r="E27" s="63">
        <v>2.5800000000000003E-3</v>
      </c>
      <c r="F27" s="64">
        <f>F22*E27</f>
        <v>0.36120000000000002</v>
      </c>
      <c r="G27" s="3"/>
      <c r="H27" s="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</row>
    <row r="28" spans="1:234" ht="22.5" customHeight="1" x14ac:dyDescent="0.2">
      <c r="A28" s="110"/>
      <c r="B28" s="77"/>
      <c r="C28" s="69" t="s">
        <v>76</v>
      </c>
      <c r="D28" s="62" t="s">
        <v>9</v>
      </c>
      <c r="E28" s="63">
        <v>4.1399999999999996E-3</v>
      </c>
      <c r="F28" s="64">
        <f>F22*E28</f>
        <v>0.57959999999999989</v>
      </c>
      <c r="G28" s="3"/>
      <c r="H28" s="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</row>
    <row r="29" spans="1:234" ht="22.5" customHeight="1" x14ac:dyDescent="0.2">
      <c r="A29" s="110"/>
      <c r="B29" s="77" t="s">
        <v>77</v>
      </c>
      <c r="C29" s="69" t="s">
        <v>78</v>
      </c>
      <c r="D29" s="62" t="s">
        <v>9</v>
      </c>
      <c r="E29" s="63">
        <v>5.2999999999999998E-4</v>
      </c>
      <c r="F29" s="64">
        <f>F22*E29</f>
        <v>7.4200000000000002E-2</v>
      </c>
      <c r="G29" s="3"/>
      <c r="H29" s="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</row>
    <row r="30" spans="1:234" ht="26.25" customHeight="1" x14ac:dyDescent="0.2">
      <c r="A30" s="110"/>
      <c r="B30" s="77" t="s">
        <v>56</v>
      </c>
      <c r="C30" s="69" t="s">
        <v>79</v>
      </c>
      <c r="D30" s="62" t="s">
        <v>54</v>
      </c>
      <c r="E30" s="63">
        <v>0.189</v>
      </c>
      <c r="F30" s="64">
        <f>F22*E30</f>
        <v>26.46</v>
      </c>
      <c r="G30" s="3"/>
      <c r="H30" s="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</row>
    <row r="31" spans="1:234" x14ac:dyDescent="0.2">
      <c r="A31" s="110"/>
      <c r="B31" s="77"/>
      <c r="C31" s="69" t="s">
        <v>66</v>
      </c>
      <c r="D31" s="62" t="s">
        <v>54</v>
      </c>
      <c r="E31" s="63">
        <v>0.03</v>
      </c>
      <c r="F31" s="64">
        <f>F22*E31</f>
        <v>4.2</v>
      </c>
      <c r="G31" s="3"/>
      <c r="H31" s="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</row>
    <row r="32" spans="1:234" ht="27" customHeight="1" x14ac:dyDescent="0.2">
      <c r="A32" s="110"/>
      <c r="B32" s="77"/>
      <c r="C32" s="69" t="s">
        <v>80</v>
      </c>
      <c r="D32" s="62" t="s">
        <v>18</v>
      </c>
      <c r="E32" s="63"/>
      <c r="F32" s="64">
        <f>F30*1.6</f>
        <v>42.336000000000006</v>
      </c>
      <c r="G32" s="3"/>
      <c r="H32" s="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</row>
    <row r="33" spans="1:234" ht="38.25" customHeight="1" x14ac:dyDescent="0.2">
      <c r="A33" s="108">
        <v>3</v>
      </c>
      <c r="B33" s="78" t="s">
        <v>81</v>
      </c>
      <c r="C33" s="66" t="s">
        <v>111</v>
      </c>
      <c r="D33" s="62" t="s">
        <v>69</v>
      </c>
      <c r="E33" s="63"/>
      <c r="F33" s="79">
        <v>140</v>
      </c>
      <c r="G33" s="3"/>
      <c r="H33" s="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</row>
    <row r="34" spans="1:234" ht="18.75" customHeight="1" x14ac:dyDescent="0.2">
      <c r="A34" s="109"/>
      <c r="B34" s="80"/>
      <c r="C34" s="69" t="s">
        <v>55</v>
      </c>
      <c r="D34" s="62" t="s">
        <v>7</v>
      </c>
      <c r="E34" s="63">
        <v>0.38644000000000001</v>
      </c>
      <c r="F34" s="64">
        <f>F33*E34</f>
        <v>54.101599999999998</v>
      </c>
      <c r="G34" s="3"/>
      <c r="H34" s="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</row>
    <row r="35" spans="1:234" ht="21.75" customHeight="1" x14ac:dyDescent="0.2">
      <c r="A35" s="109"/>
      <c r="B35" s="80"/>
      <c r="C35" s="69" t="s">
        <v>82</v>
      </c>
      <c r="D35" s="62" t="s">
        <v>9</v>
      </c>
      <c r="E35" s="63">
        <v>2.2600000000000002E-2</v>
      </c>
      <c r="F35" s="64">
        <f>F33*E35</f>
        <v>3.1640000000000001</v>
      </c>
      <c r="G35" s="3"/>
      <c r="H35" s="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</row>
    <row r="36" spans="1:234" ht="21" customHeight="1" x14ac:dyDescent="0.2">
      <c r="A36" s="109"/>
      <c r="B36" s="80"/>
      <c r="C36" s="69" t="s">
        <v>83</v>
      </c>
      <c r="D36" s="62" t="s">
        <v>0</v>
      </c>
      <c r="E36" s="63">
        <v>1.3099999999999999E-2</v>
      </c>
      <c r="F36" s="64">
        <f>F33*E36</f>
        <v>1.8339999999999999</v>
      </c>
      <c r="G36" s="3"/>
      <c r="H36" s="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</row>
    <row r="37" spans="1:234" ht="22.5" customHeight="1" x14ac:dyDescent="0.2">
      <c r="A37" s="109"/>
      <c r="B37" s="80"/>
      <c r="C37" s="69" t="s">
        <v>84</v>
      </c>
      <c r="D37" s="62" t="s">
        <v>54</v>
      </c>
      <c r="E37" s="63">
        <v>0.16319999999999998</v>
      </c>
      <c r="F37" s="64">
        <f>F33*E37</f>
        <v>22.847999999999999</v>
      </c>
      <c r="G37" s="3"/>
      <c r="H37" s="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</row>
    <row r="38" spans="1:234" ht="18.75" customHeight="1" x14ac:dyDescent="0.2">
      <c r="A38" s="109"/>
      <c r="B38" s="80"/>
      <c r="C38" s="69" t="s">
        <v>85</v>
      </c>
      <c r="D38" s="62" t="s">
        <v>69</v>
      </c>
      <c r="E38" s="63">
        <v>9.3399999999999993E-3</v>
      </c>
      <c r="F38" s="64">
        <f>F33*E38</f>
        <v>1.3075999999999999</v>
      </c>
      <c r="G38" s="3"/>
      <c r="H38" s="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</row>
    <row r="39" spans="1:234" x14ac:dyDescent="0.2">
      <c r="A39" s="109"/>
      <c r="B39" s="80"/>
      <c r="C39" s="69" t="s">
        <v>66</v>
      </c>
      <c r="D39" s="62" t="s">
        <v>54</v>
      </c>
      <c r="E39" s="63">
        <v>0.17799999999999999</v>
      </c>
      <c r="F39" s="64">
        <f>F33*E39</f>
        <v>24.919999999999998</v>
      </c>
      <c r="G39" s="3"/>
      <c r="H39" s="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</row>
    <row r="40" spans="1:234" ht="18.75" customHeight="1" x14ac:dyDescent="0.2">
      <c r="A40" s="109"/>
      <c r="B40" s="80"/>
      <c r="C40" s="69" t="s">
        <v>86</v>
      </c>
      <c r="D40" s="62" t="s">
        <v>0</v>
      </c>
      <c r="E40" s="63">
        <v>5.64E-3</v>
      </c>
      <c r="F40" s="64">
        <f>F33*E40</f>
        <v>0.78959999999999997</v>
      </c>
      <c r="G40" s="3"/>
      <c r="H40" s="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</row>
    <row r="41" spans="1:234" ht="23.25" customHeight="1" x14ac:dyDescent="0.2">
      <c r="A41" s="109"/>
      <c r="B41" s="80"/>
      <c r="C41" s="69" t="s">
        <v>87</v>
      </c>
      <c r="D41" s="62" t="s">
        <v>18</v>
      </c>
      <c r="E41" s="63"/>
      <c r="F41" s="64">
        <f>F37*2.4</f>
        <v>54.835199999999993</v>
      </c>
      <c r="G41" s="3"/>
      <c r="H41" s="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</row>
    <row r="42" spans="1:234" ht="24" customHeight="1" x14ac:dyDescent="0.2">
      <c r="A42" s="110">
        <v>5</v>
      </c>
      <c r="B42" s="111" t="s">
        <v>99</v>
      </c>
      <c r="C42" s="66" t="s">
        <v>100</v>
      </c>
      <c r="D42" s="62" t="s">
        <v>69</v>
      </c>
      <c r="E42" s="63"/>
      <c r="F42" s="79">
        <v>140</v>
      </c>
      <c r="G42" s="3"/>
      <c r="H42" s="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</row>
    <row r="43" spans="1:234" ht="15.75" customHeight="1" x14ac:dyDescent="0.2">
      <c r="A43" s="110"/>
      <c r="B43" s="111"/>
      <c r="C43" s="69" t="s">
        <v>55</v>
      </c>
      <c r="D43" s="62" t="s">
        <v>7</v>
      </c>
      <c r="E43" s="63">
        <v>0.33600000000000002</v>
      </c>
      <c r="F43" s="64">
        <f>F42*E43</f>
        <v>47.040000000000006</v>
      </c>
      <c r="G43" s="3"/>
      <c r="H43" s="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</row>
    <row r="44" spans="1:234" ht="19.5" customHeight="1" x14ac:dyDescent="0.2">
      <c r="A44" s="110"/>
      <c r="B44" s="111"/>
      <c r="C44" s="69" t="s">
        <v>10</v>
      </c>
      <c r="D44" s="62" t="s">
        <v>0</v>
      </c>
      <c r="E44" s="63">
        <v>1.4999999999999999E-2</v>
      </c>
      <c r="F44" s="64">
        <f>F42*E44</f>
        <v>2.1</v>
      </c>
      <c r="G44" s="3"/>
      <c r="H44" s="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</row>
    <row r="45" spans="1:234" ht="15.75" customHeight="1" x14ac:dyDescent="0.2">
      <c r="A45" s="110"/>
      <c r="B45" s="81" t="s">
        <v>101</v>
      </c>
      <c r="C45" s="69" t="s">
        <v>102</v>
      </c>
      <c r="D45" s="62" t="s">
        <v>37</v>
      </c>
      <c r="E45" s="63">
        <v>0.4</v>
      </c>
      <c r="F45" s="64">
        <f>F42*E45</f>
        <v>56</v>
      </c>
      <c r="G45" s="3"/>
      <c r="H45" s="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</row>
    <row r="46" spans="1:234" ht="19.5" customHeight="1" x14ac:dyDescent="0.2">
      <c r="A46" s="110"/>
      <c r="B46" s="81"/>
      <c r="C46" s="69" t="s">
        <v>38</v>
      </c>
      <c r="D46" s="62" t="s">
        <v>0</v>
      </c>
      <c r="E46" s="63">
        <v>2.2800000000000001E-2</v>
      </c>
      <c r="F46" s="64">
        <f>F42*E46</f>
        <v>3.1920000000000002</v>
      </c>
      <c r="G46" s="3"/>
      <c r="H46" s="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</row>
    <row r="47" spans="1:234" ht="33" customHeight="1" x14ac:dyDescent="0.2">
      <c r="A47" s="110">
        <v>4</v>
      </c>
      <c r="B47" s="77" t="s">
        <v>88</v>
      </c>
      <c r="C47" s="66" t="s">
        <v>89</v>
      </c>
      <c r="D47" s="62" t="s">
        <v>90</v>
      </c>
      <c r="E47" s="63"/>
      <c r="F47" s="79">
        <v>30</v>
      </c>
      <c r="G47" s="3"/>
      <c r="H47" s="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</row>
    <row r="48" spans="1:234" ht="16.5" customHeight="1" x14ac:dyDescent="0.2">
      <c r="A48" s="110"/>
      <c r="B48" s="77"/>
      <c r="C48" s="69" t="s">
        <v>55</v>
      </c>
      <c r="D48" s="62" t="s">
        <v>7</v>
      </c>
      <c r="E48" s="63">
        <v>7.6999999999999999E-2</v>
      </c>
      <c r="F48" s="64">
        <f>F47*E48</f>
        <v>2.31</v>
      </c>
      <c r="G48" s="3"/>
      <c r="H48" s="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</row>
    <row r="49" spans="1:234" ht="16.5" customHeight="1" x14ac:dyDescent="0.2">
      <c r="A49" s="110"/>
      <c r="B49" s="77" t="s">
        <v>91</v>
      </c>
      <c r="C49" s="69" t="s">
        <v>92</v>
      </c>
      <c r="D49" s="62" t="s">
        <v>9</v>
      </c>
      <c r="E49" s="63">
        <v>1.9400000000000001E-2</v>
      </c>
      <c r="F49" s="64">
        <f>F47*E49</f>
        <v>0.58200000000000007</v>
      </c>
      <c r="G49" s="3"/>
      <c r="H49" s="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</row>
    <row r="50" spans="1:234" ht="17.25" customHeight="1" x14ac:dyDescent="0.2">
      <c r="A50" s="110"/>
      <c r="B50" s="77" t="s">
        <v>93</v>
      </c>
      <c r="C50" s="69" t="s">
        <v>94</v>
      </c>
      <c r="D50" s="62" t="s">
        <v>9</v>
      </c>
      <c r="E50" s="63">
        <v>1.67E-2</v>
      </c>
      <c r="F50" s="64">
        <f>F47*E50</f>
        <v>0.501</v>
      </c>
      <c r="G50" s="3"/>
      <c r="H50" s="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</row>
    <row r="51" spans="1:234" ht="20.25" customHeight="1" x14ac:dyDescent="0.2">
      <c r="A51" s="110"/>
      <c r="B51" s="77"/>
      <c r="C51" s="69" t="s">
        <v>95</v>
      </c>
      <c r="D51" s="62" t="s">
        <v>9</v>
      </c>
      <c r="E51" s="63">
        <v>2.4199999999999999E-2</v>
      </c>
      <c r="F51" s="64">
        <f>F47*E51</f>
        <v>0.72599999999999998</v>
      </c>
      <c r="G51" s="3"/>
      <c r="H51" s="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</row>
    <row r="52" spans="1:234" ht="21.75" customHeight="1" x14ac:dyDescent="0.2">
      <c r="A52" s="110"/>
      <c r="B52" s="77"/>
      <c r="C52" s="69" t="s">
        <v>64</v>
      </c>
      <c r="D52" s="62" t="s">
        <v>9</v>
      </c>
      <c r="E52" s="63">
        <v>8.8000000000000005E-3</v>
      </c>
      <c r="F52" s="64">
        <f>F47*E52</f>
        <v>0.26400000000000001</v>
      </c>
      <c r="G52" s="3"/>
      <c r="H52" s="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</row>
    <row r="53" spans="1:234" ht="19.5" customHeight="1" x14ac:dyDescent="0.2">
      <c r="A53" s="110"/>
      <c r="B53" s="77"/>
      <c r="C53" s="69" t="s">
        <v>83</v>
      </c>
      <c r="D53" s="62" t="s">
        <v>0</v>
      </c>
      <c r="E53" s="63">
        <v>6.3700000000000007E-2</v>
      </c>
      <c r="F53" s="64">
        <f>F47*E53</f>
        <v>1.9110000000000003</v>
      </c>
      <c r="G53" s="3"/>
      <c r="H53" s="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</row>
    <row r="54" spans="1:234" x14ac:dyDescent="0.2">
      <c r="A54" s="110"/>
      <c r="B54" s="77"/>
      <c r="C54" s="69" t="s">
        <v>66</v>
      </c>
      <c r="D54" s="62" t="s">
        <v>54</v>
      </c>
      <c r="E54" s="63">
        <v>6.2E-2</v>
      </c>
      <c r="F54" s="64">
        <f>F47*E54</f>
        <v>1.8599999999999999</v>
      </c>
      <c r="G54" s="3"/>
      <c r="H54" s="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</row>
    <row r="55" spans="1:234" ht="17.25" customHeight="1" x14ac:dyDescent="0.2">
      <c r="A55" s="110"/>
      <c r="B55" s="77" t="s">
        <v>96</v>
      </c>
      <c r="C55" s="82" t="s">
        <v>97</v>
      </c>
      <c r="D55" s="6" t="s">
        <v>98</v>
      </c>
      <c r="E55" s="7">
        <v>1.2999999999999999E-3</v>
      </c>
      <c r="F55" s="8">
        <f>F47*E55</f>
        <v>3.9E-2</v>
      </c>
      <c r="G55" s="3"/>
      <c r="H55" s="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</row>
    <row r="56" spans="1:234" ht="18" customHeight="1" x14ac:dyDescent="0.2">
      <c r="A56" s="110"/>
      <c r="B56" s="77"/>
      <c r="C56" s="69" t="s">
        <v>38</v>
      </c>
      <c r="D56" s="62" t="s">
        <v>0</v>
      </c>
      <c r="E56" s="63">
        <v>1.78E-2</v>
      </c>
      <c r="F56" s="64">
        <f>F47*E56</f>
        <v>0.53400000000000003</v>
      </c>
      <c r="G56" s="3"/>
      <c r="H56" s="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</row>
    <row r="57" spans="1:234" ht="18" customHeight="1" x14ac:dyDescent="0.2">
      <c r="A57" s="59"/>
      <c r="B57" s="77"/>
      <c r="C57" s="9" t="s">
        <v>112</v>
      </c>
      <c r="D57" s="62"/>
      <c r="E57" s="63"/>
      <c r="F57" s="64"/>
      <c r="G57" s="3"/>
      <c r="H57" s="8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</row>
    <row r="58" spans="1:234" ht="27.75" customHeight="1" x14ac:dyDescent="0.2">
      <c r="A58" s="59"/>
      <c r="B58" s="60"/>
      <c r="C58" s="61" t="s">
        <v>120</v>
      </c>
      <c r="D58" s="62"/>
      <c r="E58" s="63"/>
      <c r="F58" s="64"/>
      <c r="G58" s="3"/>
      <c r="H58" s="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</row>
    <row r="59" spans="1:234" s="15" customFormat="1" ht="45" x14ac:dyDescent="0.3">
      <c r="A59" s="11"/>
      <c r="B59" s="11" t="s">
        <v>3</v>
      </c>
      <c r="C59" s="12" t="s">
        <v>4</v>
      </c>
      <c r="D59" s="11" t="s">
        <v>5</v>
      </c>
      <c r="E59" s="13"/>
      <c r="F59" s="14">
        <v>1.6000000000000001E-3</v>
      </c>
      <c r="G59" s="13"/>
      <c r="H59" s="13"/>
    </row>
    <row r="60" spans="1:234" s="15" customFormat="1" x14ac:dyDescent="0.3">
      <c r="A60" s="11"/>
      <c r="B60" s="11"/>
      <c r="C60" s="16" t="s">
        <v>6</v>
      </c>
      <c r="D60" s="17" t="s">
        <v>7</v>
      </c>
      <c r="E60" s="18">
        <v>13.2</v>
      </c>
      <c r="F60" s="19">
        <f>F59*E60</f>
        <v>2.112E-2</v>
      </c>
      <c r="G60" s="18"/>
      <c r="H60" s="18"/>
    </row>
    <row r="61" spans="1:234" s="15" customFormat="1" x14ac:dyDescent="0.3">
      <c r="A61" s="11"/>
      <c r="B61" s="19">
        <v>13.127000000000001</v>
      </c>
      <c r="C61" s="20" t="s">
        <v>8</v>
      </c>
      <c r="D61" s="21" t="s">
        <v>9</v>
      </c>
      <c r="E61" s="18">
        <v>29.5</v>
      </c>
      <c r="F61" s="19">
        <f>F59*E61</f>
        <v>4.7199999999999999E-2</v>
      </c>
      <c r="G61" s="18"/>
      <c r="H61" s="18"/>
    </row>
    <row r="62" spans="1:234" s="15" customFormat="1" x14ac:dyDescent="0.3">
      <c r="A62" s="11"/>
      <c r="B62" s="11"/>
      <c r="C62" s="20" t="s">
        <v>10</v>
      </c>
      <c r="D62" s="21" t="s">
        <v>0</v>
      </c>
      <c r="E62" s="18">
        <v>2.1</v>
      </c>
      <c r="F62" s="19">
        <f>F59*E62</f>
        <v>3.3600000000000001E-3</v>
      </c>
      <c r="G62" s="18"/>
      <c r="H62" s="18"/>
    </row>
    <row r="63" spans="1:234" s="15" customFormat="1" x14ac:dyDescent="0.3">
      <c r="A63" s="11"/>
      <c r="B63" s="21" t="s">
        <v>11</v>
      </c>
      <c r="C63" s="20" t="s">
        <v>12</v>
      </c>
      <c r="D63" s="21" t="s">
        <v>13</v>
      </c>
      <c r="E63" s="18">
        <v>0.05</v>
      </c>
      <c r="F63" s="19">
        <f>F59*E63</f>
        <v>8.0000000000000007E-5</v>
      </c>
      <c r="G63" s="18"/>
      <c r="H63" s="18"/>
    </row>
    <row r="64" spans="1:234" s="27" customFormat="1" x14ac:dyDescent="0.25">
      <c r="A64" s="22">
        <v>1</v>
      </c>
      <c r="B64" s="22" t="s">
        <v>14</v>
      </c>
      <c r="C64" s="23" t="s">
        <v>15</v>
      </c>
      <c r="D64" s="22" t="s">
        <v>16</v>
      </c>
      <c r="E64" s="24"/>
      <c r="F64" s="25">
        <v>2E-3</v>
      </c>
      <c r="G64" s="24"/>
      <c r="H64" s="24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</row>
    <row r="65" spans="1:234" s="27" customFormat="1" x14ac:dyDescent="0.25">
      <c r="A65" s="22"/>
      <c r="B65" s="22"/>
      <c r="C65" s="16" t="s">
        <v>6</v>
      </c>
      <c r="D65" s="17" t="s">
        <v>7</v>
      </c>
      <c r="E65" s="24">
        <v>206</v>
      </c>
      <c r="F65" s="24">
        <f>F64*E65</f>
        <v>0.41200000000000003</v>
      </c>
      <c r="G65" s="28"/>
      <c r="H65" s="28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</row>
    <row r="66" spans="1:234" s="27" customFormat="1" x14ac:dyDescent="0.25">
      <c r="A66" s="22"/>
      <c r="B66" s="22"/>
      <c r="C66" s="29" t="s">
        <v>17</v>
      </c>
      <c r="D66" s="17" t="s">
        <v>18</v>
      </c>
      <c r="E66" s="24"/>
      <c r="F66" s="25">
        <f>(F59*1000+F64*100)*1.6</f>
        <v>2.8800000000000003</v>
      </c>
      <c r="G66" s="28"/>
      <c r="H66" s="28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</row>
    <row r="67" spans="1:234" s="27" customFormat="1" ht="15.75" customHeight="1" x14ac:dyDescent="0.25">
      <c r="A67" s="22">
        <v>5</v>
      </c>
      <c r="B67" s="30" t="s">
        <v>19</v>
      </c>
      <c r="C67" s="23" t="s">
        <v>20</v>
      </c>
      <c r="D67" s="22" t="s">
        <v>21</v>
      </c>
      <c r="E67" s="24"/>
      <c r="F67" s="84">
        <v>4.0000000000000001E-3</v>
      </c>
      <c r="G67" s="24"/>
      <c r="H67" s="24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</row>
    <row r="68" spans="1:234" s="27" customFormat="1" x14ac:dyDescent="0.25">
      <c r="A68" s="22"/>
      <c r="B68" s="22"/>
      <c r="C68" s="16" t="s">
        <v>6</v>
      </c>
      <c r="D68" s="17" t="s">
        <v>7</v>
      </c>
      <c r="E68" s="28">
        <v>17.8</v>
      </c>
      <c r="F68" s="24">
        <f>F67*E68</f>
        <v>7.1199999999999999E-2</v>
      </c>
      <c r="G68" s="28"/>
      <c r="H68" s="28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</row>
    <row r="69" spans="1:234" s="27" customFormat="1" x14ac:dyDescent="0.25">
      <c r="A69" s="22"/>
      <c r="B69" s="22" t="s">
        <v>22</v>
      </c>
      <c r="C69" s="31" t="s">
        <v>23</v>
      </c>
      <c r="D69" s="22" t="s">
        <v>13</v>
      </c>
      <c r="E69" s="28">
        <v>10</v>
      </c>
      <c r="F69" s="85">
        <f>F67*E69</f>
        <v>0.04</v>
      </c>
      <c r="G69" s="24"/>
      <c r="H69" s="24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</row>
    <row r="70" spans="1:234" s="93" customFormat="1" ht="31.5" x14ac:dyDescent="0.3">
      <c r="A70" s="87">
        <v>1</v>
      </c>
      <c r="B70" s="104" t="s">
        <v>133</v>
      </c>
      <c r="C70" s="88" t="s">
        <v>134</v>
      </c>
      <c r="D70" s="89" t="s">
        <v>125</v>
      </c>
      <c r="E70" s="90"/>
      <c r="F70" s="91">
        <v>0.84</v>
      </c>
      <c r="G70" s="92"/>
      <c r="H70" s="92"/>
    </row>
    <row r="71" spans="1:234" s="98" customFormat="1" ht="15.75" x14ac:dyDescent="0.3">
      <c r="A71" s="87"/>
      <c r="B71" s="94"/>
      <c r="C71" s="16" t="s">
        <v>6</v>
      </c>
      <c r="D71" s="96" t="s">
        <v>121</v>
      </c>
      <c r="E71" s="90">
        <v>14.6</v>
      </c>
      <c r="F71" s="90">
        <f>E71*F70</f>
        <v>12.263999999999999</v>
      </c>
      <c r="G71" s="97"/>
      <c r="H71" s="97"/>
    </row>
    <row r="72" spans="1:234" s="98" customFormat="1" ht="15.75" x14ac:dyDescent="0.3">
      <c r="A72" s="87"/>
      <c r="B72" s="94"/>
      <c r="C72" s="20" t="s">
        <v>10</v>
      </c>
      <c r="D72" s="99" t="s">
        <v>122</v>
      </c>
      <c r="E72" s="90">
        <v>0.93</v>
      </c>
      <c r="F72" s="90">
        <f>E72*F70</f>
        <v>0.78120000000000001</v>
      </c>
      <c r="G72" s="97"/>
      <c r="H72" s="97"/>
    </row>
    <row r="73" spans="1:234" s="98" customFormat="1" ht="18" x14ac:dyDescent="0.3">
      <c r="A73" s="87"/>
      <c r="B73" s="94"/>
      <c r="C73" s="95" t="s">
        <v>135</v>
      </c>
      <c r="D73" s="99" t="s">
        <v>126</v>
      </c>
      <c r="E73" s="90">
        <v>1.0149999999999999</v>
      </c>
      <c r="F73" s="90">
        <f>E73*F70</f>
        <v>0.85259999999999991</v>
      </c>
      <c r="G73" s="97"/>
      <c r="H73" s="97"/>
    </row>
    <row r="74" spans="1:234" s="98" customFormat="1" ht="18" x14ac:dyDescent="0.3">
      <c r="A74" s="87"/>
      <c r="B74" s="94"/>
      <c r="C74" s="95" t="s">
        <v>129</v>
      </c>
      <c r="D74" s="99" t="s">
        <v>127</v>
      </c>
      <c r="E74" s="90">
        <v>2.88</v>
      </c>
      <c r="F74" s="90">
        <f>E74*F70</f>
        <v>2.4192</v>
      </c>
      <c r="G74" s="100"/>
      <c r="H74" s="97"/>
    </row>
    <row r="75" spans="1:234" s="98" customFormat="1" ht="18" x14ac:dyDescent="0.3">
      <c r="A75" s="87"/>
      <c r="B75" s="94"/>
      <c r="C75" s="95" t="s">
        <v>130</v>
      </c>
      <c r="D75" s="99" t="s">
        <v>128</v>
      </c>
      <c r="E75" s="90">
        <v>5.3E-3</v>
      </c>
      <c r="F75" s="90">
        <f>E75*F70</f>
        <v>4.4520000000000002E-3</v>
      </c>
      <c r="G75" s="100"/>
      <c r="H75" s="97"/>
    </row>
    <row r="76" spans="1:234" s="98" customFormat="1" ht="18" x14ac:dyDescent="0.3">
      <c r="A76" s="87"/>
      <c r="B76" s="94"/>
      <c r="C76" s="95" t="s">
        <v>131</v>
      </c>
      <c r="D76" s="99" t="s">
        <v>126</v>
      </c>
      <c r="E76" s="90">
        <v>7.3200000000000001E-2</v>
      </c>
      <c r="F76" s="90">
        <f>E76*F70</f>
        <v>6.1488000000000001E-2</v>
      </c>
      <c r="G76" s="100"/>
      <c r="H76" s="97"/>
    </row>
    <row r="77" spans="1:234" s="98" customFormat="1" ht="15.75" x14ac:dyDescent="0.3">
      <c r="A77" s="87"/>
      <c r="B77" s="94"/>
      <c r="C77" s="95" t="s">
        <v>132</v>
      </c>
      <c r="D77" s="99" t="s">
        <v>123</v>
      </c>
      <c r="E77" s="90" t="s">
        <v>124</v>
      </c>
      <c r="F77" s="90">
        <v>0.06</v>
      </c>
      <c r="G77" s="97"/>
      <c r="H77" s="97"/>
    </row>
    <row r="78" spans="1:234" s="98" customFormat="1" ht="15.75" x14ac:dyDescent="0.3">
      <c r="A78" s="110">
        <v>2</v>
      </c>
      <c r="B78" s="94"/>
      <c r="C78" s="69" t="s">
        <v>38</v>
      </c>
      <c r="D78" s="99" t="s">
        <v>122</v>
      </c>
      <c r="E78" s="90">
        <v>2.96</v>
      </c>
      <c r="F78" s="90">
        <f>E78*F70</f>
        <v>2.4863999999999997</v>
      </c>
      <c r="G78" s="101"/>
      <c r="H78" s="97"/>
    </row>
    <row r="79" spans="1:234" s="35" customFormat="1" ht="21" customHeight="1" x14ac:dyDescent="0.25">
      <c r="A79" s="110"/>
      <c r="B79" s="6" t="s">
        <v>24</v>
      </c>
      <c r="C79" s="1" t="s">
        <v>25</v>
      </c>
      <c r="D79" s="17" t="s">
        <v>18</v>
      </c>
      <c r="E79" s="28"/>
      <c r="F79" s="37">
        <f>F82+F83+F84+F85</f>
        <v>0.40199999999999997</v>
      </c>
      <c r="G79" s="28"/>
      <c r="H79" s="28"/>
      <c r="I79" s="34"/>
      <c r="J79" s="34"/>
      <c r="K79" s="34"/>
      <c r="L79" s="34"/>
      <c r="M79" s="34"/>
    </row>
    <row r="80" spans="1:234" s="42" customFormat="1" x14ac:dyDescent="0.25">
      <c r="A80" s="110"/>
      <c r="B80" s="38"/>
      <c r="C80" s="39" t="s">
        <v>6</v>
      </c>
      <c r="D80" s="38" t="s">
        <v>7</v>
      </c>
      <c r="E80" s="40">
        <v>34.9</v>
      </c>
      <c r="F80" s="41">
        <f>F78*E80</f>
        <v>86.775359999999992</v>
      </c>
      <c r="G80" s="41"/>
      <c r="H80" s="41"/>
    </row>
    <row r="81" spans="1:218" s="42" customFormat="1" x14ac:dyDescent="0.25">
      <c r="A81" s="110"/>
      <c r="B81" s="38"/>
      <c r="C81" s="39" t="s">
        <v>26</v>
      </c>
      <c r="D81" s="38" t="s">
        <v>0</v>
      </c>
      <c r="E81" s="40">
        <v>4.07</v>
      </c>
      <c r="F81" s="41">
        <f>F78*E81</f>
        <v>10.119648</v>
      </c>
      <c r="G81" s="41"/>
      <c r="H81" s="41"/>
    </row>
    <row r="82" spans="1:218" s="42" customFormat="1" x14ac:dyDescent="0.25">
      <c r="A82" s="110"/>
      <c r="B82" s="38" t="s">
        <v>27</v>
      </c>
      <c r="C82" s="2" t="s">
        <v>28</v>
      </c>
      <c r="D82" s="38" t="s">
        <v>18</v>
      </c>
      <c r="E82" s="40" t="s">
        <v>29</v>
      </c>
      <c r="F82" s="41">
        <v>0.1</v>
      </c>
      <c r="G82" s="41"/>
      <c r="H82" s="41"/>
    </row>
    <row r="83" spans="1:218" s="42" customFormat="1" x14ac:dyDescent="0.25">
      <c r="A83" s="110"/>
      <c r="B83" s="38" t="s">
        <v>30</v>
      </c>
      <c r="C83" s="43" t="s">
        <v>31</v>
      </c>
      <c r="D83" s="38" t="s">
        <v>18</v>
      </c>
      <c r="E83" s="28" t="s">
        <v>29</v>
      </c>
      <c r="F83" s="41">
        <v>0.25</v>
      </c>
      <c r="G83" s="41"/>
      <c r="H83" s="41"/>
    </row>
    <row r="84" spans="1:218" s="42" customFormat="1" x14ac:dyDescent="0.25">
      <c r="A84" s="110"/>
      <c r="B84" s="38" t="s">
        <v>32</v>
      </c>
      <c r="C84" s="43" t="s">
        <v>33</v>
      </c>
      <c r="D84" s="38" t="s">
        <v>18</v>
      </c>
      <c r="E84" s="28" t="s">
        <v>29</v>
      </c>
      <c r="F84" s="41">
        <v>0.05</v>
      </c>
      <c r="G84" s="41"/>
      <c r="H84" s="41"/>
    </row>
    <row r="85" spans="1:218" s="42" customFormat="1" x14ac:dyDescent="0.25">
      <c r="A85" s="110"/>
      <c r="B85" s="38" t="s">
        <v>34</v>
      </c>
      <c r="C85" s="43" t="s">
        <v>116</v>
      </c>
      <c r="D85" s="38" t="s">
        <v>18</v>
      </c>
      <c r="E85" s="28" t="s">
        <v>29</v>
      </c>
      <c r="F85" s="44">
        <v>2E-3</v>
      </c>
      <c r="G85" s="41"/>
      <c r="H85" s="41"/>
    </row>
    <row r="86" spans="1:218" s="42" customFormat="1" x14ac:dyDescent="0.25">
      <c r="A86" s="110"/>
      <c r="B86" s="38" t="s">
        <v>35</v>
      </c>
      <c r="C86" s="45" t="s">
        <v>36</v>
      </c>
      <c r="D86" s="38" t="s">
        <v>37</v>
      </c>
      <c r="E86" s="28">
        <v>15.2</v>
      </c>
      <c r="F86" s="41">
        <f>F78*E86</f>
        <v>37.793279999999996</v>
      </c>
      <c r="G86" s="41"/>
      <c r="H86" s="41"/>
    </row>
    <row r="87" spans="1:218" s="42" customFormat="1" x14ac:dyDescent="0.25">
      <c r="A87" s="110"/>
      <c r="B87" s="38"/>
      <c r="C87" s="39" t="s">
        <v>38</v>
      </c>
      <c r="D87" s="38" t="s">
        <v>0</v>
      </c>
      <c r="E87" s="40">
        <v>2.78</v>
      </c>
      <c r="F87" s="41">
        <f>F78*E87</f>
        <v>6.9121919999999983</v>
      </c>
      <c r="G87" s="41"/>
      <c r="H87" s="41"/>
    </row>
    <row r="88" spans="1:218" s="32" customFormat="1" ht="34.5" customHeight="1" x14ac:dyDescent="0.25">
      <c r="A88" s="110"/>
      <c r="B88" s="6" t="s">
        <v>39</v>
      </c>
      <c r="C88" s="102" t="s">
        <v>40</v>
      </c>
      <c r="D88" s="6" t="s">
        <v>5</v>
      </c>
      <c r="E88" s="28"/>
      <c r="F88" s="86">
        <v>5.9999999999999995E-4</v>
      </c>
      <c r="G88" s="28"/>
      <c r="H88" s="28"/>
    </row>
    <row r="89" spans="1:218" s="32" customFormat="1" x14ac:dyDescent="0.25">
      <c r="A89" s="110"/>
      <c r="B89" s="6">
        <v>13.141</v>
      </c>
      <c r="C89" s="36" t="s">
        <v>41</v>
      </c>
      <c r="D89" s="6" t="s">
        <v>9</v>
      </c>
      <c r="E89" s="28">
        <v>9.2100000000000009</v>
      </c>
      <c r="F89" s="28">
        <f>F88*E89</f>
        <v>5.5259999999999997E-3</v>
      </c>
      <c r="G89" s="28"/>
      <c r="H89" s="28"/>
    </row>
    <row r="90" spans="1:218" s="32" customFormat="1" x14ac:dyDescent="0.25">
      <c r="A90" s="6"/>
      <c r="B90" s="22" t="s">
        <v>22</v>
      </c>
      <c r="C90" s="36" t="s">
        <v>23</v>
      </c>
      <c r="D90" s="6" t="s">
        <v>13</v>
      </c>
      <c r="E90" s="28">
        <v>1000</v>
      </c>
      <c r="F90" s="28">
        <f>F88*E90</f>
        <v>0.6</v>
      </c>
      <c r="G90" s="28"/>
      <c r="H90" s="28"/>
    </row>
    <row r="91" spans="1:218" s="10" customFormat="1" x14ac:dyDescent="0.25">
      <c r="A91" s="46"/>
      <c r="B91" s="46"/>
      <c r="C91" s="46" t="s">
        <v>113</v>
      </c>
      <c r="D91" s="46"/>
      <c r="E91" s="25"/>
      <c r="F91" s="25"/>
      <c r="G91" s="25"/>
      <c r="H91" s="25"/>
      <c r="I91" s="26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</row>
    <row r="92" spans="1:218" s="10" customFormat="1" x14ac:dyDescent="0.25">
      <c r="A92" s="46"/>
      <c r="B92" s="46"/>
      <c r="C92" s="46" t="s">
        <v>114</v>
      </c>
      <c r="D92" s="46"/>
      <c r="E92" s="25"/>
      <c r="F92" s="25"/>
      <c r="G92" s="25"/>
      <c r="H92" s="25"/>
      <c r="I92" s="26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</row>
    <row r="93" spans="1:218" s="49" customFormat="1" x14ac:dyDescent="0.25">
      <c r="A93" s="46"/>
      <c r="B93" s="46"/>
      <c r="C93" s="47" t="s">
        <v>42</v>
      </c>
      <c r="D93" s="48" t="s">
        <v>138</v>
      </c>
      <c r="E93" s="24"/>
      <c r="F93" s="24"/>
      <c r="G93" s="24"/>
      <c r="H93" s="24"/>
    </row>
    <row r="94" spans="1:218" s="49" customFormat="1" x14ac:dyDescent="0.25">
      <c r="A94" s="46"/>
      <c r="B94" s="46"/>
      <c r="C94" s="46" t="s">
        <v>2</v>
      </c>
      <c r="D94" s="50"/>
      <c r="E94" s="24"/>
      <c r="F94" s="24"/>
      <c r="G94" s="24"/>
      <c r="H94" s="24"/>
    </row>
    <row r="95" spans="1:218" s="33" customFormat="1" x14ac:dyDescent="0.25">
      <c r="A95" s="51"/>
      <c r="B95" s="51"/>
      <c r="C95" s="46" t="s">
        <v>43</v>
      </c>
      <c r="D95" s="50" t="s">
        <v>138</v>
      </c>
      <c r="E95" s="24"/>
      <c r="F95" s="24"/>
      <c r="G95" s="24"/>
      <c r="H95" s="24"/>
    </row>
    <row r="96" spans="1:218" s="33" customFormat="1" x14ac:dyDescent="0.25">
      <c r="A96" s="51"/>
      <c r="B96" s="51"/>
      <c r="C96" s="46" t="s">
        <v>2</v>
      </c>
      <c r="D96" s="50"/>
      <c r="E96" s="24"/>
      <c r="F96" s="24"/>
      <c r="G96" s="24"/>
      <c r="H96" s="24"/>
    </row>
    <row r="97" spans="1:8" s="33" customFormat="1" x14ac:dyDescent="0.25">
      <c r="A97" s="51"/>
      <c r="B97" s="51"/>
      <c r="C97" s="46" t="s">
        <v>44</v>
      </c>
      <c r="D97" s="50" t="s">
        <v>138</v>
      </c>
      <c r="E97" s="24"/>
      <c r="F97" s="24"/>
      <c r="G97" s="24"/>
      <c r="H97" s="24"/>
    </row>
    <row r="98" spans="1:8" s="52" customFormat="1" x14ac:dyDescent="0.25">
      <c r="A98" s="51"/>
      <c r="B98" s="51"/>
      <c r="C98" s="46" t="s">
        <v>2</v>
      </c>
      <c r="D98" s="50"/>
      <c r="E98" s="24"/>
      <c r="F98" s="24"/>
      <c r="G98" s="24"/>
      <c r="H98" s="24"/>
    </row>
    <row r="99" spans="1:8" s="52" customFormat="1" x14ac:dyDescent="0.25">
      <c r="A99" s="51"/>
      <c r="B99" s="51"/>
      <c r="C99" s="46" t="s">
        <v>45</v>
      </c>
      <c r="D99" s="50">
        <v>0.03</v>
      </c>
      <c r="E99" s="24"/>
      <c r="F99" s="24"/>
      <c r="G99" s="24"/>
      <c r="H99" s="24"/>
    </row>
    <row r="100" spans="1:8" s="52" customFormat="1" x14ac:dyDescent="0.25">
      <c r="A100" s="51"/>
      <c r="B100" s="51"/>
      <c r="C100" s="46" t="s">
        <v>2</v>
      </c>
      <c r="D100" s="50"/>
      <c r="E100" s="24"/>
      <c r="F100" s="24"/>
      <c r="G100" s="24"/>
      <c r="H100" s="24"/>
    </row>
    <row r="101" spans="1:8" s="52" customFormat="1" x14ac:dyDescent="0.25">
      <c r="A101" s="51"/>
      <c r="B101" s="51"/>
      <c r="C101" s="46" t="s">
        <v>46</v>
      </c>
      <c r="D101" s="50">
        <v>0.18</v>
      </c>
      <c r="E101" s="24"/>
      <c r="F101" s="24"/>
      <c r="G101" s="24"/>
      <c r="H101" s="24"/>
    </row>
    <row r="102" spans="1:8" s="32" customFormat="1" x14ac:dyDescent="0.25">
      <c r="A102" s="51"/>
      <c r="B102" s="51"/>
      <c r="C102" s="46" t="s">
        <v>2</v>
      </c>
      <c r="D102" s="50"/>
      <c r="E102" s="24"/>
      <c r="F102" s="24"/>
      <c r="G102" s="24"/>
      <c r="H102" s="25">
        <v>11456</v>
      </c>
    </row>
  </sheetData>
  <protectedRanges>
    <protectedRange sqref="E64:E69" name="Range1_1_1_2"/>
  </protectedRanges>
  <mergeCells count="22">
    <mergeCell ref="A78:A89"/>
    <mergeCell ref="A47:A56"/>
    <mergeCell ref="H4:H5"/>
    <mergeCell ref="A8:A9"/>
    <mergeCell ref="B8:B9"/>
    <mergeCell ref="A11:A13"/>
    <mergeCell ref="A14:A21"/>
    <mergeCell ref="A22:A32"/>
    <mergeCell ref="B3:D3"/>
    <mergeCell ref="B4:B5"/>
    <mergeCell ref="C4:C5"/>
    <mergeCell ref="D4:D5"/>
    <mergeCell ref="B1:C1"/>
    <mergeCell ref="A2:H2"/>
    <mergeCell ref="A4:A5"/>
    <mergeCell ref="G1:H1"/>
    <mergeCell ref="G4:G5"/>
    <mergeCell ref="F4:F5"/>
    <mergeCell ref="E4:E5"/>
    <mergeCell ref="A33:A41"/>
    <mergeCell ref="A42:A46"/>
    <mergeCell ref="B42:B44"/>
  </mergeCells>
  <conditionalFormatting sqref="C83">
    <cfRule type="cellIs" dxfId="2" priority="3" stopIfTrue="1" operator="equal">
      <formula>0</formula>
    </cfRule>
  </conditionalFormatting>
  <conditionalFormatting sqref="C84">
    <cfRule type="cellIs" dxfId="1" priority="2" stopIfTrue="1" operator="equal">
      <formula>0</formula>
    </cfRule>
  </conditionalFormatting>
  <conditionalFormatting sqref="C85">
    <cfRule type="cellIs" dxfId="0" priority="1" stopIfTrue="1" operator="equal">
      <formula>0</formula>
    </cfRule>
  </conditionalFormatting>
  <pageMargins left="0.7" right="0.7" top="0.75" bottom="0.75" header="0.3" footer="0.3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2021-06-18T05:23:09Z</dcterms:modified>
</cp:coreProperties>
</file>