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gelenidze\Desktop\78275 სკოლები\"/>
    </mc:Choice>
  </mc:AlternateContent>
  <bookViews>
    <workbookView xWindow="0" yWindow="0" windowWidth="28800" windowHeight="12435" activeTab="1"/>
  </bookViews>
  <sheets>
    <sheet name="დანართი 1" sheetId="1" r:id="rId1"/>
    <sheet name="დანართი 1-1" sheetId="7" r:id="rId2"/>
  </sheets>
  <definedNames>
    <definedName name="_xlnm.Print_Area" localSheetId="1">'დანართი 1-1'!$A$1:$M$128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7" l="1"/>
  <c r="F18" i="7"/>
  <c r="F51" i="7" l="1"/>
  <c r="F10" i="7"/>
  <c r="F20" i="7" l="1"/>
  <c r="F22" i="7" s="1"/>
  <c r="F82" i="7"/>
  <c r="F85" i="7" s="1"/>
  <c r="F81" i="7"/>
  <c r="F80" i="7"/>
  <c r="F79" i="7"/>
  <c r="F78" i="7"/>
  <c r="F77" i="7"/>
  <c r="F110" i="7"/>
  <c r="F109" i="7"/>
  <c r="F108" i="7"/>
  <c r="F107" i="7"/>
  <c r="F105" i="7"/>
  <c r="F104" i="7"/>
  <c r="F103" i="7"/>
  <c r="F102" i="7"/>
  <c r="F101" i="7"/>
  <c r="F99" i="7"/>
  <c r="F98" i="7"/>
  <c r="F97" i="7"/>
  <c r="F96" i="7"/>
  <c r="F94" i="7"/>
  <c r="F93" i="7"/>
  <c r="F92" i="7"/>
  <c r="F91" i="7"/>
  <c r="F90" i="7"/>
  <c r="F13" i="7"/>
  <c r="F12" i="7"/>
  <c r="F26" i="7"/>
  <c r="F32" i="7" s="1"/>
  <c r="F50" i="7"/>
  <c r="F49" i="7"/>
  <c r="F48" i="7"/>
  <c r="F47" i="7"/>
  <c r="F46" i="7"/>
  <c r="F45" i="7"/>
  <c r="F44" i="7"/>
  <c r="F43" i="7"/>
  <c r="F42" i="7"/>
  <c r="F39" i="7"/>
  <c r="F38" i="7"/>
  <c r="F83" i="7" l="1"/>
  <c r="F87" i="7"/>
  <c r="F84" i="7"/>
  <c r="F86" i="7"/>
  <c r="F27" i="7"/>
  <c r="F31" i="7"/>
  <c r="F34" i="7"/>
  <c r="F35" i="7"/>
  <c r="F36" i="7"/>
  <c r="F33" i="7"/>
  <c r="F28" i="7"/>
  <c r="F21" i="7" l="1"/>
  <c r="F16" i="7"/>
  <c r="F15" i="7"/>
  <c r="F23" i="7" l="1"/>
  <c r="F24" i="7"/>
  <c r="F115" i="7"/>
  <c r="F63" i="7" l="1"/>
  <c r="F116" i="7" l="1"/>
  <c r="F55" i="7" l="1"/>
  <c r="F118" i="7" l="1"/>
  <c r="F117" i="7"/>
  <c r="F114" i="7"/>
  <c r="F113" i="7"/>
  <c r="F73" i="7"/>
  <c r="F62" i="7"/>
  <c r="F61" i="7"/>
  <c r="F60" i="7"/>
  <c r="F59" i="7"/>
  <c r="F56" i="7"/>
  <c r="F54" i="7"/>
  <c r="F53" i="7"/>
  <c r="F52" i="7"/>
  <c r="F72" i="7" l="1"/>
  <c r="F71" i="7"/>
  <c r="F70" i="7"/>
  <c r="F74" i="7"/>
  <c r="F66" i="7" l="1"/>
  <c r="F65" i="7"/>
  <c r="F64" i="7"/>
  <c r="F68" i="7"/>
  <c r="F67" i="7"/>
</calcChain>
</file>

<file path=xl/sharedStrings.xml><?xml version="1.0" encoding="utf-8"?>
<sst xmlns="http://schemas.openxmlformats.org/spreadsheetml/2006/main" count="287" uniqueCount="142">
  <si>
    <t>#</t>
  </si>
  <si>
    <t>samuSaoebis dasaxeleba</t>
  </si>
  <si>
    <t>ganz. erTeuli</t>
  </si>
  <si>
    <t>Rirebuleba lari</t>
  </si>
  <si>
    <t>maT Soris xelfasi</t>
  </si>
  <si>
    <t>დანართი 1.1</t>
  </si>
  <si>
    <t>lari</t>
  </si>
  <si>
    <t>jami</t>
  </si>
  <si>
    <t>gauTvaliswinebeli xarjebi</t>
  </si>
  <si>
    <t>dagrovebiTi sapensio gadasaxadi (xelfasidan)</t>
  </si>
  <si>
    <t>d.R.g.</t>
  </si>
  <si>
    <t>sul jami</t>
  </si>
  <si>
    <t>Sedgenilia: m.S.k. I kvartlis mixedviT</t>
  </si>
  <si>
    <t>Rirebuleba: 2020 wlis mimdinare fasebi</t>
  </si>
  <si>
    <t>№</t>
  </si>
  <si>
    <t xml:space="preserve">I.  დემონტაჟის სამუშაოები 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</si>
  <si>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</si>
  <si>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შრომითი რესურსი</t>
  </si>
  <si>
    <t>კაც/სათ</t>
  </si>
  <si>
    <t>კაც/სთ</t>
  </si>
  <si>
    <t>მანქანები</t>
  </si>
  <si>
    <t>ლარი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</si>
  <si>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</si>
  <si>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</si>
  <si>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ს.ნ. და წ.                              46-16-1                               </t>
  </si>
  <si>
    <t>რ21-87</t>
  </si>
  <si>
    <t>ტერიტორიის გასუფთავება სამშენებლო ნაგვისგან</t>
  </si>
  <si>
    <t>ტონა</t>
  </si>
  <si>
    <t>რ1-3 გამ.</t>
  </si>
  <si>
    <t>სამშენებლო ნაგვის დატვირთვა ავტოთვითმცლელზე ხელით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</si>
  <si>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</si>
  <si>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სამშენებლო ნაგვის ტრანსპორტირება 20 კმ-ზე</t>
  </si>
  <si>
    <t>ს.ნ. და წ.                                          11-8-1-2</t>
  </si>
  <si>
    <t>ხსნარი წყობის, სასაქონ. მძიმე, ცემენტის მ-100</t>
  </si>
  <si>
    <t>სხვა ხარჯები</t>
  </si>
  <si>
    <t>ს.ნ. და წ                              8-15-1</t>
  </si>
  <si>
    <t>ბლოკი 39*19*19</t>
  </si>
  <si>
    <t>ქვიშა-ცემენტის ხსნარი 1:3</t>
  </si>
  <si>
    <t>ს.ნ. და წ.                                    15-55-1</t>
  </si>
  <si>
    <t>კედლების მაღალხარისხოვანი შელესვა</t>
  </si>
  <si>
    <r>
      <t>ტუმბო სამშენებლო ხსნარისათვის 4მ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</si>
  <si>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მანქ/სთ</t>
  </si>
  <si>
    <t>სხვა მანქანები</t>
  </si>
  <si>
    <t>მ</t>
  </si>
  <si>
    <t>წებო-ცემენტი</t>
  </si>
  <si>
    <t>კგ.</t>
  </si>
  <si>
    <t>ს.ნ. და წ.                                 11-20-3</t>
  </si>
  <si>
    <t>საფითხნი</t>
  </si>
  <si>
    <t>ს.ნ. და წ.                      15-168-7</t>
  </si>
  <si>
    <t>წყალემულსიური საღებავი (მაღალი ხარისხის ეკოლოგიურად სუფთა)</t>
  </si>
  <si>
    <t>ჯამი</t>
  </si>
  <si>
    <t xml:space="preserve">ზედნადები ხარჯები </t>
  </si>
  <si>
    <t>გეგმიური დაგროვება</t>
  </si>
  <si>
    <t>ობიექტის ლოკალური ხარჯთაღრიცხვა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</si>
  <si>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</si>
  <si>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</si>
  <si>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</si>
  <si>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</si>
  <si>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</si>
  <si>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</si>
  <si>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</si>
  <si>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ერთეული</t>
  </si>
  <si>
    <t>სულ</t>
  </si>
  <si>
    <t>ერთ. ფასი</t>
  </si>
  <si>
    <t>მეტრი</t>
  </si>
  <si>
    <t>ცალი</t>
  </si>
  <si>
    <t>მასალის ტრანსპორტირება (მაალიდან)</t>
  </si>
  <si>
    <t>კერამო-გრანიტის ფილა (ხაოიანი)</t>
  </si>
  <si>
    <t>1. იატაკი</t>
  </si>
  <si>
    <t>ს.ნ. და წ.                                 11-3-1</t>
  </si>
  <si>
    <t>იატაკზე ჰიდროიზოლაციის მოწყობა ერთიფენა ლინოკრომით (ან მისი ანალოგი)</t>
  </si>
  <si>
    <t>ჰიდროიზოლაცია ლინოკრომი ან მისი ანალოგი</t>
  </si>
  <si>
    <t>ბიტუმის ემულსია</t>
  </si>
  <si>
    <t xml:space="preserve">გაზი </t>
  </si>
  <si>
    <t>ს.ნ. და წ.                                 11-36-3</t>
  </si>
  <si>
    <t>კერამო-გრანიტის პლინტუსის მოწყობა h=15 სმ.</t>
  </si>
  <si>
    <r>
      <t>1მ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</si>
  <si>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კუთხოვანა 75*75 მმ. სისქით 5მმ.</t>
  </si>
  <si>
    <t xml:space="preserve">ორკომპონენტიანი ლითონის ზედაპირზე დასატანი საღებავი SD-67 </t>
  </si>
  <si>
    <t>დანართი №1-1</t>
  </si>
  <si>
    <t>ნაკრები ხარჯთაღრიცხვა</t>
  </si>
  <si>
    <t>დანართი №1</t>
  </si>
  <si>
    <r>
      <t>მ</t>
    </r>
    <r>
      <rPr>
        <vertAlign val="superscript"/>
        <sz val="11"/>
        <rFont val="Calibri"/>
        <family val="2"/>
        <charset val="204"/>
        <scheme val="minor"/>
      </rPr>
      <t>3</t>
    </r>
  </si>
  <si>
    <t>იატაკზე ბეტონის ხსნარის მოჭიმვა გასაშვალებული სისქით 5 სმ.</t>
  </si>
  <si>
    <t xml:space="preserve">კედლების და ფერდილების დამუშავება ფითხით და შეღებვა წყალემულსიური საღებავით </t>
  </si>
  <si>
    <t>კედლის წყობა  საკედლე ბლოკით</t>
  </si>
  <si>
    <t>ცემენტის ხსნარი 1:3</t>
  </si>
  <si>
    <t>ს.ნ. და წ                         15-52-1</t>
  </si>
  <si>
    <t xml:space="preserve">ფასადის კედლების შელესვა ქვიშა ცემენტის ხსნარით </t>
  </si>
  <si>
    <t>ხსნარის ტუმბო 4-6 კუბ.მ./სთ</t>
  </si>
  <si>
    <t>ქვიშა ცემენტის ხსნარი 1:3</t>
  </si>
  <si>
    <t>თეთრი ცემენტის ხსნარი 1:6</t>
  </si>
  <si>
    <t>ს.ნ. და წ                           8-22-1</t>
  </si>
  <si>
    <t>ინვენტარული ხარაჩოების მოწყობა და დაშლა</t>
  </si>
  <si>
    <t>ხარაჩოს ლითონის დეტალები</t>
  </si>
  <si>
    <t>ხარაჩოს ხის დეტალები</t>
  </si>
  <si>
    <t>ხის ფენილი</t>
  </si>
  <si>
    <t>ჭანჭიკი</t>
  </si>
  <si>
    <t>სულ ჯამი</t>
  </si>
  <si>
    <t>რ 11-161</t>
  </si>
  <si>
    <t>ფასადის წყალემულსიური საღებავი</t>
  </si>
  <si>
    <t>პვა</t>
  </si>
  <si>
    <t>კედლების დაშხეფვა თეთრი ცემენტის ხსნარით და შეღებვა ფასადის წყალემულსიური საღებავით</t>
  </si>
  <si>
    <t>ს.ნ და წ.                    12-8-3</t>
  </si>
  <si>
    <t>ნაჭედი სახურავის</t>
  </si>
  <si>
    <t>V. წყალმიმღები მილების მოწყობა</t>
  </si>
  <si>
    <t>პლასტმასის სქელკედლიანი წყალმიმღები მილების მოწყობა</t>
  </si>
  <si>
    <t>წყალმიმღები მილი პლასტმასის დ-100 მმ. სისქით 3,4 მმ.</t>
  </si>
  <si>
    <t xml:space="preserve">III.  ფასადის რეაბილიატაციის სამუშაოები </t>
  </si>
  <si>
    <t xml:space="preserve">II.  დაზიანებული მონაკვეთის აღდგენითი სამუშაოები </t>
  </si>
  <si>
    <t>ბეტონის ბლოკის წყობის დემონტაჟი</t>
  </si>
  <si>
    <t>ს.ნ და წ.                                 46-9-1-2</t>
  </si>
  <si>
    <t xml:space="preserve">არმატურა A-III კლასი </t>
  </si>
  <si>
    <t>ბეტონი მ-300 (B-22,5)</t>
  </si>
  <si>
    <t xml:space="preserve">ფარი ყალიბის </t>
  </si>
  <si>
    <t>ლურსმანი სამშენებლო</t>
  </si>
  <si>
    <t>მრგვალი ხე (მორი)</t>
  </si>
  <si>
    <t>ხის ძელი 130 მმ-დან ზევით</t>
  </si>
  <si>
    <t>ფიცარი ჩამოგანილი II-ხარის. 40 მმ-დან ზევით</t>
  </si>
  <si>
    <t>ფიცარი ჩამოგანილი III-ხარის. 25-32 მმ.</t>
  </si>
  <si>
    <t>ს.ნ და წ.                                 46-11</t>
  </si>
  <si>
    <t>შველერი №16</t>
  </si>
  <si>
    <t>ს.ნ. და წ                                  34-34-4</t>
  </si>
  <si>
    <t>ფოლადის კონსტრუქციების შეღებვა ორკომპონენტიანი ლითონის ზედაპირზე დასატანი საღებავით (2 ფენა)</t>
  </si>
  <si>
    <t>1 ტ კონსტ.</t>
  </si>
  <si>
    <t xml:space="preserve">ლაქი ანტიკოროზიული </t>
  </si>
  <si>
    <t>ფოლადის შველერის მონტაჟი ამოღებულ ბუდეებში ლითონის კონსტრუქციების ჩატნევით</t>
  </si>
  <si>
    <t xml:space="preserve">არმატურა A-I კლასი </t>
  </si>
  <si>
    <t>რკ.ბეტონის ფილის დემონტაჟი</t>
  </si>
  <si>
    <t xml:space="preserve">ს.ნ. და წ.                              46-24-2                               </t>
  </si>
  <si>
    <t>სართულშუა მონოლითური რკ/ბეტონის ფილის მოწყობა  (რკ/ბეტონის კიბის საფეხურების გათვალისწინებით)</t>
  </si>
  <si>
    <t>2. შიდა კედლები</t>
  </si>
  <si>
    <t>ს.ნ. და წ.                                            46-30-5</t>
  </si>
  <si>
    <t>მოზაიკის ფილების დემონტაჟი რკ/ბეტონის კონსტრუქციამდე</t>
  </si>
  <si>
    <t xml:space="preserve">იატაკზე კერამო-გრანიტის ფილების მოწყობა (კიბის საფეხურების გათვალისწინებით) </t>
  </si>
  <si>
    <t>სსიპ ოტია იოსელიანის სახელობის ქ. წყალტუბოს  №1 საჯარო სკოლის შენობებს შორის დამაკავშირებელი სახიდე გადასასვლელის რეაბილიტაცია</t>
  </si>
  <si>
    <t>შენობებს შორის დამაკავშირებელი სახიდე გადასასვლელის რეაბილიტაცია</t>
  </si>
  <si>
    <t xml:space="preserve">ს.ნ. და წ.                              46-18-2                               </t>
  </si>
  <si>
    <t>კედლებში ხვრელების მოწყობა ლითონის კონსტრუქციების მოსაწობად (260*260 მმ.)</t>
  </si>
  <si>
    <t>ც</t>
  </si>
  <si>
    <t>%</t>
  </si>
  <si>
    <t>არაუმეტეს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</si>
</sst>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"/>
    <numFmt numFmtId="166" formatCode="_-* #,##0.00_р_._-;\-* #,##0.00_р_._-;_-* &quot;-&quot;??_р_._-;_-@_-"/>
    <numFmt numFmtId="167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sz val="10"/>
      <name val="Arial"/>
      <family val="2"/>
    </font>
    <font>
      <b/>
      <sz val="11"/>
      <color theme="1"/>
      <name val="AcadMtavr"/>
    </font>
    <font>
      <sz val="11"/>
      <color theme="1"/>
      <name val="AcadMtavr"/>
    </font>
    <font>
      <sz val="10"/>
      <color theme="1"/>
      <name val="AcadNusx"/>
    </font>
    <font>
      <b/>
      <sz val="10"/>
      <color theme="1"/>
      <name val="AcadNusx"/>
    </font>
    <font>
      <sz val="10"/>
      <name val="Arial Cyr"/>
      <charset val="204"/>
    </font>
    <font>
      <sz val="8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2"/>
      <name val="AcadMtavr"/>
    </font>
    <font>
      <b/>
      <sz val="10"/>
      <color theme="1"/>
      <name val="AcadMtavr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66" fontId="14" fillId="0" borderId="0" applyFont="0" applyFill="0" applyBorder="0" applyAlignment="0" applyProtection="0"/>
    <xf numFmtId="0" fontId="9" fillId="0" borderId="0"/>
    <xf numFmtId="166" fontId="14" fillId="0" borderId="0" applyFont="0" applyFill="0" applyBorder="0" applyAlignment="0" applyProtection="0"/>
    <xf numFmtId="0" fontId="9" fillId="0" borderId="0"/>
  </cellStyleXfs>
  <cellXfs count="206">
    <xf numFmtId="0" fontId="0" fillId="0" borderId="0" xfId="0"/>
    <xf numFmtId="0" fontId="8" fillId="0" borderId="0" xfId="2" applyFont="1" applyAlignment="1">
      <alignment wrapText="1"/>
    </xf>
    <xf numFmtId="0" fontId="9" fillId="0" borderId="0" xfId="3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9" fontId="10" fillId="0" borderId="1" xfId="0" applyNumberFormat="1" applyFont="1" applyBorder="1" applyAlignment="1">
      <alignment horizontal="center" vertical="center"/>
    </xf>
    <xf numFmtId="0" fontId="12" fillId="0" borderId="0" xfId="3" applyFont="1"/>
    <xf numFmtId="0" fontId="13" fillId="0" borderId="0" xfId="3" applyFont="1" applyAlignment="1">
      <alignment horizontal="center" vertical="center"/>
    </xf>
    <xf numFmtId="2" fontId="9" fillId="0" borderId="0" xfId="3" applyNumberFormat="1"/>
    <xf numFmtId="0" fontId="12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3" borderId="0" xfId="0" applyFill="1"/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 applyProtection="1">
      <alignment horizontal="right" vertical="center" wrapText="1"/>
      <protection locked="0"/>
    </xf>
    <xf numFmtId="2" fontId="20" fillId="3" borderId="1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65" fontId="0" fillId="3" borderId="1" xfId="0" applyNumberFormat="1" applyFill="1" applyBorder="1" applyAlignment="1">
      <alignment horizontal="right" vertical="center"/>
    </xf>
    <xf numFmtId="165" fontId="0" fillId="0" borderId="1" xfId="0" applyNumberFormat="1" applyBorder="1"/>
    <xf numFmtId="2" fontId="0" fillId="0" borderId="1" xfId="0" applyNumberFormat="1" applyBorder="1"/>
    <xf numFmtId="0" fontId="24" fillId="2" borderId="1" xfId="0" applyFont="1" applyFill="1" applyBorder="1"/>
    <xf numFmtId="2" fontId="4" fillId="3" borderId="1" xfId="0" applyNumberFormat="1" applyFont="1" applyFill="1" applyBorder="1" applyAlignment="1">
      <alignment horizontal="right" vertical="center"/>
    </xf>
    <xf numFmtId="2" fontId="0" fillId="3" borderId="0" xfId="0" applyNumberFormat="1" applyFill="1"/>
    <xf numFmtId="165" fontId="6" fillId="4" borderId="1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/>
    <xf numFmtId="2" fontId="0" fillId="4" borderId="1" xfId="0" applyNumberFormat="1" applyFill="1" applyBorder="1"/>
    <xf numFmtId="0" fontId="1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left" vertical="center" wrapText="1"/>
    </xf>
    <xf numFmtId="165" fontId="19" fillId="4" borderId="1" xfId="1" applyNumberFormat="1" applyFont="1" applyFill="1" applyBorder="1" applyAlignment="1">
      <alignment horizontal="right" vertical="center" wrapText="1"/>
    </xf>
    <xf numFmtId="2" fontId="19" fillId="4" borderId="1" xfId="1" applyNumberFormat="1" applyFont="1" applyFill="1" applyBorder="1" applyAlignment="1" applyProtection="1">
      <alignment horizontal="right" vertical="center" wrapText="1"/>
      <protection locked="0"/>
    </xf>
    <xf numFmtId="2" fontId="19" fillId="4" borderId="1" xfId="1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6" fillId="5" borderId="1" xfId="0" applyFont="1" applyFill="1" applyBorder="1" applyAlignment="1">
      <alignment vertical="center"/>
    </xf>
    <xf numFmtId="2" fontId="6" fillId="5" borderId="1" xfId="0" applyNumberFormat="1" applyFont="1" applyFill="1" applyBorder="1" applyAlignment="1">
      <alignment horizontal="right"/>
    </xf>
    <xf numFmtId="0" fontId="2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4" fillId="2" borderId="3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0" fillId="4" borderId="1" xfId="0" applyNumberFormat="1" applyFill="1" applyBorder="1"/>
    <xf numFmtId="165" fontId="6" fillId="4" borderId="1" xfId="0" applyNumberFormat="1" applyFont="1" applyFill="1" applyBorder="1"/>
    <xf numFmtId="49" fontId="16" fillId="0" borderId="1" xfId="0" applyNumberFormat="1" applyFont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 applyProtection="1">
      <alignment horizontal="right" vertical="center"/>
      <protection locked="0"/>
    </xf>
    <xf numFmtId="2" fontId="20" fillId="3" borderId="1" xfId="1" applyNumberFormat="1" applyFont="1" applyFill="1" applyBorder="1" applyAlignment="1">
      <alignment horizontal="right" vertical="center"/>
    </xf>
    <xf numFmtId="0" fontId="20" fillId="6" borderId="1" xfId="0" applyFont="1" applyFill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vertical="center"/>
    </xf>
    <xf numFmtId="0" fontId="10" fillId="0" borderId="0" xfId="0" applyFont="1"/>
    <xf numFmtId="1" fontId="6" fillId="3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/>
    </xf>
    <xf numFmtId="0" fontId="30" fillId="0" borderId="0" xfId="3" applyFont="1" applyAlignment="1">
      <alignment horizontal="center" vertical="center"/>
    </xf>
    <xf numFmtId="165" fontId="20" fillId="3" borderId="1" xfId="1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5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/>
    </xf>
    <xf numFmtId="167" fontId="0" fillId="0" borderId="0" xfId="0" applyNumberFormat="1"/>
    <xf numFmtId="49" fontId="31" fillId="3" borderId="0" xfId="6" applyNumberFormat="1" applyFont="1" applyFill="1" applyAlignment="1">
      <alignment horizontal="center"/>
    </xf>
    <xf numFmtId="0" fontId="20" fillId="6" borderId="1" xfId="0" applyFont="1" applyFill="1" applyBorder="1" applyAlignment="1">
      <alignment horizontal="left" vertical="center" wrapText="1"/>
    </xf>
    <xf numFmtId="49" fontId="31" fillId="3" borderId="1" xfId="0" applyNumberFormat="1" applyFont="1" applyFill="1" applyBorder="1" applyAlignment="1">
      <alignment horizontal="center"/>
    </xf>
    <xf numFmtId="49" fontId="31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left"/>
    </xf>
    <xf numFmtId="0" fontId="20" fillId="6" borderId="1" xfId="0" applyFont="1" applyFill="1" applyBorder="1" applyAlignment="1">
      <alignment wrapText="1"/>
    </xf>
    <xf numFmtId="0" fontId="26" fillId="5" borderId="1" xfId="0" applyFont="1" applyFill="1" applyBorder="1"/>
    <xf numFmtId="165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2" fontId="20" fillId="6" borderId="1" xfId="1" applyNumberFormat="1" applyFont="1" applyFill="1" applyBorder="1" applyAlignment="1" applyProtection="1">
      <alignment horizontal="right" vertical="center" wrapText="1"/>
      <protection locked="0"/>
    </xf>
    <xf numFmtId="165" fontId="3" fillId="4" borderId="1" xfId="0" applyNumberFormat="1" applyFont="1" applyFill="1" applyBorder="1"/>
    <xf numFmtId="0" fontId="20" fillId="3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2" fontId="0" fillId="2" borderId="1" xfId="0" applyNumberFormat="1" applyFill="1" applyBorder="1" applyAlignment="1">
      <alignment horizontal="right" vertical="center"/>
    </xf>
    <xf numFmtId="165" fontId="20" fillId="6" borderId="1" xfId="1" applyNumberFormat="1" applyFont="1" applyFill="1" applyBorder="1" applyAlignment="1">
      <alignment horizontal="right" vertical="center" wrapText="1"/>
    </xf>
    <xf numFmtId="2" fontId="20" fillId="0" borderId="1" xfId="6" applyNumberFormat="1" applyFont="1" applyBorder="1" applyAlignment="1">
      <alignment horizontal="right" vertical="center"/>
    </xf>
    <xf numFmtId="2" fontId="20" fillId="6" borderId="1" xfId="1" applyNumberFormat="1" applyFont="1" applyFill="1" applyBorder="1" applyAlignment="1">
      <alignment horizontal="right" vertical="center" wrapText="1"/>
    </xf>
    <xf numFmtId="165" fontId="20" fillId="6" borderId="1" xfId="1" applyNumberFormat="1" applyFont="1" applyFill="1" applyBorder="1" applyAlignment="1">
      <alignment horizontal="right" vertical="center"/>
    </xf>
    <xf numFmtId="2" fontId="20" fillId="6" borderId="1" xfId="1" applyNumberFormat="1" applyFont="1" applyFill="1" applyBorder="1" applyAlignment="1" applyProtection="1">
      <alignment horizontal="right" vertical="center"/>
      <protection locked="0"/>
    </xf>
    <xf numFmtId="2" fontId="20" fillId="6" borderId="1" xfId="1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5" fontId="2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1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9" fontId="27" fillId="5" borderId="1" xfId="0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7" xfId="7"/>
    <cellStyle name="Normal" xfId="0" builtinId="0"/>
    <cellStyle name="Normal 10" xfId="6"/>
    <cellStyle name="Normal 2" xfId="3"/>
    <cellStyle name="Normal 3" xfId="4"/>
    <cellStyle name="Normal 3 2" xfId="8"/>
    <cellStyle name="Обычный 4_პუშკინის 13" xfId="2"/>
    <cellStyle name="მძიმ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17" sqref="C17:E19"/>
    </sheetView>
  </sheetViews>
  <sheetFormatPr defaultRowHeight="12.75" x14ac:dyDescent="0.2"/>
  <cols>
    <col min="1" max="1" width="4" style="2" customWidth="1"/>
    <col min="2" max="2" width="14.140625" style="2" customWidth="1"/>
    <col min="3" max="3" width="64.140625" style="2" customWidth="1"/>
    <col min="4" max="4" width="25.28515625" style="2" customWidth="1"/>
    <col min="5" max="5" width="17.140625" style="2" customWidth="1"/>
    <col min="6" max="6" width="16.140625" style="2" customWidth="1"/>
    <col min="7" max="7" width="11.85546875" style="2" customWidth="1"/>
    <col min="8" max="16384" width="9.140625" style="2"/>
  </cols>
  <sheetData>
    <row r="1" spans="1:6" ht="35.25" customHeight="1" x14ac:dyDescent="0.2">
      <c r="A1" s="175" t="s">
        <v>135</v>
      </c>
      <c r="B1" s="175"/>
      <c r="C1" s="175"/>
      <c r="D1" s="175"/>
      <c r="E1" s="175"/>
      <c r="F1" s="175"/>
    </row>
    <row r="2" spans="1:6" ht="27.75" customHeight="1" x14ac:dyDescent="0.2">
      <c r="A2" s="173" t="s">
        <v>80</v>
      </c>
      <c r="B2" s="173"/>
      <c r="C2" s="173"/>
      <c r="D2" s="173"/>
      <c r="E2" s="173"/>
      <c r="F2" s="173"/>
    </row>
    <row r="3" spans="1:6" ht="14.25" x14ac:dyDescent="0.2">
      <c r="A3" s="173" t="s">
        <v>12</v>
      </c>
      <c r="B3" s="173"/>
      <c r="C3" s="173"/>
      <c r="D3" s="3"/>
      <c r="E3" s="3"/>
      <c r="F3" s="3"/>
    </row>
    <row r="4" spans="1:6" ht="14.25" x14ac:dyDescent="0.2">
      <c r="A4" s="174" t="s">
        <v>13</v>
      </c>
      <c r="B4" s="174"/>
      <c r="C4" s="174"/>
      <c r="D4" s="4"/>
      <c r="E4" s="4"/>
      <c r="F4" s="4" t="s">
        <v>81</v>
      </c>
    </row>
    <row r="5" spans="1:6" ht="13.5" x14ac:dyDescent="0.25">
      <c r="A5" s="1"/>
      <c r="B5" s="1"/>
      <c r="C5" s="1"/>
      <c r="D5" s="1"/>
      <c r="E5" s="1"/>
    </row>
    <row r="6" spans="1:6" s="7" customFormat="1" ht="28.5" x14ac:dyDescent="0.2">
      <c r="A6" s="5" t="s">
        <v>0</v>
      </c>
      <c r="B6" s="5"/>
      <c r="C6" s="5" t="s">
        <v>1</v>
      </c>
      <c r="D6" s="6" t="s">
        <v>2</v>
      </c>
      <c r="E6" s="6" t="s">
        <v>3</v>
      </c>
      <c r="F6" s="6" t="s">
        <v>4</v>
      </c>
    </row>
    <row r="7" spans="1:6" s="7" customFormat="1" ht="14.25" x14ac:dyDescent="0.2">
      <c r="A7" s="8">
        <v>1</v>
      </c>
      <c r="B7" s="8"/>
      <c r="C7" s="8">
        <v>2</v>
      </c>
      <c r="D7" s="8">
        <v>3</v>
      </c>
      <c r="E7" s="8">
        <v>4</v>
      </c>
      <c r="F7" s="8">
        <v>5</v>
      </c>
    </row>
    <row r="8" spans="1:6" s="7" customFormat="1" ht="32.25" customHeight="1" x14ac:dyDescent="0.2">
      <c r="A8" s="9">
        <v>1</v>
      </c>
      <c r="B8" s="9" t="s">
        <v>5</v>
      </c>
      <c r="C8" s="101" t="s">
        <v>136</v>
      </c>
      <c r="D8" s="9" t="s">
        <v>6</v>
      </c>
      <c r="E8" s="10"/>
      <c r="F8" s="10"/>
    </row>
    <row r="9" spans="1:6" s="7" customFormat="1" ht="14.25" x14ac:dyDescent="0.2">
      <c r="A9" s="9"/>
      <c r="B9" s="9"/>
      <c r="C9" s="5" t="s">
        <v>7</v>
      </c>
      <c r="D9" s="5"/>
      <c r="E9" s="11"/>
      <c r="F9" s="11"/>
    </row>
    <row r="10" spans="1:6" s="7" customFormat="1" ht="14.25" x14ac:dyDescent="0.2">
      <c r="A10" s="12"/>
      <c r="B10" s="12"/>
      <c r="C10" s="5" t="s">
        <v>8</v>
      </c>
      <c r="D10" s="13">
        <v>0.05</v>
      </c>
      <c r="E10" s="11"/>
      <c r="F10" s="11"/>
    </row>
    <row r="11" spans="1:6" s="7" customFormat="1" ht="14.25" x14ac:dyDescent="0.2">
      <c r="A11" s="12"/>
      <c r="B11" s="12"/>
      <c r="C11" s="5" t="s">
        <v>7</v>
      </c>
      <c r="D11" s="5"/>
      <c r="E11" s="11"/>
      <c r="F11" s="11"/>
    </row>
    <row r="12" spans="1:6" s="7" customFormat="1" ht="14.25" x14ac:dyDescent="0.2">
      <c r="A12" s="12"/>
      <c r="B12" s="12"/>
      <c r="C12" s="5" t="s">
        <v>9</v>
      </c>
      <c r="D12" s="13">
        <v>0.02</v>
      </c>
      <c r="E12" s="11"/>
      <c r="F12" s="11"/>
    </row>
    <row r="13" spans="1:6" s="7" customFormat="1" ht="14.25" x14ac:dyDescent="0.2">
      <c r="A13" s="12"/>
      <c r="B13" s="12"/>
      <c r="C13" s="5" t="s">
        <v>7</v>
      </c>
      <c r="D13" s="5"/>
      <c r="E13" s="11"/>
      <c r="F13" s="11"/>
    </row>
    <row r="14" spans="1:6" s="7" customFormat="1" ht="14.25" x14ac:dyDescent="0.2">
      <c r="A14" s="12"/>
      <c r="B14" s="12"/>
      <c r="C14" s="5" t="s">
        <v>10</v>
      </c>
      <c r="D14" s="13">
        <v>0.18</v>
      </c>
      <c r="E14" s="11"/>
      <c r="F14" s="11"/>
    </row>
    <row r="15" spans="1:6" s="7" customFormat="1" ht="14.25" x14ac:dyDescent="0.2">
      <c r="A15" s="12"/>
      <c r="B15" s="12"/>
      <c r="C15" s="5" t="s">
        <v>11</v>
      </c>
      <c r="D15" s="5"/>
      <c r="E15" s="11"/>
      <c r="F15" s="11"/>
    </row>
    <row r="16" spans="1:6" ht="13.5" x14ac:dyDescent="0.25">
      <c r="A16" s="1"/>
      <c r="B16" s="1"/>
      <c r="C16" s="1"/>
      <c r="D16" s="1"/>
      <c r="E16" s="1"/>
    </row>
    <row r="17" spans="1:10" ht="15" x14ac:dyDescent="0.25">
      <c r="A17" s="14"/>
      <c r="B17" s="14"/>
      <c r="C17" s="111"/>
      <c r="D17" s="111"/>
      <c r="E17" s="111"/>
      <c r="F17" s="99"/>
    </row>
    <row r="18" spans="1:10" ht="15" x14ac:dyDescent="0.25">
      <c r="A18" s="14"/>
      <c r="B18" s="14"/>
      <c r="C18" s="111"/>
      <c r="D18" s="111"/>
      <c r="E18" s="111"/>
      <c r="F18" s="99"/>
    </row>
    <row r="19" spans="1:10" ht="13.5" x14ac:dyDescent="0.25">
      <c r="A19" s="14"/>
      <c r="B19" s="14"/>
      <c r="C19" s="15"/>
      <c r="D19" s="14"/>
      <c r="E19" s="14"/>
      <c r="F19" s="14"/>
    </row>
    <row r="20" spans="1:10" x14ac:dyDescent="0.2">
      <c r="E20" s="16"/>
    </row>
    <row r="22" spans="1:10" ht="13.5" x14ac:dyDescent="0.25">
      <c r="A22" s="17"/>
      <c r="B22" s="17"/>
      <c r="C22" s="17"/>
      <c r="D22" s="17"/>
      <c r="E22" s="17"/>
      <c r="F22" s="14"/>
    </row>
    <row r="23" spans="1:10" ht="15" x14ac:dyDescent="0.25">
      <c r="A23" s="17"/>
      <c r="B23" s="18"/>
      <c r="C23" s="19"/>
      <c r="D23" s="20"/>
      <c r="E23" s="20"/>
      <c r="F23" s="20"/>
    </row>
    <row r="24" spans="1:10" ht="15" x14ac:dyDescent="0.25">
      <c r="A24" s="17"/>
      <c r="B24" s="21"/>
      <c r="C24" s="19"/>
      <c r="D24" s="20"/>
      <c r="E24" s="20"/>
      <c r="F24" s="20"/>
    </row>
    <row r="25" spans="1:10" ht="15" x14ac:dyDescent="0.25">
      <c r="A25" s="17"/>
      <c r="B25" s="21"/>
      <c r="F25" s="22"/>
      <c r="G25" s="20"/>
      <c r="H25" s="20"/>
      <c r="I25" s="20"/>
      <c r="J25" s="20"/>
    </row>
    <row r="26" spans="1:10" ht="13.5" x14ac:dyDescent="0.25">
      <c r="A26" s="23"/>
      <c r="B26" s="23"/>
      <c r="C26" s="23"/>
      <c r="D26" s="23"/>
      <c r="E26" s="23"/>
      <c r="F26" s="14"/>
    </row>
    <row r="27" spans="1:10" ht="15" x14ac:dyDescent="0.25">
      <c r="A27" s="14"/>
      <c r="B27" s="22"/>
      <c r="C27" s="22"/>
      <c r="D27" s="22"/>
      <c r="E27" s="14"/>
      <c r="F27" s="14"/>
    </row>
    <row r="28" spans="1:10" ht="13.5" x14ac:dyDescent="0.25">
      <c r="A28" s="14"/>
      <c r="B28" s="14"/>
      <c r="C28" s="14"/>
      <c r="D28" s="14"/>
      <c r="E28" s="14"/>
      <c r="F28" s="14"/>
    </row>
    <row r="29" spans="1:10" ht="13.5" x14ac:dyDescent="0.25">
      <c r="A29" s="14"/>
      <c r="B29" s="14"/>
      <c r="C29" s="14"/>
      <c r="D29" s="14"/>
      <c r="E29" s="14"/>
      <c r="F29" s="14"/>
    </row>
    <row r="30" spans="1:10" ht="13.5" x14ac:dyDescent="0.25">
      <c r="A30" s="14"/>
      <c r="B30" s="14"/>
      <c r="C30" s="14"/>
      <c r="D30" s="14"/>
      <c r="E30" s="14"/>
      <c r="F30" s="14"/>
    </row>
    <row r="31" spans="1:10" ht="13.5" x14ac:dyDescent="0.25">
      <c r="A31" s="14"/>
      <c r="B31" s="14"/>
      <c r="C31" s="14"/>
      <c r="D31" s="14"/>
      <c r="E31" s="14"/>
      <c r="F31" s="14"/>
    </row>
  </sheetData>
  <mergeCells count="4">
    <mergeCell ref="A3:C3"/>
    <mergeCell ref="A4:C4"/>
    <mergeCell ref="A2:F2"/>
    <mergeCell ref="A1:F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topLeftCell="A103" zoomScaleNormal="100" workbookViewId="0">
      <selection activeCell="R9" sqref="R9"/>
    </sheetView>
  </sheetViews>
  <sheetFormatPr defaultRowHeight="15" x14ac:dyDescent="0.25"/>
  <cols>
    <col min="1" max="1" width="3.28515625" customWidth="1"/>
    <col min="2" max="2" width="9.5703125" customWidth="1"/>
    <col min="3" max="3" width="60.7109375" customWidth="1"/>
    <col min="4" max="4" width="13.85546875" customWidth="1"/>
    <col min="6" max="6" width="10.42578125" customWidth="1"/>
    <col min="8" max="8" width="10.140625" customWidth="1"/>
    <col min="10" max="10" width="8.42578125" customWidth="1"/>
    <col min="12" max="13" width="9.85546875" customWidth="1"/>
  </cols>
  <sheetData>
    <row r="1" spans="1:13" ht="40.5" customHeight="1" x14ac:dyDescent="0.25">
      <c r="A1" s="202" t="s">
        <v>135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x14ac:dyDescent="0.25">
      <c r="A2" s="174" t="s">
        <v>53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x14ac:dyDescent="0.25">
      <c r="A3" s="173" t="s">
        <v>12</v>
      </c>
      <c r="B3" s="173"/>
      <c r="C3" s="173"/>
      <c r="D3" s="173"/>
      <c r="E3" s="173"/>
      <c r="F3" s="85"/>
      <c r="G3" s="85"/>
      <c r="H3" s="85"/>
      <c r="I3" s="85"/>
      <c r="J3" s="85"/>
      <c r="K3" s="85"/>
      <c r="L3" s="174" t="s">
        <v>79</v>
      </c>
      <c r="M3" s="174"/>
    </row>
    <row r="4" spans="1:13" x14ac:dyDescent="0.25">
      <c r="A4" s="203" t="s">
        <v>13</v>
      </c>
      <c r="B4" s="203"/>
      <c r="C4" s="203"/>
      <c r="D4" s="203"/>
      <c r="E4" s="203"/>
      <c r="F4" s="86"/>
      <c r="G4" s="204"/>
      <c r="H4" s="204"/>
      <c r="I4" s="204"/>
      <c r="J4" s="204"/>
      <c r="K4" s="204"/>
      <c r="L4" s="204"/>
      <c r="M4" s="100"/>
    </row>
    <row r="5" spans="1:13" ht="33.75" customHeight="1" x14ac:dyDescent="0.25">
      <c r="A5" s="198" t="s">
        <v>14</v>
      </c>
      <c r="B5" s="200" t="s">
        <v>54</v>
      </c>
      <c r="C5" s="198" t="s">
        <v>55</v>
      </c>
      <c r="D5" s="198" t="s">
        <v>56</v>
      </c>
      <c r="E5" s="196" t="s">
        <v>57</v>
      </c>
      <c r="F5" s="197"/>
      <c r="G5" s="194" t="s">
        <v>58</v>
      </c>
      <c r="H5" s="195"/>
      <c r="I5" s="194" t="s">
        <v>59</v>
      </c>
      <c r="J5" s="195"/>
      <c r="K5" s="196" t="s">
        <v>60</v>
      </c>
      <c r="L5" s="197"/>
      <c r="M5" s="198" t="s">
        <v>50</v>
      </c>
    </row>
    <row r="6" spans="1:13" ht="30" x14ac:dyDescent="0.25">
      <c r="A6" s="199"/>
      <c r="B6" s="201"/>
      <c r="C6" s="199"/>
      <c r="D6" s="199"/>
      <c r="E6" s="81" t="s">
        <v>61</v>
      </c>
      <c r="F6" s="82" t="s">
        <v>62</v>
      </c>
      <c r="G6" s="83" t="s">
        <v>63</v>
      </c>
      <c r="H6" s="82" t="s">
        <v>50</v>
      </c>
      <c r="I6" s="83" t="s">
        <v>63</v>
      </c>
      <c r="J6" s="82" t="s">
        <v>50</v>
      </c>
      <c r="K6" s="83" t="s">
        <v>63</v>
      </c>
      <c r="L6" s="82" t="s">
        <v>50</v>
      </c>
      <c r="M6" s="199"/>
    </row>
    <row r="7" spans="1:13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</row>
    <row r="8" spans="1:13" ht="16.5" x14ac:dyDescent="0.25">
      <c r="A8" s="24"/>
      <c r="B8" s="182" t="s">
        <v>15</v>
      </c>
      <c r="C8" s="183"/>
      <c r="D8" s="183"/>
      <c r="E8" s="183"/>
      <c r="F8" s="184"/>
      <c r="G8" s="25"/>
      <c r="H8" s="25"/>
      <c r="I8" s="25"/>
      <c r="J8" s="25"/>
      <c r="K8" s="25"/>
      <c r="L8" s="25"/>
      <c r="M8" s="25"/>
    </row>
    <row r="9" spans="1:13" ht="30" x14ac:dyDescent="0.25">
      <c r="A9" s="179">
        <v>1</v>
      </c>
      <c r="B9" s="62" t="s">
        <v>132</v>
      </c>
      <c r="C9" s="54" t="s">
        <v>133</v>
      </c>
      <c r="D9" s="115" t="s">
        <v>16</v>
      </c>
      <c r="E9" s="48"/>
      <c r="F9" s="48">
        <v>69.06</v>
      </c>
      <c r="G9" s="55"/>
      <c r="H9" s="55"/>
      <c r="I9" s="56"/>
      <c r="J9" s="56"/>
      <c r="K9" s="56"/>
      <c r="L9" s="56"/>
      <c r="M9" s="56"/>
    </row>
    <row r="10" spans="1:13" x14ac:dyDescent="0.25">
      <c r="A10" s="180"/>
      <c r="B10" s="105"/>
      <c r="C10" s="26" t="s">
        <v>17</v>
      </c>
      <c r="D10" s="27" t="s">
        <v>18</v>
      </c>
      <c r="E10" s="28">
        <v>0.38800000000000001</v>
      </c>
      <c r="F10" s="28">
        <f>E10*F9</f>
        <v>26.795280000000002</v>
      </c>
      <c r="G10" s="29"/>
      <c r="H10" s="29"/>
      <c r="I10" s="30"/>
      <c r="J10" s="30"/>
      <c r="K10" s="30"/>
      <c r="L10" s="30"/>
      <c r="M10" s="30"/>
    </row>
    <row r="11" spans="1:13" s="36" customFormat="1" ht="24" x14ac:dyDescent="0.25">
      <c r="A11" s="179">
        <v>2</v>
      </c>
      <c r="B11" s="62" t="s">
        <v>129</v>
      </c>
      <c r="C11" s="54" t="s">
        <v>128</v>
      </c>
      <c r="D11" s="115" t="s">
        <v>23</v>
      </c>
      <c r="E11" s="48"/>
      <c r="F11" s="48">
        <v>0.86</v>
      </c>
      <c r="G11" s="48"/>
      <c r="H11" s="48"/>
      <c r="I11" s="61"/>
      <c r="J11" s="61"/>
      <c r="K11" s="61"/>
      <c r="L11" s="61"/>
      <c r="M11" s="61"/>
    </row>
    <row r="12" spans="1:13" s="20" customFormat="1" x14ac:dyDescent="0.25">
      <c r="A12" s="180"/>
      <c r="B12" s="105"/>
      <c r="C12" s="37" t="s">
        <v>17</v>
      </c>
      <c r="D12" s="38" t="s">
        <v>19</v>
      </c>
      <c r="E12" s="39">
        <v>8.8000000000000007</v>
      </c>
      <c r="F12" s="39">
        <f>E12*F11</f>
        <v>7.5680000000000005</v>
      </c>
      <c r="G12" s="39"/>
      <c r="H12" s="39"/>
      <c r="I12" s="30"/>
      <c r="J12" s="30"/>
      <c r="K12" s="30"/>
      <c r="L12" s="30"/>
      <c r="M12" s="30"/>
    </row>
    <row r="13" spans="1:13" s="20" customFormat="1" x14ac:dyDescent="0.25">
      <c r="A13" s="181"/>
      <c r="B13" s="105"/>
      <c r="C13" s="32" t="s">
        <v>42</v>
      </c>
      <c r="D13" s="38" t="s">
        <v>21</v>
      </c>
      <c r="E13" s="39">
        <v>4.8</v>
      </c>
      <c r="F13" s="39">
        <f>E13*F11</f>
        <v>4.1280000000000001</v>
      </c>
      <c r="G13" s="39"/>
      <c r="H13" s="39"/>
      <c r="I13" s="40"/>
      <c r="J13" s="40"/>
      <c r="K13" s="34"/>
      <c r="L13" s="35"/>
      <c r="M13" s="35"/>
    </row>
    <row r="14" spans="1:13" s="36" customFormat="1" ht="24" x14ac:dyDescent="0.25">
      <c r="A14" s="179">
        <v>3</v>
      </c>
      <c r="B14" s="62" t="s">
        <v>24</v>
      </c>
      <c r="C14" s="54" t="s">
        <v>110</v>
      </c>
      <c r="D14" s="115" t="s">
        <v>23</v>
      </c>
      <c r="E14" s="48"/>
      <c r="F14" s="48">
        <v>2.4</v>
      </c>
      <c r="G14" s="48"/>
      <c r="H14" s="48"/>
      <c r="I14" s="61"/>
      <c r="J14" s="61"/>
      <c r="K14" s="61"/>
      <c r="L14" s="61"/>
      <c r="M14" s="61"/>
    </row>
    <row r="15" spans="1:13" s="20" customFormat="1" x14ac:dyDescent="0.25">
      <c r="A15" s="180"/>
      <c r="B15" s="105"/>
      <c r="C15" s="37" t="s">
        <v>17</v>
      </c>
      <c r="D15" s="38" t="s">
        <v>19</v>
      </c>
      <c r="E15" s="39">
        <v>8.26</v>
      </c>
      <c r="F15" s="39">
        <f>E15*F14</f>
        <v>19.823999999999998</v>
      </c>
      <c r="G15" s="39"/>
      <c r="H15" s="39"/>
      <c r="I15" s="30"/>
      <c r="J15" s="30"/>
      <c r="K15" s="30"/>
      <c r="L15" s="30"/>
      <c r="M15" s="30"/>
    </row>
    <row r="16" spans="1:13" s="20" customFormat="1" x14ac:dyDescent="0.25">
      <c r="A16" s="181"/>
      <c r="B16" s="105"/>
      <c r="C16" s="32" t="s">
        <v>42</v>
      </c>
      <c r="D16" s="38" t="s">
        <v>21</v>
      </c>
      <c r="E16" s="39">
        <v>2.61</v>
      </c>
      <c r="F16" s="39">
        <f>E16*F14</f>
        <v>6.2639999999999993</v>
      </c>
      <c r="G16" s="39"/>
      <c r="H16" s="39"/>
      <c r="I16" s="40"/>
      <c r="J16" s="40"/>
      <c r="K16" s="34"/>
      <c r="L16" s="35"/>
      <c r="M16" s="35"/>
    </row>
    <row r="17" spans="1:13" s="36" customFormat="1" ht="30" x14ac:dyDescent="0.25">
      <c r="A17" s="179">
        <v>4</v>
      </c>
      <c r="B17" s="62" t="s">
        <v>137</v>
      </c>
      <c r="C17" s="54" t="s">
        <v>138</v>
      </c>
      <c r="D17" s="148" t="s">
        <v>139</v>
      </c>
      <c r="E17" s="48"/>
      <c r="F17" s="48">
        <v>6</v>
      </c>
      <c r="G17" s="48"/>
      <c r="H17" s="48"/>
      <c r="I17" s="61"/>
      <c r="J17" s="61"/>
      <c r="K17" s="61"/>
      <c r="L17" s="61"/>
      <c r="M17" s="61"/>
    </row>
    <row r="18" spans="1:13" s="171" customFormat="1" x14ac:dyDescent="0.25">
      <c r="A18" s="180"/>
      <c r="B18" s="105"/>
      <c r="C18" s="168" t="s">
        <v>17</v>
      </c>
      <c r="D18" s="169" t="s">
        <v>19</v>
      </c>
      <c r="E18" s="170">
        <v>0.16</v>
      </c>
      <c r="F18" s="170">
        <f>E18*F17</f>
        <v>0.96</v>
      </c>
      <c r="G18" s="170"/>
      <c r="H18" s="170"/>
      <c r="I18" s="30"/>
      <c r="J18" s="30"/>
      <c r="K18" s="30"/>
      <c r="L18" s="30"/>
      <c r="M18" s="30"/>
    </row>
    <row r="19" spans="1:13" s="171" customFormat="1" x14ac:dyDescent="0.25">
      <c r="A19" s="181"/>
      <c r="B19" s="105"/>
      <c r="C19" s="32" t="s">
        <v>42</v>
      </c>
      <c r="D19" s="169" t="s">
        <v>21</v>
      </c>
      <c r="E19" s="170">
        <v>1.61E-2</v>
      </c>
      <c r="F19" s="170">
        <f>E19*F17</f>
        <v>9.6599999999999991E-2</v>
      </c>
      <c r="G19" s="170"/>
      <c r="H19" s="170"/>
      <c r="I19" s="172"/>
      <c r="J19" s="172"/>
      <c r="K19" s="34"/>
      <c r="L19" s="35"/>
      <c r="M19" s="35"/>
    </row>
    <row r="20" spans="1:13" x14ac:dyDescent="0.25">
      <c r="A20" s="179">
        <v>5</v>
      </c>
      <c r="B20" s="63" t="s">
        <v>25</v>
      </c>
      <c r="C20" s="54" t="s">
        <v>26</v>
      </c>
      <c r="D20" s="115" t="s">
        <v>27</v>
      </c>
      <c r="E20" s="48"/>
      <c r="F20" s="48">
        <f>F14*0.1+F11*1</f>
        <v>1.1000000000000001</v>
      </c>
      <c r="G20" s="55"/>
      <c r="H20" s="55"/>
      <c r="I20" s="56"/>
      <c r="J20" s="56"/>
      <c r="K20" s="56"/>
      <c r="L20" s="56"/>
      <c r="M20" s="56"/>
    </row>
    <row r="21" spans="1:13" x14ac:dyDescent="0.25">
      <c r="A21" s="181"/>
      <c r="B21" s="106"/>
      <c r="C21" s="26" t="s">
        <v>17</v>
      </c>
      <c r="D21" s="27" t="s">
        <v>19</v>
      </c>
      <c r="E21" s="28">
        <v>1.85</v>
      </c>
      <c r="F21" s="28">
        <f>E21*F20</f>
        <v>2.0350000000000001</v>
      </c>
      <c r="G21" s="29"/>
      <c r="H21" s="29"/>
      <c r="I21" s="30"/>
      <c r="J21" s="30"/>
      <c r="K21" s="30"/>
      <c r="L21" s="30"/>
      <c r="M21" s="30"/>
    </row>
    <row r="22" spans="1:13" ht="30" x14ac:dyDescent="0.25">
      <c r="A22" s="179">
        <v>6</v>
      </c>
      <c r="B22" s="63" t="s">
        <v>28</v>
      </c>
      <c r="C22" s="54" t="s">
        <v>29</v>
      </c>
      <c r="D22" s="115" t="s">
        <v>30</v>
      </c>
      <c r="E22" s="48"/>
      <c r="F22" s="48">
        <f>F20*1.4</f>
        <v>1.54</v>
      </c>
      <c r="G22" s="55"/>
      <c r="H22" s="55"/>
      <c r="I22" s="56"/>
      <c r="J22" s="56"/>
      <c r="K22" s="56"/>
      <c r="L22" s="56"/>
      <c r="M22" s="56"/>
    </row>
    <row r="23" spans="1:13" x14ac:dyDescent="0.25">
      <c r="A23" s="180"/>
      <c r="B23" s="106"/>
      <c r="C23" s="26" t="s">
        <v>17</v>
      </c>
      <c r="D23" s="27" t="s">
        <v>19</v>
      </c>
      <c r="E23" s="28">
        <v>0.87</v>
      </c>
      <c r="F23" s="28">
        <f>E23*F22</f>
        <v>1.3398000000000001</v>
      </c>
      <c r="G23" s="29"/>
      <c r="H23" s="29"/>
      <c r="I23" s="30"/>
      <c r="J23" s="30"/>
      <c r="K23" s="30"/>
      <c r="L23" s="30"/>
      <c r="M23" s="30"/>
    </row>
    <row r="24" spans="1:13" x14ac:dyDescent="0.25">
      <c r="A24" s="181"/>
      <c r="B24" s="106"/>
      <c r="C24" s="26" t="s">
        <v>31</v>
      </c>
      <c r="D24" s="27" t="s">
        <v>27</v>
      </c>
      <c r="E24" s="28"/>
      <c r="F24" s="28">
        <f>F20</f>
        <v>1.1000000000000001</v>
      </c>
      <c r="G24" s="29"/>
      <c r="H24" s="29"/>
      <c r="I24" s="30"/>
      <c r="J24" s="30"/>
      <c r="K24" s="30"/>
      <c r="L24" s="30"/>
      <c r="M24" s="30"/>
    </row>
    <row r="25" spans="1:13" ht="16.5" x14ac:dyDescent="0.25">
      <c r="A25" s="24"/>
      <c r="B25" s="182" t="s">
        <v>109</v>
      </c>
      <c r="C25" s="183"/>
      <c r="D25" s="183"/>
      <c r="E25" s="183"/>
      <c r="F25" s="184"/>
      <c r="G25" s="25"/>
      <c r="H25" s="25"/>
      <c r="I25" s="25"/>
      <c r="J25" s="25"/>
      <c r="K25" s="25"/>
      <c r="L25" s="25"/>
      <c r="M25" s="25"/>
    </row>
    <row r="26" spans="1:13" s="31" customFormat="1" ht="30" x14ac:dyDescent="0.25">
      <c r="A26" s="193">
        <v>7</v>
      </c>
      <c r="B26" s="149" t="s">
        <v>120</v>
      </c>
      <c r="C26" s="57" t="s">
        <v>126</v>
      </c>
      <c r="D26" s="115" t="s">
        <v>27</v>
      </c>
      <c r="E26" s="58"/>
      <c r="F26" s="58">
        <f>((F29*14.2)+(F30*5.82))/1000</f>
        <v>7.263E-2</v>
      </c>
      <c r="G26" s="59"/>
      <c r="H26" s="60"/>
      <c r="I26" s="59"/>
      <c r="J26" s="60"/>
      <c r="K26" s="59"/>
      <c r="L26" s="60"/>
      <c r="M26" s="60"/>
    </row>
    <row r="27" spans="1:13" s="31" customFormat="1" x14ac:dyDescent="0.25">
      <c r="A27" s="193"/>
      <c r="B27" s="150"/>
      <c r="C27" s="32" t="s">
        <v>17</v>
      </c>
      <c r="D27" s="33" t="s">
        <v>19</v>
      </c>
      <c r="E27" s="112">
        <v>15.7</v>
      </c>
      <c r="F27" s="112">
        <f>F26*E27</f>
        <v>1.1402909999999999</v>
      </c>
      <c r="G27" s="151"/>
      <c r="H27" s="151"/>
      <c r="I27" s="93"/>
      <c r="J27" s="94"/>
      <c r="K27" s="93"/>
      <c r="L27" s="94"/>
      <c r="M27" s="94"/>
    </row>
    <row r="28" spans="1:13" s="31" customFormat="1" x14ac:dyDescent="0.25">
      <c r="A28" s="193"/>
      <c r="B28" s="150"/>
      <c r="C28" s="32" t="s">
        <v>42</v>
      </c>
      <c r="D28" s="152" t="s">
        <v>21</v>
      </c>
      <c r="E28" s="112">
        <v>3.56</v>
      </c>
      <c r="F28" s="112">
        <f>F26*E28</f>
        <v>0.25856279999999998</v>
      </c>
      <c r="G28" s="93"/>
      <c r="H28" s="94"/>
      <c r="I28" s="93"/>
      <c r="J28" s="94"/>
      <c r="K28" s="93"/>
      <c r="L28" s="94"/>
      <c r="M28" s="94"/>
    </row>
    <row r="29" spans="1:13" s="31" customFormat="1" x14ac:dyDescent="0.25">
      <c r="A29" s="193"/>
      <c r="B29" s="150"/>
      <c r="C29" s="113" t="s">
        <v>121</v>
      </c>
      <c r="D29" s="33" t="s">
        <v>43</v>
      </c>
      <c r="E29" s="112"/>
      <c r="F29" s="112">
        <v>4.5</v>
      </c>
      <c r="G29" s="93"/>
      <c r="H29" s="94"/>
      <c r="I29" s="151"/>
      <c r="J29" s="151"/>
      <c r="K29" s="93"/>
      <c r="L29" s="94"/>
      <c r="M29" s="94"/>
    </row>
    <row r="30" spans="1:13" s="31" customFormat="1" x14ac:dyDescent="0.25">
      <c r="A30" s="193"/>
      <c r="B30" s="150"/>
      <c r="C30" s="113" t="s">
        <v>77</v>
      </c>
      <c r="D30" s="33" t="s">
        <v>43</v>
      </c>
      <c r="E30" s="112"/>
      <c r="F30" s="112">
        <v>1.5</v>
      </c>
      <c r="G30" s="93"/>
      <c r="H30" s="94"/>
      <c r="I30" s="151"/>
      <c r="J30" s="151"/>
      <c r="K30" s="93"/>
      <c r="L30" s="94"/>
      <c r="M30" s="94"/>
    </row>
    <row r="31" spans="1:13" s="31" customFormat="1" x14ac:dyDescent="0.25">
      <c r="A31" s="193"/>
      <c r="B31" s="154"/>
      <c r="C31" s="32" t="s">
        <v>34</v>
      </c>
      <c r="D31" s="33" t="s">
        <v>21</v>
      </c>
      <c r="E31" s="112">
        <v>0.3</v>
      </c>
      <c r="F31" s="112">
        <f>F26*E31</f>
        <v>2.1788999999999999E-2</v>
      </c>
      <c r="G31" s="93"/>
      <c r="H31" s="94"/>
      <c r="I31" s="151"/>
      <c r="J31" s="151"/>
      <c r="K31" s="93"/>
      <c r="L31" s="94"/>
      <c r="M31" s="94"/>
    </row>
    <row r="32" spans="1:13" ht="45" x14ac:dyDescent="0.25">
      <c r="A32" s="179">
        <v>8</v>
      </c>
      <c r="B32" s="90" t="s">
        <v>122</v>
      </c>
      <c r="C32" s="54" t="s">
        <v>123</v>
      </c>
      <c r="D32" s="155" t="s">
        <v>124</v>
      </c>
      <c r="E32" s="87"/>
      <c r="F32" s="91">
        <f>F26</f>
        <v>7.263E-2</v>
      </c>
      <c r="G32" s="56"/>
      <c r="H32" s="56"/>
      <c r="I32" s="56"/>
      <c r="J32" s="56"/>
      <c r="K32" s="56"/>
      <c r="L32" s="56"/>
      <c r="M32" s="56"/>
    </row>
    <row r="33" spans="1:13" x14ac:dyDescent="0.25">
      <c r="A33" s="180"/>
      <c r="B33" s="89"/>
      <c r="C33" s="156" t="s">
        <v>17</v>
      </c>
      <c r="D33" s="157" t="s">
        <v>19</v>
      </c>
      <c r="E33" s="43">
        <v>7.37</v>
      </c>
      <c r="F33" s="43">
        <f>E33*F32</f>
        <v>0.53528310000000001</v>
      </c>
      <c r="G33" s="30"/>
      <c r="H33" s="30"/>
      <c r="I33" s="30"/>
      <c r="J33" s="30"/>
      <c r="K33" s="30"/>
      <c r="L33" s="30"/>
      <c r="M33" s="30"/>
    </row>
    <row r="34" spans="1:13" ht="30" x14ac:dyDescent="0.25">
      <c r="A34" s="180"/>
      <c r="B34" s="89"/>
      <c r="C34" s="97" t="s">
        <v>78</v>
      </c>
      <c r="D34" s="157" t="s">
        <v>45</v>
      </c>
      <c r="E34" s="98">
        <v>5.3</v>
      </c>
      <c r="F34" s="98">
        <f>E34*F32</f>
        <v>0.38493899999999998</v>
      </c>
      <c r="G34" s="30"/>
      <c r="H34" s="30"/>
      <c r="I34" s="30"/>
      <c r="J34" s="30"/>
      <c r="K34" s="30"/>
      <c r="L34" s="30"/>
      <c r="M34" s="30"/>
    </row>
    <row r="35" spans="1:13" x14ac:dyDescent="0.25">
      <c r="A35" s="180"/>
      <c r="B35" s="89"/>
      <c r="C35" s="96" t="s">
        <v>125</v>
      </c>
      <c r="D35" s="157" t="s">
        <v>45</v>
      </c>
      <c r="E35" s="43">
        <v>1.8</v>
      </c>
      <c r="F35" s="43">
        <f>E35*F32</f>
        <v>0.13073400000000002</v>
      </c>
      <c r="G35" s="30"/>
      <c r="H35" s="30"/>
      <c r="I35" s="30"/>
      <c r="J35" s="30"/>
      <c r="K35" s="30"/>
      <c r="L35" s="30"/>
      <c r="M35" s="30"/>
    </row>
    <row r="36" spans="1:13" x14ac:dyDescent="0.25">
      <c r="A36" s="181"/>
      <c r="B36" s="89"/>
      <c r="C36" s="158" t="s">
        <v>34</v>
      </c>
      <c r="D36" s="157" t="s">
        <v>21</v>
      </c>
      <c r="E36" s="43">
        <v>0.08</v>
      </c>
      <c r="F36" s="43">
        <f>E36*F32</f>
        <v>5.8104000000000003E-3</v>
      </c>
      <c r="G36" s="30"/>
      <c r="H36" s="30"/>
      <c r="I36" s="30"/>
      <c r="J36" s="30"/>
      <c r="K36" s="30"/>
      <c r="L36" s="30"/>
      <c r="M36" s="30"/>
    </row>
    <row r="37" spans="1:13" s="31" customFormat="1" ht="45" x14ac:dyDescent="0.25">
      <c r="A37" s="193">
        <v>9</v>
      </c>
      <c r="B37" s="149" t="s">
        <v>111</v>
      </c>
      <c r="C37" s="57" t="s">
        <v>130</v>
      </c>
      <c r="D37" s="115" t="s">
        <v>16</v>
      </c>
      <c r="E37" s="58"/>
      <c r="F37" s="58">
        <v>10.413</v>
      </c>
      <c r="G37" s="59"/>
      <c r="H37" s="60"/>
      <c r="I37" s="59"/>
      <c r="J37" s="60"/>
      <c r="K37" s="59"/>
      <c r="L37" s="60"/>
      <c r="M37" s="60"/>
    </row>
    <row r="38" spans="1:13" s="31" customFormat="1" x14ac:dyDescent="0.25">
      <c r="A38" s="193"/>
      <c r="B38" s="150"/>
      <c r="C38" s="32" t="s">
        <v>17</v>
      </c>
      <c r="D38" s="33" t="s">
        <v>19</v>
      </c>
      <c r="E38" s="112">
        <v>3.8372999999999999</v>
      </c>
      <c r="F38" s="112">
        <f>F37*E38</f>
        <v>39.957804899999999</v>
      </c>
      <c r="G38" s="151"/>
      <c r="H38" s="151"/>
      <c r="I38" s="93"/>
      <c r="J38" s="94"/>
      <c r="K38" s="93"/>
      <c r="L38" s="94"/>
      <c r="M38" s="94"/>
    </row>
    <row r="39" spans="1:13" s="31" customFormat="1" x14ac:dyDescent="0.25">
      <c r="A39" s="193"/>
      <c r="B39" s="150"/>
      <c r="C39" s="32" t="s">
        <v>42</v>
      </c>
      <c r="D39" s="152" t="s">
        <v>21</v>
      </c>
      <c r="E39" s="112">
        <v>0.45600000000000002</v>
      </c>
      <c r="F39" s="112">
        <f>F37*E39</f>
        <v>4.7483279999999999</v>
      </c>
      <c r="G39" s="93"/>
      <c r="H39" s="94"/>
      <c r="I39" s="93"/>
      <c r="J39" s="94"/>
      <c r="K39" s="93"/>
      <c r="L39" s="94"/>
      <c r="M39" s="94"/>
    </row>
    <row r="40" spans="1:13" s="31" customFormat="1" x14ac:dyDescent="0.25">
      <c r="A40" s="193"/>
      <c r="B40" s="150"/>
      <c r="C40" s="113" t="s">
        <v>127</v>
      </c>
      <c r="D40" s="152"/>
      <c r="E40" s="112"/>
      <c r="F40" s="112">
        <v>4.8399999999999997E-3</v>
      </c>
      <c r="G40" s="93"/>
      <c r="H40" s="94"/>
      <c r="I40" s="93"/>
      <c r="J40" s="94"/>
      <c r="K40" s="93"/>
      <c r="L40" s="94"/>
      <c r="M40" s="94"/>
    </row>
    <row r="41" spans="1:13" s="31" customFormat="1" x14ac:dyDescent="0.25">
      <c r="A41" s="193"/>
      <c r="B41" s="150"/>
      <c r="C41" s="113" t="s">
        <v>112</v>
      </c>
      <c r="D41" s="33" t="s">
        <v>27</v>
      </c>
      <c r="E41" s="112"/>
      <c r="F41" s="112">
        <v>9.461E-2</v>
      </c>
      <c r="G41" s="93"/>
      <c r="H41" s="94"/>
      <c r="I41" s="151"/>
      <c r="J41" s="151"/>
      <c r="K41" s="93"/>
      <c r="L41" s="94"/>
      <c r="M41" s="94"/>
    </row>
    <row r="42" spans="1:13" s="31" customFormat="1" ht="17.25" x14ac:dyDescent="0.25">
      <c r="A42" s="193"/>
      <c r="B42" s="150"/>
      <c r="C42" s="113" t="s">
        <v>113</v>
      </c>
      <c r="D42" s="33" t="s">
        <v>82</v>
      </c>
      <c r="E42" s="112">
        <v>0.1181</v>
      </c>
      <c r="F42" s="112">
        <f>E42*F37</f>
        <v>1.2297753</v>
      </c>
      <c r="G42" s="93"/>
      <c r="H42" s="94"/>
      <c r="I42" s="151"/>
      <c r="J42" s="151"/>
      <c r="K42" s="93"/>
      <c r="L42" s="94"/>
      <c r="M42" s="94"/>
    </row>
    <row r="43" spans="1:13" s="31" customFormat="1" ht="17.25" x14ac:dyDescent="0.25">
      <c r="A43" s="193"/>
      <c r="B43" s="150"/>
      <c r="C43" s="113" t="s">
        <v>37</v>
      </c>
      <c r="D43" s="33" t="s">
        <v>82</v>
      </c>
      <c r="E43" s="112">
        <v>6.9999999999999999E-4</v>
      </c>
      <c r="F43" s="112">
        <f>E43*F37</f>
        <v>7.2890999999999997E-3</v>
      </c>
      <c r="G43" s="93"/>
      <c r="H43" s="94"/>
      <c r="I43" s="151"/>
      <c r="J43" s="151"/>
      <c r="K43" s="93"/>
      <c r="L43" s="94"/>
      <c r="M43" s="94"/>
    </row>
    <row r="44" spans="1:13" s="31" customFormat="1" ht="17.25" x14ac:dyDescent="0.25">
      <c r="A44" s="193"/>
      <c r="B44" s="150"/>
      <c r="C44" s="113" t="s">
        <v>114</v>
      </c>
      <c r="D44" s="153" t="s">
        <v>22</v>
      </c>
      <c r="E44" s="112">
        <v>0.35</v>
      </c>
      <c r="F44" s="112">
        <f>E44*F37</f>
        <v>3.6445499999999997</v>
      </c>
      <c r="G44" s="93"/>
      <c r="H44" s="94"/>
      <c r="I44" s="151"/>
      <c r="J44" s="151"/>
      <c r="K44" s="93"/>
      <c r="L44" s="94"/>
      <c r="M44" s="94"/>
    </row>
    <row r="45" spans="1:13" s="31" customFormat="1" x14ac:dyDescent="0.25">
      <c r="A45" s="193"/>
      <c r="B45" s="150"/>
      <c r="C45" s="113" t="s">
        <v>115</v>
      </c>
      <c r="D45" s="153" t="s">
        <v>45</v>
      </c>
      <c r="E45" s="112">
        <v>0.13370000000000001</v>
      </c>
      <c r="F45" s="112">
        <f>E45*F37</f>
        <v>1.3922181000000002</v>
      </c>
      <c r="G45" s="93"/>
      <c r="H45" s="94"/>
      <c r="I45" s="151"/>
      <c r="J45" s="151"/>
      <c r="K45" s="93"/>
      <c r="L45" s="94"/>
      <c r="M45" s="94"/>
    </row>
    <row r="46" spans="1:13" s="31" customFormat="1" ht="17.25" x14ac:dyDescent="0.25">
      <c r="A46" s="193"/>
      <c r="B46" s="150"/>
      <c r="C46" s="113" t="s">
        <v>116</v>
      </c>
      <c r="D46" s="33" t="s">
        <v>82</v>
      </c>
      <c r="E46" s="112">
        <v>2.3E-3</v>
      </c>
      <c r="F46" s="112">
        <f>E46*F37</f>
        <v>2.39499E-2</v>
      </c>
      <c r="G46" s="93"/>
      <c r="H46" s="94"/>
      <c r="I46" s="151"/>
      <c r="J46" s="151"/>
      <c r="K46" s="93"/>
      <c r="L46" s="94"/>
      <c r="M46" s="94"/>
    </row>
    <row r="47" spans="1:13" s="31" customFormat="1" ht="17.25" x14ac:dyDescent="0.25">
      <c r="A47" s="193"/>
      <c r="B47" s="150"/>
      <c r="C47" s="113" t="s">
        <v>117</v>
      </c>
      <c r="D47" s="33" t="s">
        <v>82</v>
      </c>
      <c r="E47" s="112">
        <v>3.3999999999999998E-3</v>
      </c>
      <c r="F47" s="112">
        <f>E47*F37</f>
        <v>3.5404199999999997E-2</v>
      </c>
      <c r="G47" s="93"/>
      <c r="H47" s="94"/>
      <c r="I47" s="151"/>
      <c r="J47" s="151"/>
      <c r="K47" s="93"/>
      <c r="L47" s="94"/>
      <c r="M47" s="94"/>
    </row>
    <row r="48" spans="1:13" s="31" customFormat="1" ht="17.25" x14ac:dyDescent="0.25">
      <c r="A48" s="193"/>
      <c r="B48" s="150"/>
      <c r="C48" s="113" t="s">
        <v>118</v>
      </c>
      <c r="D48" s="33" t="s">
        <v>82</v>
      </c>
      <c r="E48" s="112">
        <v>4.4999999999999997E-3</v>
      </c>
      <c r="F48" s="112">
        <f>E48*F37</f>
        <v>4.6858499999999997E-2</v>
      </c>
      <c r="G48" s="93"/>
      <c r="H48" s="94"/>
      <c r="I48" s="151"/>
      <c r="J48" s="151"/>
      <c r="K48" s="93"/>
      <c r="L48" s="94"/>
      <c r="M48" s="94"/>
    </row>
    <row r="49" spans="1:16" s="31" customFormat="1" ht="17.25" x14ac:dyDescent="0.25">
      <c r="A49" s="193"/>
      <c r="B49" s="150"/>
      <c r="C49" s="113" t="s">
        <v>119</v>
      </c>
      <c r="D49" s="33" t="s">
        <v>82</v>
      </c>
      <c r="E49" s="112">
        <v>1.6999999999999999E-3</v>
      </c>
      <c r="F49" s="112">
        <f>E49*F37</f>
        <v>1.7702099999999998E-2</v>
      </c>
      <c r="G49" s="93"/>
      <c r="H49" s="94"/>
      <c r="I49" s="151"/>
      <c r="J49" s="151"/>
      <c r="K49" s="93"/>
      <c r="L49" s="94"/>
      <c r="M49" s="94"/>
    </row>
    <row r="50" spans="1:16" s="31" customFormat="1" x14ac:dyDescent="0.25">
      <c r="A50" s="193"/>
      <c r="B50" s="154"/>
      <c r="C50" s="32" t="s">
        <v>34</v>
      </c>
      <c r="D50" s="33" t="s">
        <v>21</v>
      </c>
      <c r="E50" s="112">
        <v>0.13800000000000001</v>
      </c>
      <c r="F50" s="112">
        <f>F37*E50</f>
        <v>1.4369940000000001</v>
      </c>
      <c r="G50" s="93"/>
      <c r="H50" s="94"/>
      <c r="I50" s="151"/>
      <c r="J50" s="151"/>
      <c r="K50" s="93"/>
      <c r="L50" s="94"/>
      <c r="M50" s="94"/>
    </row>
    <row r="51" spans="1:16" ht="22.5" x14ac:dyDescent="0.25">
      <c r="A51" s="179">
        <v>10</v>
      </c>
      <c r="B51" s="114" t="s">
        <v>35</v>
      </c>
      <c r="C51" s="64" t="s">
        <v>85</v>
      </c>
      <c r="D51" s="115" t="s">
        <v>76</v>
      </c>
      <c r="E51" s="87"/>
      <c r="F51" s="88">
        <f>F14</f>
        <v>2.4</v>
      </c>
      <c r="G51" s="56"/>
      <c r="H51" s="56"/>
      <c r="I51" s="56"/>
      <c r="J51" s="56"/>
      <c r="K51" s="56"/>
      <c r="L51" s="56"/>
      <c r="M51" s="56"/>
    </row>
    <row r="52" spans="1:16" x14ac:dyDescent="0.25">
      <c r="A52" s="180"/>
      <c r="B52" s="133"/>
      <c r="C52" s="118" t="s">
        <v>17</v>
      </c>
      <c r="D52" s="117" t="s">
        <v>19</v>
      </c>
      <c r="E52" s="43">
        <v>3.36</v>
      </c>
      <c r="F52" s="43">
        <f>E52*F51</f>
        <v>8.0640000000000001</v>
      </c>
      <c r="G52" s="30"/>
      <c r="H52" s="30"/>
      <c r="I52" s="30"/>
      <c r="J52" s="30"/>
      <c r="K52" s="30"/>
      <c r="L52" s="30"/>
      <c r="M52" s="30"/>
    </row>
    <row r="53" spans="1:16" x14ac:dyDescent="0.25">
      <c r="A53" s="180"/>
      <c r="B53" s="133"/>
      <c r="C53" s="118" t="s">
        <v>20</v>
      </c>
      <c r="D53" s="117" t="s">
        <v>21</v>
      </c>
      <c r="E53" s="43">
        <v>0.92</v>
      </c>
      <c r="F53" s="43">
        <f>E53*F51</f>
        <v>2.2080000000000002</v>
      </c>
      <c r="G53" s="30"/>
      <c r="H53" s="30"/>
      <c r="I53" s="30"/>
      <c r="J53" s="30"/>
      <c r="K53" s="30"/>
      <c r="L53" s="30"/>
      <c r="M53" s="30"/>
    </row>
    <row r="54" spans="1:16" ht="17.25" x14ac:dyDescent="0.25">
      <c r="A54" s="180"/>
      <c r="B54" s="133"/>
      <c r="C54" s="104" t="s">
        <v>86</v>
      </c>
      <c r="D54" s="117" t="s">
        <v>23</v>
      </c>
      <c r="E54" s="43">
        <v>0.11</v>
      </c>
      <c r="F54" s="43">
        <f>E54*F51</f>
        <v>0.26400000000000001</v>
      </c>
      <c r="G54" s="30"/>
      <c r="H54" s="30"/>
      <c r="I54" s="30"/>
      <c r="J54" s="30"/>
      <c r="K54" s="30"/>
      <c r="L54" s="30"/>
      <c r="M54" s="30"/>
    </row>
    <row r="55" spans="1:16" ht="17.25" customHeight="1" x14ac:dyDescent="0.25">
      <c r="A55" s="180"/>
      <c r="B55" s="133"/>
      <c r="C55" s="104" t="s">
        <v>36</v>
      </c>
      <c r="D55" s="117" t="s">
        <v>65</v>
      </c>
      <c r="E55" s="43">
        <v>0.92</v>
      </c>
      <c r="F55" s="43">
        <f>E55*F51</f>
        <v>2.2080000000000002</v>
      </c>
      <c r="G55" s="30"/>
      <c r="H55" s="30"/>
      <c r="I55" s="30"/>
      <c r="J55" s="30"/>
      <c r="K55" s="30"/>
      <c r="L55" s="30"/>
      <c r="M55" s="30"/>
    </row>
    <row r="56" spans="1:16" x14ac:dyDescent="0.25">
      <c r="A56" s="181"/>
      <c r="B56" s="132"/>
      <c r="C56" s="118" t="s">
        <v>34</v>
      </c>
      <c r="D56" s="117" t="s">
        <v>21</v>
      </c>
      <c r="E56" s="43">
        <v>0.16</v>
      </c>
      <c r="F56" s="43">
        <f>E56*F51</f>
        <v>0.38400000000000001</v>
      </c>
      <c r="G56" s="30"/>
      <c r="H56" s="30"/>
      <c r="I56" s="30"/>
      <c r="J56" s="30"/>
      <c r="K56" s="30"/>
      <c r="L56" s="30"/>
      <c r="M56" s="30"/>
      <c r="P56" s="121"/>
    </row>
    <row r="57" spans="1:16" ht="16.5" x14ac:dyDescent="0.25">
      <c r="A57" s="24"/>
      <c r="B57" s="182" t="s">
        <v>108</v>
      </c>
      <c r="C57" s="183"/>
      <c r="D57" s="183"/>
      <c r="E57" s="183"/>
      <c r="F57" s="184"/>
      <c r="G57" s="25"/>
      <c r="H57" s="25"/>
      <c r="I57" s="25"/>
      <c r="J57" s="25"/>
      <c r="K57" s="25"/>
      <c r="L57" s="25"/>
      <c r="M57" s="25"/>
    </row>
    <row r="58" spans="1:16" ht="30" x14ac:dyDescent="0.25">
      <c r="A58" s="179">
        <v>11</v>
      </c>
      <c r="B58" s="53" t="s">
        <v>87</v>
      </c>
      <c r="C58" s="50" t="s">
        <v>88</v>
      </c>
      <c r="D58" s="115" t="s">
        <v>16</v>
      </c>
      <c r="E58" s="87"/>
      <c r="F58" s="91">
        <v>32</v>
      </c>
      <c r="G58" s="56"/>
      <c r="H58" s="56"/>
      <c r="I58" s="56"/>
      <c r="J58" s="56"/>
      <c r="K58" s="56"/>
      <c r="L58" s="56"/>
      <c r="M58" s="56"/>
    </row>
    <row r="59" spans="1:16" x14ac:dyDescent="0.25">
      <c r="A59" s="180"/>
      <c r="B59" s="103"/>
      <c r="C59" s="116" t="s">
        <v>17</v>
      </c>
      <c r="D59" s="117" t="s">
        <v>19</v>
      </c>
      <c r="E59" s="43">
        <v>0.93</v>
      </c>
      <c r="F59" s="43">
        <f>E59*F58</f>
        <v>29.76</v>
      </c>
      <c r="G59" s="30"/>
      <c r="H59" s="30"/>
      <c r="I59" s="30"/>
      <c r="J59" s="30"/>
      <c r="K59" s="30"/>
      <c r="L59" s="30"/>
      <c r="M59" s="30"/>
    </row>
    <row r="60" spans="1:16" x14ac:dyDescent="0.25">
      <c r="A60" s="180"/>
      <c r="B60" s="103"/>
      <c r="C60" s="41" t="s">
        <v>89</v>
      </c>
      <c r="D60" s="27" t="s">
        <v>41</v>
      </c>
      <c r="E60" s="43">
        <v>2.4E-2</v>
      </c>
      <c r="F60" s="43">
        <f>E60*F58</f>
        <v>0.76800000000000002</v>
      </c>
      <c r="G60" s="30"/>
      <c r="H60" s="30"/>
      <c r="I60" s="30"/>
      <c r="J60" s="30"/>
      <c r="K60" s="30"/>
      <c r="L60" s="30"/>
      <c r="M60" s="30"/>
    </row>
    <row r="61" spans="1:16" x14ac:dyDescent="0.25">
      <c r="A61" s="180"/>
      <c r="B61" s="103"/>
      <c r="C61" s="116" t="s">
        <v>20</v>
      </c>
      <c r="D61" s="117" t="s">
        <v>21</v>
      </c>
      <c r="E61" s="43">
        <v>2.5999999999999999E-2</v>
      </c>
      <c r="F61" s="43">
        <f>E61*F58</f>
        <v>0.83199999999999996</v>
      </c>
      <c r="G61" s="30"/>
      <c r="H61" s="30"/>
      <c r="I61" s="30"/>
      <c r="J61" s="30"/>
      <c r="K61" s="30"/>
      <c r="L61" s="30"/>
      <c r="M61" s="30"/>
    </row>
    <row r="62" spans="1:16" ht="17.25" x14ac:dyDescent="0.25">
      <c r="A62" s="181"/>
      <c r="B62" s="103"/>
      <c r="C62" s="26" t="s">
        <v>90</v>
      </c>
      <c r="D62" s="117" t="s">
        <v>23</v>
      </c>
      <c r="E62" s="43">
        <v>2.6800000000000001E-2</v>
      </c>
      <c r="F62" s="43">
        <f>E62*F58</f>
        <v>0.85760000000000003</v>
      </c>
      <c r="G62" s="30"/>
      <c r="H62" s="30"/>
      <c r="I62" s="30"/>
      <c r="J62" s="30"/>
      <c r="K62" s="30"/>
      <c r="L62" s="30"/>
      <c r="M62" s="30"/>
    </row>
    <row r="63" spans="1:16" s="7" customFormat="1" ht="30" x14ac:dyDescent="0.25">
      <c r="A63" s="179">
        <v>12</v>
      </c>
      <c r="B63" s="53" t="s">
        <v>99</v>
      </c>
      <c r="C63" s="50" t="s">
        <v>102</v>
      </c>
      <c r="D63" s="115" t="s">
        <v>16</v>
      </c>
      <c r="E63" s="138"/>
      <c r="F63" s="91">
        <f>F58</f>
        <v>32</v>
      </c>
      <c r="G63" s="134"/>
      <c r="H63" s="134"/>
      <c r="I63" s="134"/>
      <c r="J63" s="134"/>
      <c r="K63" s="134"/>
      <c r="L63" s="134"/>
      <c r="M63" s="134"/>
    </row>
    <row r="64" spans="1:16" s="7" customFormat="1" x14ac:dyDescent="0.25">
      <c r="A64" s="188"/>
      <c r="B64" s="103"/>
      <c r="C64" s="118" t="s">
        <v>17</v>
      </c>
      <c r="D64" s="117" t="s">
        <v>19</v>
      </c>
      <c r="E64" s="119">
        <v>0.1</v>
      </c>
      <c r="F64" s="119">
        <f>E64*F63</f>
        <v>3.2</v>
      </c>
      <c r="G64" s="120"/>
      <c r="H64" s="120"/>
      <c r="I64" s="120"/>
      <c r="J64" s="120"/>
      <c r="K64" s="120"/>
      <c r="L64" s="120"/>
      <c r="M64" s="120"/>
    </row>
    <row r="65" spans="1:13" s="7" customFormat="1" x14ac:dyDescent="0.25">
      <c r="A65" s="188"/>
      <c r="B65" s="103"/>
      <c r="C65" s="139" t="s">
        <v>42</v>
      </c>
      <c r="D65" s="117" t="s">
        <v>21</v>
      </c>
      <c r="E65" s="119">
        <v>0.02</v>
      </c>
      <c r="F65" s="119">
        <f>E65*F63</f>
        <v>0.64</v>
      </c>
      <c r="G65" s="120"/>
      <c r="H65" s="120"/>
      <c r="I65" s="120"/>
      <c r="J65" s="120"/>
      <c r="K65" s="120"/>
      <c r="L65" s="120"/>
      <c r="M65" s="120"/>
    </row>
    <row r="66" spans="1:13" s="7" customFormat="1" ht="17.25" x14ac:dyDescent="0.25">
      <c r="A66" s="188"/>
      <c r="B66" s="103"/>
      <c r="C66" s="140" t="s">
        <v>91</v>
      </c>
      <c r="D66" s="117" t="s">
        <v>23</v>
      </c>
      <c r="E66" s="119">
        <v>0.05</v>
      </c>
      <c r="F66" s="119">
        <f>E66*F63</f>
        <v>1.6</v>
      </c>
      <c r="G66" s="120"/>
      <c r="H66" s="120"/>
      <c r="I66" s="120"/>
      <c r="J66" s="120"/>
      <c r="K66" s="120"/>
      <c r="L66" s="120"/>
      <c r="M66" s="120"/>
    </row>
    <row r="67" spans="1:13" s="7" customFormat="1" x14ac:dyDescent="0.25">
      <c r="A67" s="188"/>
      <c r="B67" s="103"/>
      <c r="C67" s="140" t="s">
        <v>100</v>
      </c>
      <c r="D67" s="117" t="s">
        <v>45</v>
      </c>
      <c r="E67" s="119">
        <v>1</v>
      </c>
      <c r="F67" s="119">
        <f>E67*F63</f>
        <v>32</v>
      </c>
      <c r="G67" s="120"/>
      <c r="H67" s="120"/>
      <c r="I67" s="120"/>
      <c r="J67" s="120"/>
      <c r="K67" s="120"/>
      <c r="L67" s="120"/>
      <c r="M67" s="120"/>
    </row>
    <row r="68" spans="1:13" s="7" customFormat="1" x14ac:dyDescent="0.25">
      <c r="A68" s="189"/>
      <c r="B68" s="103"/>
      <c r="C68" s="140" t="s">
        <v>101</v>
      </c>
      <c r="D68" s="117" t="s">
        <v>45</v>
      </c>
      <c r="E68" s="119">
        <v>0.15</v>
      </c>
      <c r="F68" s="119">
        <f>E68*F63</f>
        <v>4.8</v>
      </c>
      <c r="G68" s="120"/>
      <c r="H68" s="120"/>
      <c r="I68" s="120"/>
      <c r="J68" s="120"/>
      <c r="K68" s="120"/>
      <c r="L68" s="120"/>
      <c r="M68" s="120"/>
    </row>
    <row r="69" spans="1:13" ht="22.5" x14ac:dyDescent="0.25">
      <c r="A69" s="179">
        <v>13</v>
      </c>
      <c r="B69" s="114" t="s">
        <v>92</v>
      </c>
      <c r="C69" s="102" t="s">
        <v>93</v>
      </c>
      <c r="D69" s="115" t="s">
        <v>16</v>
      </c>
      <c r="E69" s="88"/>
      <c r="F69" s="88">
        <v>9</v>
      </c>
      <c r="G69" s="61"/>
      <c r="H69" s="61"/>
      <c r="I69" s="61"/>
      <c r="J69" s="61"/>
      <c r="K69" s="61"/>
      <c r="L69" s="61"/>
      <c r="M69" s="61"/>
    </row>
    <row r="70" spans="1:13" x14ac:dyDescent="0.25">
      <c r="A70" s="180"/>
      <c r="B70" s="133"/>
      <c r="C70" s="116" t="s">
        <v>17</v>
      </c>
      <c r="D70" s="117" t="s">
        <v>19</v>
      </c>
      <c r="E70" s="43">
        <v>0.45800000000000002</v>
      </c>
      <c r="F70" s="43">
        <f>E70*F69</f>
        <v>4.1219999999999999</v>
      </c>
      <c r="G70" s="30"/>
      <c r="H70" s="30"/>
      <c r="I70" s="30"/>
      <c r="J70" s="30"/>
      <c r="K70" s="30"/>
      <c r="L70" s="30"/>
      <c r="M70" s="30"/>
    </row>
    <row r="71" spans="1:13" x14ac:dyDescent="0.25">
      <c r="A71" s="180"/>
      <c r="B71" s="133"/>
      <c r="C71" s="116" t="s">
        <v>20</v>
      </c>
      <c r="D71" s="117" t="s">
        <v>21</v>
      </c>
      <c r="E71" s="43">
        <v>2.3E-3</v>
      </c>
      <c r="F71" s="43">
        <f>E71*F69</f>
        <v>2.07E-2</v>
      </c>
      <c r="G71" s="30"/>
      <c r="H71" s="30"/>
      <c r="I71" s="30"/>
      <c r="J71" s="30"/>
      <c r="K71" s="30"/>
      <c r="L71" s="30"/>
      <c r="M71" s="30"/>
    </row>
    <row r="72" spans="1:13" x14ac:dyDescent="0.25">
      <c r="A72" s="180"/>
      <c r="B72" s="133"/>
      <c r="C72" s="41" t="s">
        <v>94</v>
      </c>
      <c r="D72" s="27" t="s">
        <v>27</v>
      </c>
      <c r="E72" s="43">
        <v>3.6999999999999999E-4</v>
      </c>
      <c r="F72" s="43">
        <f>E72*F69</f>
        <v>3.3300000000000001E-3</v>
      </c>
      <c r="G72" s="30"/>
      <c r="H72" s="30"/>
      <c r="I72" s="30"/>
      <c r="J72" s="30"/>
      <c r="K72" s="30"/>
      <c r="L72" s="30"/>
      <c r="M72" s="30"/>
    </row>
    <row r="73" spans="1:13" ht="17.25" x14ac:dyDescent="0.25">
      <c r="A73" s="180"/>
      <c r="B73" s="133"/>
      <c r="C73" s="41" t="s">
        <v>95</v>
      </c>
      <c r="D73" s="117" t="s">
        <v>23</v>
      </c>
      <c r="E73" s="43">
        <v>6.0000000000000002E-5</v>
      </c>
      <c r="F73" s="43">
        <f>E73*F69</f>
        <v>5.4000000000000001E-4</v>
      </c>
      <c r="G73" s="30"/>
      <c r="H73" s="30"/>
      <c r="I73" s="30"/>
      <c r="J73" s="30"/>
      <c r="K73" s="30"/>
      <c r="L73" s="30"/>
      <c r="M73" s="30"/>
    </row>
    <row r="74" spans="1:13" ht="17.25" x14ac:dyDescent="0.25">
      <c r="A74" s="181"/>
      <c r="B74" s="132"/>
      <c r="C74" s="41" t="s">
        <v>96</v>
      </c>
      <c r="D74" s="117" t="s">
        <v>22</v>
      </c>
      <c r="E74" s="43">
        <v>1.2E-2</v>
      </c>
      <c r="F74" s="43">
        <f>E74*F69</f>
        <v>0.108</v>
      </c>
      <c r="G74" s="30"/>
      <c r="H74" s="30"/>
      <c r="I74" s="30"/>
      <c r="J74" s="30"/>
      <c r="K74" s="30"/>
      <c r="L74" s="30"/>
      <c r="M74" s="30"/>
    </row>
    <row r="75" spans="1:13" ht="15.75" x14ac:dyDescent="0.3">
      <c r="A75" s="84"/>
      <c r="B75" s="176" t="s">
        <v>131</v>
      </c>
      <c r="C75" s="177"/>
      <c r="D75" s="177"/>
      <c r="E75" s="177"/>
      <c r="F75" s="178"/>
      <c r="G75" s="45"/>
      <c r="H75" s="45"/>
      <c r="I75" s="45"/>
      <c r="J75" s="45"/>
      <c r="K75" s="45"/>
      <c r="L75" s="45"/>
      <c r="M75" s="45"/>
    </row>
    <row r="76" spans="1:13" s="31" customFormat="1" ht="22.5" x14ac:dyDescent="0.25">
      <c r="A76" s="179">
        <v>14</v>
      </c>
      <c r="B76" s="53" t="s">
        <v>38</v>
      </c>
      <c r="C76" s="54" t="s">
        <v>39</v>
      </c>
      <c r="D76" s="115" t="s">
        <v>22</v>
      </c>
      <c r="E76" s="48"/>
      <c r="F76" s="48">
        <v>12</v>
      </c>
      <c r="G76" s="160"/>
      <c r="H76" s="160"/>
      <c r="I76" s="160"/>
      <c r="J76" s="160"/>
      <c r="K76" s="160"/>
      <c r="L76" s="160"/>
      <c r="M76" s="160"/>
    </row>
    <row r="77" spans="1:13" s="31" customFormat="1" x14ac:dyDescent="0.25">
      <c r="A77" s="180"/>
      <c r="B77" s="109"/>
      <c r="C77" s="163" t="s">
        <v>17</v>
      </c>
      <c r="D77" s="153" t="s">
        <v>19</v>
      </c>
      <c r="E77" s="161">
        <v>1.01</v>
      </c>
      <c r="F77" s="164">
        <f>E77*F76</f>
        <v>12.120000000000001</v>
      </c>
      <c r="G77" s="151"/>
      <c r="H77" s="151"/>
      <c r="I77" s="151"/>
      <c r="J77" s="151"/>
      <c r="K77" s="151"/>
      <c r="L77" s="151"/>
      <c r="M77" s="151"/>
    </row>
    <row r="78" spans="1:13" s="31" customFormat="1" ht="17.25" x14ac:dyDescent="0.25">
      <c r="A78" s="180"/>
      <c r="B78" s="109"/>
      <c r="C78" s="163" t="s">
        <v>40</v>
      </c>
      <c r="D78" s="153" t="s">
        <v>41</v>
      </c>
      <c r="E78" s="161">
        <v>4.1000000000000002E-2</v>
      </c>
      <c r="F78" s="164">
        <f>E78*F76</f>
        <v>0.49199999999999999</v>
      </c>
      <c r="G78" s="151"/>
      <c r="H78" s="151"/>
      <c r="I78" s="151"/>
      <c r="J78" s="151"/>
      <c r="K78" s="151"/>
      <c r="L78" s="151"/>
      <c r="M78" s="151"/>
    </row>
    <row r="79" spans="1:13" s="31" customFormat="1" x14ac:dyDescent="0.25">
      <c r="A79" s="180"/>
      <c r="B79" s="109"/>
      <c r="C79" s="32" t="s">
        <v>42</v>
      </c>
      <c r="D79" s="153" t="s">
        <v>21</v>
      </c>
      <c r="E79" s="161">
        <v>2.7E-2</v>
      </c>
      <c r="F79" s="164">
        <f>E79*F76</f>
        <v>0.32400000000000001</v>
      </c>
      <c r="G79" s="151"/>
      <c r="H79" s="151"/>
      <c r="I79" s="151"/>
      <c r="J79" s="151"/>
      <c r="K79" s="151"/>
      <c r="L79" s="151"/>
      <c r="M79" s="151"/>
    </row>
    <row r="80" spans="1:13" s="31" customFormat="1" ht="17.25" x14ac:dyDescent="0.25">
      <c r="A80" s="180"/>
      <c r="B80" s="107"/>
      <c r="C80" s="162" t="s">
        <v>37</v>
      </c>
      <c r="D80" s="153" t="s">
        <v>23</v>
      </c>
      <c r="E80" s="161">
        <v>2.3800000000000002E-2</v>
      </c>
      <c r="F80" s="164">
        <f>E80*F76</f>
        <v>0.28560000000000002</v>
      </c>
      <c r="G80" s="151"/>
      <c r="H80" s="151"/>
      <c r="I80" s="151"/>
      <c r="J80" s="151"/>
      <c r="K80" s="151"/>
      <c r="L80" s="151"/>
      <c r="M80" s="151"/>
    </row>
    <row r="81" spans="1:16" s="31" customFormat="1" x14ac:dyDescent="0.25">
      <c r="A81" s="181"/>
      <c r="B81" s="107"/>
      <c r="C81" s="163" t="s">
        <v>34</v>
      </c>
      <c r="D81" s="153" t="s">
        <v>21</v>
      </c>
      <c r="E81" s="165">
        <v>3.0000000000000001E-3</v>
      </c>
      <c r="F81" s="165">
        <f>E81*F76</f>
        <v>3.6000000000000004E-2</v>
      </c>
      <c r="G81" s="166"/>
      <c r="H81" s="166"/>
      <c r="I81" s="166"/>
      <c r="J81" s="166"/>
      <c r="K81" s="166"/>
      <c r="L81" s="166"/>
      <c r="M81" s="166"/>
    </row>
    <row r="82" spans="1:16" s="31" customFormat="1" ht="30" x14ac:dyDescent="0.25">
      <c r="A82" s="179">
        <v>15</v>
      </c>
      <c r="B82" s="53" t="s">
        <v>48</v>
      </c>
      <c r="C82" s="50" t="s">
        <v>84</v>
      </c>
      <c r="D82" s="115" t="s">
        <v>16</v>
      </c>
      <c r="E82" s="159"/>
      <c r="F82" s="48">
        <f>F76</f>
        <v>12</v>
      </c>
      <c r="G82" s="160"/>
      <c r="H82" s="160"/>
      <c r="I82" s="160"/>
      <c r="J82" s="160"/>
      <c r="K82" s="160"/>
      <c r="L82" s="160"/>
      <c r="M82" s="160"/>
    </row>
    <row r="83" spans="1:16" s="31" customFormat="1" x14ac:dyDescent="0.25">
      <c r="A83" s="180"/>
      <c r="B83" s="107"/>
      <c r="C83" s="163" t="s">
        <v>17</v>
      </c>
      <c r="D83" s="153" t="s">
        <v>18</v>
      </c>
      <c r="E83" s="161">
        <v>0.65800000000000003</v>
      </c>
      <c r="F83" s="161">
        <f>E83*F82</f>
        <v>7.8960000000000008</v>
      </c>
      <c r="G83" s="151"/>
      <c r="H83" s="151"/>
      <c r="I83" s="151"/>
      <c r="J83" s="151"/>
      <c r="K83" s="151"/>
      <c r="L83" s="151"/>
      <c r="M83" s="151"/>
      <c r="O83" s="68"/>
    </row>
    <row r="84" spans="1:16" s="31" customFormat="1" x14ac:dyDescent="0.25">
      <c r="A84" s="180"/>
      <c r="B84" s="107"/>
      <c r="C84" s="32" t="s">
        <v>42</v>
      </c>
      <c r="D84" s="153" t="s">
        <v>21</v>
      </c>
      <c r="E84" s="161">
        <v>0.01</v>
      </c>
      <c r="F84" s="161">
        <f>E84*F82</f>
        <v>0.12</v>
      </c>
      <c r="G84" s="151"/>
      <c r="H84" s="151"/>
      <c r="I84" s="151"/>
      <c r="J84" s="151"/>
      <c r="K84" s="151"/>
      <c r="L84" s="151"/>
      <c r="M84" s="151"/>
    </row>
    <row r="85" spans="1:16" s="31" customFormat="1" ht="30" x14ac:dyDescent="0.25">
      <c r="A85" s="180"/>
      <c r="B85" s="108"/>
      <c r="C85" s="167" t="s">
        <v>49</v>
      </c>
      <c r="D85" s="153" t="s">
        <v>45</v>
      </c>
      <c r="E85" s="161">
        <v>0.63</v>
      </c>
      <c r="F85" s="161">
        <f>E85*F82</f>
        <v>7.5600000000000005</v>
      </c>
      <c r="G85" s="151"/>
      <c r="H85" s="151"/>
      <c r="I85" s="151"/>
      <c r="J85" s="151"/>
      <c r="K85" s="151"/>
      <c r="L85" s="151"/>
      <c r="M85" s="151"/>
      <c r="P85" s="47"/>
    </row>
    <row r="86" spans="1:16" s="31" customFormat="1" x14ac:dyDescent="0.25">
      <c r="A86" s="180"/>
      <c r="B86" s="108"/>
      <c r="C86" s="163" t="s">
        <v>47</v>
      </c>
      <c r="D86" s="153" t="s">
        <v>45</v>
      </c>
      <c r="E86" s="161">
        <v>0.79</v>
      </c>
      <c r="F86" s="161">
        <f>E86*F82</f>
        <v>9.48</v>
      </c>
      <c r="G86" s="151"/>
      <c r="H86" s="151"/>
      <c r="I86" s="151"/>
      <c r="J86" s="151"/>
      <c r="K86" s="151"/>
      <c r="L86" s="151"/>
      <c r="M86" s="151"/>
    </row>
    <row r="87" spans="1:16" s="31" customFormat="1" x14ac:dyDescent="0.25">
      <c r="A87" s="181"/>
      <c r="B87" s="110"/>
      <c r="C87" s="163" t="s">
        <v>34</v>
      </c>
      <c r="D87" s="153" t="s">
        <v>21</v>
      </c>
      <c r="E87" s="161">
        <v>1.6E-2</v>
      </c>
      <c r="F87" s="161">
        <f>E87*F82</f>
        <v>0.192</v>
      </c>
      <c r="G87" s="151"/>
      <c r="H87" s="151"/>
      <c r="I87" s="151"/>
      <c r="J87" s="151"/>
      <c r="K87" s="151"/>
      <c r="L87" s="151"/>
      <c r="M87" s="151"/>
    </row>
    <row r="88" spans="1:16" ht="15.75" x14ac:dyDescent="0.3">
      <c r="A88" s="84"/>
      <c r="B88" s="176" t="s">
        <v>68</v>
      </c>
      <c r="C88" s="177"/>
      <c r="D88" s="177"/>
      <c r="E88" s="177"/>
      <c r="F88" s="178"/>
      <c r="G88" s="45"/>
      <c r="H88" s="45"/>
      <c r="I88" s="45"/>
      <c r="J88" s="45"/>
      <c r="K88" s="45"/>
      <c r="L88" s="45"/>
      <c r="M88" s="45"/>
    </row>
    <row r="89" spans="1:16" s="31" customFormat="1" ht="30" x14ac:dyDescent="0.25">
      <c r="A89" s="179">
        <v>16</v>
      </c>
      <c r="B89" s="53" t="s">
        <v>69</v>
      </c>
      <c r="C89" s="50" t="s">
        <v>70</v>
      </c>
      <c r="D89" s="115" t="s">
        <v>16</v>
      </c>
      <c r="E89" s="65"/>
      <c r="F89" s="48">
        <v>69.06</v>
      </c>
      <c r="G89" s="49"/>
      <c r="H89" s="49"/>
      <c r="I89" s="49"/>
      <c r="J89" s="49"/>
      <c r="K89" s="49"/>
      <c r="L89" s="49"/>
      <c r="M89" s="49"/>
    </row>
    <row r="90" spans="1:16" s="31" customFormat="1" x14ac:dyDescent="0.25">
      <c r="A90" s="180"/>
      <c r="B90" s="107"/>
      <c r="C90" s="69" t="s">
        <v>17</v>
      </c>
      <c r="D90" s="66" t="s">
        <v>18</v>
      </c>
      <c r="E90" s="67">
        <v>0.312</v>
      </c>
      <c r="F90" s="67">
        <f>E90*F89</f>
        <v>21.546720000000001</v>
      </c>
      <c r="G90" s="46"/>
      <c r="H90" s="46"/>
      <c r="I90" s="46"/>
      <c r="J90" s="46"/>
      <c r="K90" s="46"/>
      <c r="L90" s="46"/>
      <c r="M90" s="46"/>
    </row>
    <row r="91" spans="1:16" s="31" customFormat="1" x14ac:dyDescent="0.25">
      <c r="A91" s="180"/>
      <c r="B91" s="107"/>
      <c r="C91" s="32" t="s">
        <v>42</v>
      </c>
      <c r="D91" s="66" t="s">
        <v>21</v>
      </c>
      <c r="E91" s="67">
        <v>1.38E-2</v>
      </c>
      <c r="F91" s="67">
        <f>E91*F89</f>
        <v>0.95302799999999999</v>
      </c>
      <c r="G91" s="46"/>
      <c r="H91" s="46"/>
      <c r="I91" s="46"/>
      <c r="J91" s="46"/>
      <c r="K91" s="46"/>
      <c r="L91" s="46"/>
      <c r="M91" s="46"/>
    </row>
    <row r="92" spans="1:16" s="31" customFormat="1" ht="17.25" x14ac:dyDescent="0.25">
      <c r="A92" s="180"/>
      <c r="B92" s="107"/>
      <c r="C92" s="70" t="s">
        <v>71</v>
      </c>
      <c r="D92" s="66" t="s">
        <v>22</v>
      </c>
      <c r="E92" s="67">
        <v>1.1200000000000001</v>
      </c>
      <c r="F92" s="67">
        <f>E92*F89</f>
        <v>77.347200000000015</v>
      </c>
      <c r="G92" s="46"/>
      <c r="H92" s="46"/>
      <c r="I92" s="46"/>
      <c r="J92" s="46"/>
      <c r="K92" s="46"/>
      <c r="L92" s="46"/>
      <c r="M92" s="46"/>
      <c r="P92" s="47"/>
    </row>
    <row r="93" spans="1:16" s="31" customFormat="1" x14ac:dyDescent="0.25">
      <c r="A93" s="180"/>
      <c r="B93" s="107"/>
      <c r="C93" s="69" t="s">
        <v>72</v>
      </c>
      <c r="D93" s="66" t="s">
        <v>45</v>
      </c>
      <c r="E93" s="67">
        <v>0.76</v>
      </c>
      <c r="F93" s="67">
        <f>E93*F89</f>
        <v>52.485600000000005</v>
      </c>
      <c r="G93" s="46"/>
      <c r="H93" s="46"/>
      <c r="I93" s="46"/>
      <c r="J93" s="46"/>
      <c r="K93" s="46"/>
      <c r="L93" s="46"/>
      <c r="M93" s="46"/>
    </row>
    <row r="94" spans="1:16" s="31" customFormat="1" x14ac:dyDescent="0.25">
      <c r="A94" s="180"/>
      <c r="B94" s="107"/>
      <c r="C94" s="69" t="s">
        <v>73</v>
      </c>
      <c r="D94" s="66" t="s">
        <v>45</v>
      </c>
      <c r="E94" s="67">
        <v>0.19</v>
      </c>
      <c r="F94" s="67">
        <f>E94*F89</f>
        <v>13.121400000000001</v>
      </c>
      <c r="G94" s="46"/>
      <c r="H94" s="46"/>
      <c r="I94" s="46"/>
      <c r="J94" s="46"/>
      <c r="K94" s="46"/>
      <c r="L94" s="46"/>
      <c r="M94" s="46"/>
    </row>
    <row r="95" spans="1:16" ht="35.25" customHeight="1" x14ac:dyDescent="0.25">
      <c r="A95" s="179">
        <v>17</v>
      </c>
      <c r="B95" s="53" t="s">
        <v>32</v>
      </c>
      <c r="C95" s="50" t="s">
        <v>83</v>
      </c>
      <c r="D95" s="115" t="s">
        <v>16</v>
      </c>
      <c r="E95" s="51"/>
      <c r="F95" s="48">
        <v>68.06</v>
      </c>
      <c r="G95" s="52"/>
      <c r="H95" s="52"/>
      <c r="I95" s="52"/>
      <c r="J95" s="52"/>
      <c r="K95" s="52"/>
      <c r="L95" s="52"/>
      <c r="M95" s="52"/>
    </row>
    <row r="96" spans="1:16" x14ac:dyDescent="0.25">
      <c r="A96" s="180"/>
      <c r="B96" s="103"/>
      <c r="C96" s="41" t="s">
        <v>17</v>
      </c>
      <c r="D96" s="27" t="s">
        <v>18</v>
      </c>
      <c r="E96" s="42">
        <v>0.2084</v>
      </c>
      <c r="F96" s="43">
        <f>E96*F95</f>
        <v>14.183704000000001</v>
      </c>
      <c r="G96" s="44"/>
      <c r="H96" s="44"/>
      <c r="I96" s="44"/>
      <c r="J96" s="44"/>
      <c r="K96" s="44"/>
      <c r="L96" s="44"/>
      <c r="M96" s="44"/>
    </row>
    <row r="97" spans="1:16" x14ac:dyDescent="0.25">
      <c r="A97" s="180"/>
      <c r="B97" s="103"/>
      <c r="C97" s="32" t="s">
        <v>42</v>
      </c>
      <c r="D97" s="27" t="s">
        <v>21</v>
      </c>
      <c r="E97" s="42">
        <v>2.3300000000000001E-2</v>
      </c>
      <c r="F97" s="43">
        <f>E97*F95</f>
        <v>1.585798</v>
      </c>
      <c r="G97" s="44"/>
      <c r="H97" s="44"/>
      <c r="I97" s="44"/>
      <c r="J97" s="44"/>
      <c r="K97" s="44"/>
      <c r="L97" s="44"/>
      <c r="M97" s="44"/>
    </row>
    <row r="98" spans="1:16" ht="17.25" x14ac:dyDescent="0.25">
      <c r="A98" s="180"/>
      <c r="B98" s="103"/>
      <c r="C98" s="41" t="s">
        <v>33</v>
      </c>
      <c r="D98" s="27" t="s">
        <v>23</v>
      </c>
      <c r="E98" s="42">
        <v>5.0999999999999997E-2</v>
      </c>
      <c r="F98" s="43">
        <f>E98*F95</f>
        <v>3.47106</v>
      </c>
      <c r="G98" s="44"/>
      <c r="H98" s="44"/>
      <c r="I98" s="44"/>
      <c r="J98" s="44"/>
      <c r="K98" s="44"/>
      <c r="L98" s="44"/>
      <c r="M98" s="44"/>
    </row>
    <row r="99" spans="1:16" x14ac:dyDescent="0.25">
      <c r="A99" s="181"/>
      <c r="B99" s="103"/>
      <c r="C99" s="41" t="s">
        <v>34</v>
      </c>
      <c r="D99" s="27" t="s">
        <v>21</v>
      </c>
      <c r="E99" s="42">
        <v>6.3600000000000004E-2</v>
      </c>
      <c r="F99" s="43">
        <f>E99*F95</f>
        <v>4.3286160000000002</v>
      </c>
      <c r="G99" s="44"/>
      <c r="H99" s="44"/>
      <c r="I99" s="44"/>
      <c r="J99" s="44"/>
      <c r="K99" s="44"/>
      <c r="L99" s="44"/>
      <c r="M99" s="44"/>
    </row>
    <row r="100" spans="1:16" s="31" customFormat="1" ht="30" x14ac:dyDescent="0.25">
      <c r="A100" s="179">
        <v>18</v>
      </c>
      <c r="B100" s="53" t="s">
        <v>46</v>
      </c>
      <c r="C100" s="50" t="s">
        <v>134</v>
      </c>
      <c r="D100" s="115" t="s">
        <v>16</v>
      </c>
      <c r="E100" s="65"/>
      <c r="F100" s="48">
        <v>70.06</v>
      </c>
      <c r="G100" s="49"/>
      <c r="H100" s="49"/>
      <c r="I100" s="49"/>
      <c r="J100" s="49"/>
      <c r="K100" s="49"/>
      <c r="L100" s="49"/>
      <c r="M100" s="49"/>
    </row>
    <row r="101" spans="1:16" s="31" customFormat="1" x14ac:dyDescent="0.25">
      <c r="A101" s="180"/>
      <c r="B101" s="107"/>
      <c r="C101" s="69" t="s">
        <v>17</v>
      </c>
      <c r="D101" s="66" t="s">
        <v>18</v>
      </c>
      <c r="E101" s="67">
        <v>1.08</v>
      </c>
      <c r="F101" s="67">
        <f>E101*F100</f>
        <v>75.664800000000014</v>
      </c>
      <c r="G101" s="46"/>
      <c r="H101" s="46"/>
      <c r="I101" s="46"/>
      <c r="J101" s="46"/>
      <c r="K101" s="46"/>
      <c r="L101" s="46"/>
      <c r="M101" s="46"/>
    </row>
    <row r="102" spans="1:16" s="31" customFormat="1" x14ac:dyDescent="0.25">
      <c r="A102" s="180"/>
      <c r="B102" s="107"/>
      <c r="C102" s="32" t="s">
        <v>42</v>
      </c>
      <c r="D102" s="66" t="s">
        <v>21</v>
      </c>
      <c r="E102" s="67">
        <v>4.5199999999999997E-2</v>
      </c>
      <c r="F102" s="67">
        <f>E102*F100</f>
        <v>3.166712</v>
      </c>
      <c r="G102" s="46"/>
      <c r="H102" s="46"/>
      <c r="I102" s="46"/>
      <c r="J102" s="46"/>
      <c r="K102" s="46"/>
      <c r="L102" s="46"/>
      <c r="M102" s="46"/>
    </row>
    <row r="103" spans="1:16" s="31" customFormat="1" ht="17.25" x14ac:dyDescent="0.25">
      <c r="A103" s="180"/>
      <c r="B103" s="107"/>
      <c r="C103" s="70" t="s">
        <v>67</v>
      </c>
      <c r="D103" s="66" t="s">
        <v>22</v>
      </c>
      <c r="E103" s="67">
        <v>1.02</v>
      </c>
      <c r="F103" s="67">
        <f>E103*F100</f>
        <v>71.461200000000005</v>
      </c>
      <c r="G103" s="46"/>
      <c r="H103" s="46"/>
      <c r="I103" s="46"/>
      <c r="J103" s="46"/>
      <c r="K103" s="46"/>
      <c r="L103" s="46"/>
      <c r="M103" s="46"/>
      <c r="P103" s="47"/>
    </row>
    <row r="104" spans="1:16" s="31" customFormat="1" x14ac:dyDescent="0.25">
      <c r="A104" s="180"/>
      <c r="B104" s="107"/>
      <c r="C104" s="69" t="s">
        <v>44</v>
      </c>
      <c r="D104" s="66" t="s">
        <v>45</v>
      </c>
      <c r="E104" s="67">
        <v>6.25</v>
      </c>
      <c r="F104" s="67">
        <f>E104*F100</f>
        <v>437.875</v>
      </c>
      <c r="G104" s="46"/>
      <c r="H104" s="46"/>
      <c r="I104" s="46"/>
      <c r="J104" s="46"/>
      <c r="K104" s="46"/>
      <c r="L104" s="46"/>
      <c r="M104" s="46"/>
    </row>
    <row r="105" spans="1:16" s="31" customFormat="1" x14ac:dyDescent="0.25">
      <c r="A105" s="181"/>
      <c r="B105" s="107"/>
      <c r="C105" s="69" t="s">
        <v>34</v>
      </c>
      <c r="D105" s="66" t="s">
        <v>21</v>
      </c>
      <c r="E105" s="67">
        <v>4.6600000000000003E-2</v>
      </c>
      <c r="F105" s="67">
        <f>E105*F100</f>
        <v>3.2647960000000005</v>
      </c>
      <c r="G105" s="46"/>
      <c r="H105" s="46"/>
      <c r="I105" s="46"/>
      <c r="J105" s="46"/>
      <c r="K105" s="46"/>
      <c r="L105" s="46"/>
      <c r="M105" s="46"/>
    </row>
    <row r="106" spans="1:16" s="31" customFormat="1" ht="22.5" x14ac:dyDescent="0.25">
      <c r="A106" s="179">
        <v>19</v>
      </c>
      <c r="B106" s="53" t="s">
        <v>74</v>
      </c>
      <c r="C106" s="50" t="s">
        <v>75</v>
      </c>
      <c r="D106" s="115" t="s">
        <v>43</v>
      </c>
      <c r="E106" s="65"/>
      <c r="F106" s="48">
        <v>55.8</v>
      </c>
      <c r="G106" s="49"/>
      <c r="H106" s="49"/>
      <c r="I106" s="49"/>
      <c r="J106" s="49"/>
      <c r="K106" s="49"/>
      <c r="L106" s="49"/>
      <c r="M106" s="49"/>
    </row>
    <row r="107" spans="1:16" s="31" customFormat="1" x14ac:dyDescent="0.25">
      <c r="A107" s="180"/>
      <c r="B107" s="107"/>
      <c r="C107" s="69" t="s">
        <v>17</v>
      </c>
      <c r="D107" s="66" t="s">
        <v>18</v>
      </c>
      <c r="E107" s="67">
        <v>0.26900000000000002</v>
      </c>
      <c r="F107" s="67">
        <f>E107*F106</f>
        <v>15.010199999999999</v>
      </c>
      <c r="G107" s="46"/>
      <c r="H107" s="46"/>
      <c r="I107" s="46"/>
      <c r="J107" s="46"/>
      <c r="K107" s="46"/>
      <c r="L107" s="46"/>
      <c r="M107" s="46"/>
    </row>
    <row r="108" spans="1:16" s="31" customFormat="1" x14ac:dyDescent="0.25">
      <c r="A108" s="180"/>
      <c r="B108" s="107"/>
      <c r="C108" s="32" t="s">
        <v>42</v>
      </c>
      <c r="D108" s="66" t="s">
        <v>21</v>
      </c>
      <c r="E108" s="67">
        <v>1.1599999999999999E-2</v>
      </c>
      <c r="F108" s="67">
        <f>E108*F106</f>
        <v>0.64727999999999997</v>
      </c>
      <c r="G108" s="46"/>
      <c r="H108" s="46"/>
      <c r="I108" s="46"/>
      <c r="J108" s="46"/>
      <c r="K108" s="46"/>
      <c r="L108" s="46"/>
      <c r="M108" s="46"/>
    </row>
    <row r="109" spans="1:16" s="31" customFormat="1" ht="17.25" x14ac:dyDescent="0.25">
      <c r="A109" s="180"/>
      <c r="B109" s="107"/>
      <c r="C109" s="70" t="s">
        <v>67</v>
      </c>
      <c r="D109" s="66" t="s">
        <v>22</v>
      </c>
      <c r="E109" s="67">
        <v>0.157</v>
      </c>
      <c r="F109" s="67">
        <f>E109*F106</f>
        <v>8.7606000000000002</v>
      </c>
      <c r="G109" s="46"/>
      <c r="H109" s="46"/>
      <c r="I109" s="46"/>
      <c r="J109" s="46"/>
      <c r="K109" s="46"/>
      <c r="L109" s="46"/>
      <c r="M109" s="46"/>
      <c r="P109" s="47"/>
    </row>
    <row r="110" spans="1:16" s="31" customFormat="1" x14ac:dyDescent="0.25">
      <c r="A110" s="180"/>
      <c r="B110" s="107"/>
      <c r="C110" s="69" t="s">
        <v>44</v>
      </c>
      <c r="D110" s="66" t="s">
        <v>45</v>
      </c>
      <c r="E110" s="67">
        <v>1.2</v>
      </c>
      <c r="F110" s="67">
        <f>E110*F106</f>
        <v>66.959999999999994</v>
      </c>
      <c r="G110" s="46"/>
      <c r="H110" s="46"/>
      <c r="I110" s="46"/>
      <c r="J110" s="46"/>
      <c r="K110" s="46"/>
      <c r="L110" s="46"/>
      <c r="M110" s="46"/>
    </row>
    <row r="111" spans="1:16" x14ac:dyDescent="0.25">
      <c r="A111" s="24"/>
      <c r="B111" s="190" t="s">
        <v>105</v>
      </c>
      <c r="C111" s="191"/>
      <c r="D111" s="191"/>
      <c r="E111" s="191"/>
      <c r="F111" s="192"/>
      <c r="G111" s="141"/>
      <c r="H111" s="141"/>
      <c r="I111" s="141"/>
      <c r="J111" s="141"/>
      <c r="K111" s="141"/>
      <c r="L111" s="141"/>
      <c r="M111" s="141"/>
    </row>
    <row r="112" spans="1:16" ht="30" x14ac:dyDescent="0.25">
      <c r="A112" s="185">
        <v>20</v>
      </c>
      <c r="B112" s="136" t="s">
        <v>103</v>
      </c>
      <c r="C112" s="57" t="s">
        <v>106</v>
      </c>
      <c r="D112" s="135" t="s">
        <v>64</v>
      </c>
      <c r="E112" s="58"/>
      <c r="F112" s="60">
        <v>22</v>
      </c>
      <c r="G112" s="59"/>
      <c r="H112" s="60"/>
      <c r="I112" s="59"/>
      <c r="J112" s="60"/>
      <c r="K112" s="59"/>
      <c r="L112" s="60"/>
      <c r="M112" s="60"/>
    </row>
    <row r="113" spans="1:13" x14ac:dyDescent="0.25">
      <c r="A113" s="186"/>
      <c r="B113" s="122"/>
      <c r="C113" s="123" t="s">
        <v>17</v>
      </c>
      <c r="D113" s="92" t="s">
        <v>19</v>
      </c>
      <c r="E113" s="142">
        <v>0.74</v>
      </c>
      <c r="F113" s="142">
        <f>E113*F112</f>
        <v>16.28</v>
      </c>
      <c r="G113" s="137"/>
      <c r="H113" s="144"/>
      <c r="I113" s="137"/>
      <c r="J113" s="144"/>
      <c r="K113" s="137"/>
      <c r="L113" s="144"/>
      <c r="M113" s="144"/>
    </row>
    <row r="114" spans="1:13" x14ac:dyDescent="0.25">
      <c r="A114" s="186"/>
      <c r="B114" s="124"/>
      <c r="C114" s="123" t="s">
        <v>20</v>
      </c>
      <c r="D114" s="92" t="s">
        <v>21</v>
      </c>
      <c r="E114" s="142">
        <v>6.6199999999999995E-2</v>
      </c>
      <c r="F114" s="142">
        <f>E114*F112</f>
        <v>1.4563999999999999</v>
      </c>
      <c r="G114" s="137"/>
      <c r="H114" s="144"/>
      <c r="I114" s="137"/>
      <c r="J114" s="144"/>
      <c r="K114" s="137"/>
      <c r="L114" s="144"/>
      <c r="M114" s="144"/>
    </row>
    <row r="115" spans="1:13" x14ac:dyDescent="0.25">
      <c r="A115" s="186"/>
      <c r="B115" s="125"/>
      <c r="C115" s="123" t="s">
        <v>107</v>
      </c>
      <c r="D115" s="92" t="s">
        <v>64</v>
      </c>
      <c r="E115" s="142">
        <v>1</v>
      </c>
      <c r="F115" s="142">
        <f>E115*F112</f>
        <v>22</v>
      </c>
      <c r="G115" s="137"/>
      <c r="H115" s="144"/>
      <c r="I115" s="144"/>
      <c r="J115" s="144"/>
      <c r="K115" s="137"/>
      <c r="L115" s="144"/>
      <c r="M115" s="144"/>
    </row>
    <row r="116" spans="1:13" x14ac:dyDescent="0.25">
      <c r="A116" s="186"/>
      <c r="B116" s="125"/>
      <c r="C116" s="123" t="s">
        <v>97</v>
      </c>
      <c r="D116" s="92" t="s">
        <v>45</v>
      </c>
      <c r="E116" s="142">
        <v>0.128</v>
      </c>
      <c r="F116" s="142">
        <f>E116*F112</f>
        <v>2.8159999999999998</v>
      </c>
      <c r="G116" s="137"/>
      <c r="H116" s="144"/>
      <c r="I116" s="144"/>
      <c r="J116" s="144"/>
      <c r="K116" s="137"/>
      <c r="L116" s="144"/>
      <c r="M116" s="144"/>
    </row>
    <row r="117" spans="1:13" x14ac:dyDescent="0.25">
      <c r="A117" s="186"/>
      <c r="B117" s="125"/>
      <c r="C117" s="126" t="s">
        <v>104</v>
      </c>
      <c r="D117" s="92" t="s">
        <v>45</v>
      </c>
      <c r="E117" s="142">
        <v>4.0599999999999996</v>
      </c>
      <c r="F117" s="142">
        <f>E117*F112</f>
        <v>89.32</v>
      </c>
      <c r="G117" s="137"/>
      <c r="H117" s="144"/>
      <c r="I117" s="144"/>
      <c r="J117" s="144"/>
      <c r="K117" s="137"/>
      <c r="L117" s="144"/>
      <c r="M117" s="144"/>
    </row>
    <row r="118" spans="1:13" x14ac:dyDescent="0.25">
      <c r="A118" s="187"/>
      <c r="B118" s="124"/>
      <c r="C118" s="127" t="s">
        <v>34</v>
      </c>
      <c r="D118" s="95" t="s">
        <v>21</v>
      </c>
      <c r="E118" s="145">
        <v>0.13300000000000001</v>
      </c>
      <c r="F118" s="145">
        <f>E118*F112</f>
        <v>2.9260000000000002</v>
      </c>
      <c r="G118" s="146"/>
      <c r="H118" s="147"/>
      <c r="I118" s="143"/>
      <c r="J118" s="143"/>
      <c r="K118" s="146"/>
      <c r="L118" s="147"/>
      <c r="M118" s="147"/>
    </row>
    <row r="119" spans="1:13" x14ac:dyDescent="0.25">
      <c r="A119" s="75"/>
      <c r="B119" s="76"/>
      <c r="C119" s="71" t="s">
        <v>50</v>
      </c>
      <c r="D119" s="71"/>
      <c r="E119" s="72"/>
      <c r="F119" s="72"/>
      <c r="G119" s="73"/>
      <c r="H119" s="74"/>
      <c r="I119" s="74"/>
      <c r="J119" s="74"/>
      <c r="K119" s="74"/>
      <c r="L119" s="74"/>
      <c r="M119" s="74"/>
    </row>
    <row r="120" spans="1:13" ht="25.5" x14ac:dyDescent="0.25">
      <c r="A120" s="75"/>
      <c r="B120" s="76"/>
      <c r="C120" s="71" t="s">
        <v>66</v>
      </c>
      <c r="D120" s="205" t="s">
        <v>141</v>
      </c>
      <c r="E120" s="72"/>
      <c r="F120" s="72"/>
      <c r="G120" s="73"/>
      <c r="H120" s="74"/>
      <c r="I120" s="74"/>
      <c r="J120" s="74"/>
      <c r="K120" s="74"/>
      <c r="L120" s="74"/>
      <c r="M120" s="74"/>
    </row>
    <row r="121" spans="1:13" x14ac:dyDescent="0.25">
      <c r="A121" s="78"/>
      <c r="B121" s="128"/>
      <c r="C121" s="71" t="s">
        <v>50</v>
      </c>
      <c r="D121" s="79"/>
      <c r="E121" s="129"/>
      <c r="F121" s="129"/>
      <c r="G121" s="130"/>
      <c r="H121" s="80"/>
      <c r="I121" s="80"/>
      <c r="J121" s="80"/>
      <c r="K121" s="80"/>
      <c r="L121" s="80"/>
      <c r="M121" s="80"/>
    </row>
    <row r="122" spans="1:13" x14ac:dyDescent="0.25">
      <c r="A122" s="78"/>
      <c r="B122" s="128"/>
      <c r="C122" s="71" t="s">
        <v>51</v>
      </c>
      <c r="D122" s="77" t="s">
        <v>140</v>
      </c>
      <c r="E122" s="131"/>
      <c r="F122" s="130"/>
      <c r="G122" s="130"/>
      <c r="H122" s="80"/>
      <c r="I122" s="80"/>
      <c r="J122" s="80"/>
      <c r="K122" s="80"/>
      <c r="L122" s="80"/>
      <c r="M122" s="80"/>
    </row>
    <row r="123" spans="1:13" x14ac:dyDescent="0.25">
      <c r="A123" s="78"/>
      <c r="B123" s="78"/>
      <c r="C123" s="71" t="s">
        <v>50</v>
      </c>
      <c r="D123" s="71"/>
      <c r="E123" s="131"/>
      <c r="F123" s="130"/>
      <c r="G123" s="130"/>
      <c r="H123" s="80"/>
      <c r="I123" s="80"/>
      <c r="J123" s="80"/>
      <c r="K123" s="80"/>
      <c r="L123" s="80"/>
      <c r="M123" s="80"/>
    </row>
    <row r="124" spans="1:13" x14ac:dyDescent="0.25">
      <c r="A124" s="78"/>
      <c r="B124" s="78"/>
      <c r="C124" s="71" t="s">
        <v>52</v>
      </c>
      <c r="D124" s="77" t="s">
        <v>140</v>
      </c>
      <c r="E124" s="131"/>
      <c r="F124" s="130"/>
      <c r="G124" s="130"/>
      <c r="H124" s="80"/>
      <c r="I124" s="80"/>
      <c r="J124" s="80"/>
      <c r="K124" s="80"/>
      <c r="L124" s="80"/>
      <c r="M124" s="80"/>
    </row>
    <row r="125" spans="1:13" x14ac:dyDescent="0.25">
      <c r="A125" s="78"/>
      <c r="B125" s="78"/>
      <c r="C125" s="71" t="s">
        <v>98</v>
      </c>
      <c r="D125" s="79"/>
      <c r="E125" s="131"/>
      <c r="F125" s="131"/>
      <c r="G125" s="131"/>
      <c r="H125" s="80"/>
      <c r="I125" s="80"/>
      <c r="J125" s="80"/>
      <c r="K125" s="80"/>
      <c r="L125" s="80"/>
      <c r="M125" s="80"/>
    </row>
    <row r="127" spans="1:13" x14ac:dyDescent="0.25">
      <c r="C127" s="15"/>
      <c r="D127" s="15"/>
      <c r="E127" s="15"/>
      <c r="F127" s="36"/>
    </row>
    <row r="128" spans="1:13" x14ac:dyDescent="0.25">
      <c r="C128" s="15"/>
      <c r="D128" s="15"/>
      <c r="E128" s="15"/>
      <c r="F128" s="36"/>
    </row>
  </sheetData>
  <mergeCells count="41">
    <mergeCell ref="A1:M1"/>
    <mergeCell ref="A2:M2"/>
    <mergeCell ref="L3:M3"/>
    <mergeCell ref="A4:E4"/>
    <mergeCell ref="G4:L4"/>
    <mergeCell ref="A3:E3"/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112:A118"/>
    <mergeCell ref="B25:F25"/>
    <mergeCell ref="B57:F57"/>
    <mergeCell ref="A58:A62"/>
    <mergeCell ref="A63:A68"/>
    <mergeCell ref="A69:A74"/>
    <mergeCell ref="B111:F111"/>
    <mergeCell ref="A37:A50"/>
    <mergeCell ref="A26:A31"/>
    <mergeCell ref="A32:A36"/>
    <mergeCell ref="B88:F88"/>
    <mergeCell ref="A89:A94"/>
    <mergeCell ref="A95:A99"/>
    <mergeCell ref="A100:A105"/>
    <mergeCell ref="A51:A56"/>
    <mergeCell ref="A106:A110"/>
    <mergeCell ref="B75:F75"/>
    <mergeCell ref="A76:A81"/>
    <mergeCell ref="A82:A87"/>
    <mergeCell ref="B8:F8"/>
    <mergeCell ref="A11:A13"/>
    <mergeCell ref="A14:A16"/>
    <mergeCell ref="A20:A21"/>
    <mergeCell ref="A22:A24"/>
    <mergeCell ref="A17:A19"/>
    <mergeCell ref="A9:A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დანართი 1</vt:lpstr>
      <vt:lpstr>დანართი 1-1</vt:lpstr>
      <vt:lpstr>'დანართი 1-1'!Print_Area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ana.gelenidze</cp:lastModifiedBy>
  <cp:lastPrinted>2020-06-15T07:00:41Z</cp:lastPrinted>
  <dcterms:created xsi:type="dcterms:W3CDTF">2015-06-05T18:19:34Z</dcterms:created>
  <dcterms:modified xsi:type="dcterms:W3CDTF">2021-06-14T13:52:39Z</dcterms:modified>
</cp:coreProperties>
</file>