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tabRatio="913" activeTab="0"/>
  </bookViews>
  <sheets>
    <sheet name="სამშენებლო" sheetId="1" r:id="rId1"/>
  </sheets>
  <definedNames>
    <definedName name="_xlnm._FilterDatabase" localSheetId="0" hidden="1">'სამშენებლო'!$A$7:$L$8</definedName>
    <definedName name="_xlnm.Print_Area" localSheetId="0">'სამშენებლო'!$A$1:$L$45</definedName>
  </definedNames>
  <calcPr fullCalcOnLoad="1"/>
</workbook>
</file>

<file path=xl/sharedStrings.xml><?xml version="1.0" encoding="utf-8"?>
<sst xmlns="http://schemas.openxmlformats.org/spreadsheetml/2006/main" count="80" uniqueCount="49">
  <si>
    <t>#</t>
  </si>
  <si>
    <t>კვ.მ.</t>
  </si>
  <si>
    <t>სადემონტაჟო სამუშაოები</t>
  </si>
  <si>
    <t>ტონა</t>
  </si>
  <si>
    <t>ჯამი</t>
  </si>
  <si>
    <t>სულ</t>
  </si>
  <si>
    <t>განზ.</t>
  </si>
  <si>
    <t>სატრანსპორტო ხარჯები (მასალიდან)</t>
  </si>
  <si>
    <t>ზედნადები ხარჯები</t>
  </si>
  <si>
    <t>გეგმიური მოგება</t>
  </si>
  <si>
    <t>სამუშაოს დასახელება</t>
  </si>
  <si>
    <t>ერთეული</t>
  </si>
  <si>
    <t>გაუთვალისწინებელი ხარჯები</t>
  </si>
  <si>
    <t>დღგ</t>
  </si>
  <si>
    <t>ერთ. 
ფასი</t>
  </si>
  <si>
    <t>კვადრატული მილი 50X50X3</t>
  </si>
  <si>
    <t>სახურავის მოსაწყობად ლითონ კონსტრუქციის მოწყობა</t>
  </si>
  <si>
    <t>კვადრატული მილი 20X40X3</t>
  </si>
  <si>
    <t>ნორმატიული რესურსი</t>
  </si>
  <si>
    <t>ხელფასი</t>
  </si>
  <si>
    <t>მასალა</t>
  </si>
  <si>
    <t>სამშენებლო
 მექანიზმები</t>
  </si>
  <si>
    <t>წყალსაწრეტი მილების დემონტაჟი</t>
  </si>
  <si>
    <t>გრძ.მ.</t>
  </si>
  <si>
    <t>წყალსაწრეტი ღარების დემონტაჟი</t>
  </si>
  <si>
    <t>ფურცლოვანი თუნუქის დემონტაჟი</t>
  </si>
  <si>
    <t>გადახურვის მოწყობის სამუშაოები</t>
  </si>
  <si>
    <t>ზოლოვანა სისქ. 4მმ 50X4</t>
  </si>
  <si>
    <t>არმატურა A240c დ-10</t>
  </si>
  <si>
    <t>კუბ.მ.</t>
  </si>
  <si>
    <t>სახურავის შეფიცვრა</t>
  </si>
  <si>
    <t>წვიმსაწრეტი მილების მოწყობა</t>
  </si>
  <si>
    <t>ძაბრი</t>
  </si>
  <si>
    <t>ცალი</t>
  </si>
  <si>
    <t>სახურავის მოწყობის სამუშაოები</t>
  </si>
  <si>
    <t xml:space="preserve">პლასტმასის მილი დ-150 </t>
  </si>
  <si>
    <t>მუხლი დ-150</t>
  </si>
  <si>
    <t>ლითონის ელემენტების შეღებვა ანტიკოროზიული საღებავით</t>
  </si>
  <si>
    <t>ფურცლოვანი ფოლადი სისქ. 6მმ</t>
  </si>
  <si>
    <t>კვადრატული მილი 80X40X3</t>
  </si>
  <si>
    <t>გადახურვის ხის კონსტრუქციის მოწყობა (ანტისეპტიკით დამუშავებით)</t>
  </si>
  <si>
    <t>მოლარტყვის ანტისეპტირება</t>
  </si>
  <si>
    <t>წვიმსაწრეტი ღარის მოწყობა (შეფერილი თუნუქის სისქით 0.5 მმ)</t>
  </si>
  <si>
    <t>პარაპეტის გადახურვა შეფერილი თუნუქით (სისქით 0.5 მმ)</t>
  </si>
  <si>
    <t>კეხის მოწყობა (თუნუქი შეფერილი (სისქ. 0.5მმ)</t>
  </si>
  <si>
    <t>ხის მასალა (ხის კოჭი 80X80)</t>
  </si>
  <si>
    <t>ფიცარი 30X150</t>
  </si>
  <si>
    <t>ინდაოს მოწყობა შეფერილი თუნუქით (სისქით 0.5 მმ)</t>
  </si>
  <si>
    <t>სახურავის მოწყობა პროფილირებული (შეფერილი, სისქით 0.5 მმ) თუნუქით ორ ღარზე გადადებით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</si>
</sst>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_-* #,##0.00\ _L_a_r_i_-;\-* #,##0.00\ _L_a_r_i_-;_-* &quot;-&quot;??\ _L_a_r_i_-;_-@_-"/>
    <numFmt numFmtId="171" formatCode="_-* #,##0.00_р_._-;\-* #,##0.00_р_._-;_-* &quot;-&quot;??_р_._-;_-@_-"/>
    <numFmt numFmtId="172" formatCode="0.0000"/>
    <numFmt numFmtId="173" formatCode="0.000"/>
    <numFmt numFmtId="174" formatCode="0.00000"/>
    <numFmt numFmtId="175" formatCode="_-* #,##0.00_-;\-* #,##0.0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0.0"/>
    <numFmt numFmtId="179" formatCode="#,##0.000;[Red]#,##0.000"/>
    <numFmt numFmtId="180" formatCode="0.000000"/>
    <numFmt numFmtId="181" formatCode="0.00000000"/>
    <numFmt numFmtId="182" formatCode="#,##0.0"/>
    <numFmt numFmtId="183" formatCode="#,##0.000"/>
    <numFmt numFmtId="184" formatCode="0;[Red]0"/>
    <numFmt numFmtId="185" formatCode="[$-409]dddd\,\ mmmm\ dd\,\ yyyy"/>
    <numFmt numFmtId="186" formatCode="[$-409]h:mm:ss\ AM/PM"/>
    <numFmt numFmtId="187" formatCode="0.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10"/>
      <color indexed="8"/>
      <name val="AcadNusx"/>
      <family val="0"/>
    </font>
    <font>
      <sz val="10"/>
      <name val="Arial Cyr"/>
      <family val="2"/>
    </font>
    <font>
      <b/>
      <sz val="10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Sylfae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achveulebrivi Thin"/>
      <family val="2"/>
    </font>
    <font>
      <b/>
      <sz val="10"/>
      <name val="Arachveulebrivi Thin"/>
      <family val="2"/>
    </font>
    <font>
      <sz val="11"/>
      <name val="AcadNusx"/>
      <family val="0"/>
    </font>
    <font>
      <b/>
      <sz val="11"/>
      <name val="AcadNusx"/>
      <family val="0"/>
    </font>
    <font>
      <sz val="12"/>
      <name val="AcadNusx"/>
      <family val="0"/>
    </font>
    <font>
      <b/>
      <i/>
      <sz val="10"/>
      <name val="AcadNusx"/>
      <family val="0"/>
    </font>
    <font>
      <sz val="10"/>
      <color indexed="8"/>
      <name val="Arachveulebrivi Thin"/>
      <family val="2"/>
    </font>
    <font>
      <i/>
      <sz val="10"/>
      <name val="AcadNusx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i/>
      <sz val="10"/>
      <color indexed="8"/>
      <name val="AcadNusx"/>
      <family val="0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AcadNusx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cadNusx"/>
      <family val="0"/>
    </font>
    <font>
      <i/>
      <sz val="10"/>
      <color rgb="FF000000"/>
      <name val="AcadNusx"/>
      <family val="0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rgb="FF000000"/>
      <name val="AcadNusx"/>
      <family val="0"/>
    </font>
    <font>
      <sz val="10"/>
      <color theme="1"/>
      <name val="AcadNusx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7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4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4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4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4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4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4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4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44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44" fillId="4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44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5" fillId="4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6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7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0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51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52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50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54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5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3" fillId="0" borderId="0">
      <alignment/>
      <protection/>
    </xf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5" fontId="2" fillId="0" borderId="0" applyFont="0" applyFill="0" applyBorder="0" applyAlignment="0" applyProtection="0"/>
  </cellStyleXfs>
  <cellXfs count="193">
    <xf numFmtId="0" fontId="0" fillId="0" borderId="0" xfId="0" applyFont="1" applyAlignment="1">
      <alignment/>
    </xf>
    <xf numFmtId="0" fontId="3" fillId="0" borderId="19" xfId="0" applyNumberFormat="1" applyFont="1" applyFill="1" applyBorder="1" applyAlignment="1">
      <alignment horizontal="center" vertical="center" wrapText="1"/>
    </xf>
    <xf numFmtId="172" fontId="60" fillId="0" borderId="19" xfId="0" applyNumberFormat="1" applyFont="1" applyFill="1" applyBorder="1" applyAlignment="1">
      <alignment horizontal="center" vertical="center" wrapText="1"/>
    </xf>
    <xf numFmtId="2" fontId="61" fillId="0" borderId="20" xfId="0" applyNumberFormat="1" applyFont="1" applyFill="1" applyBorder="1" applyAlignment="1">
      <alignment horizontal="center" vertical="center" wrapText="1"/>
    </xf>
    <xf numFmtId="2" fontId="61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9" fontId="7" fillId="0" borderId="19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0" fontId="63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172" fontId="60" fillId="0" borderId="21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center" wrapText="1"/>
    </xf>
    <xf numFmtId="2" fontId="61" fillId="0" borderId="22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2" fontId="29" fillId="0" borderId="22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5" xfId="616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Alignment="1">
      <alignment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173" fontId="4" fillId="0" borderId="25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2" fontId="29" fillId="0" borderId="22" xfId="0" applyNumberFormat="1" applyFont="1" applyFill="1" applyBorder="1" applyAlignment="1">
      <alignment horizontal="center" vertical="center" wrapText="1"/>
    </xf>
    <xf numFmtId="2" fontId="4" fillId="0" borderId="20" xfId="617" applyNumberFormat="1" applyFont="1" applyFill="1" applyBorder="1" applyAlignment="1">
      <alignment horizontal="center" vertical="center" wrapText="1"/>
      <protection/>
    </xf>
    <xf numFmtId="2" fontId="64" fillId="0" borderId="24" xfId="0" applyNumberFormat="1" applyFont="1" applyFill="1" applyBorder="1" applyAlignment="1">
      <alignment horizontal="center" vertical="center" wrapText="1"/>
    </xf>
    <xf numFmtId="0" fontId="3" fillId="0" borderId="24" xfId="527" applyFont="1" applyFill="1" applyBorder="1" applyAlignment="1" applyProtection="1">
      <alignment horizontal="center" vertical="center" wrapText="1"/>
      <protection/>
    </xf>
    <xf numFmtId="172" fontId="62" fillId="0" borderId="24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center" wrapText="1"/>
    </xf>
    <xf numFmtId="2" fontId="30" fillId="0" borderId="28" xfId="0" applyNumberFormat="1" applyFont="1" applyFill="1" applyBorder="1" applyAlignment="1">
      <alignment horizontal="center" vertical="center" wrapText="1"/>
    </xf>
    <xf numFmtId="0" fontId="32" fillId="0" borderId="29" xfId="617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 wrapText="1"/>
    </xf>
    <xf numFmtId="173" fontId="30" fillId="0" borderId="22" xfId="0" applyNumberFormat="1" applyFont="1" applyFill="1" applyBorder="1" applyAlignment="1">
      <alignment horizontal="center" vertical="center" wrapText="1"/>
    </xf>
    <xf numFmtId="2" fontId="30" fillId="0" borderId="22" xfId="0" applyNumberFormat="1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2" fontId="4" fillId="0" borderId="22" xfId="617" applyNumberFormat="1" applyFont="1" applyFill="1" applyBorder="1" applyAlignment="1">
      <alignment horizontal="center" vertical="center" wrapText="1"/>
      <protection/>
    </xf>
    <xf numFmtId="0" fontId="32" fillId="0" borderId="31" xfId="617" applyFont="1" applyFill="1" applyBorder="1" applyAlignment="1">
      <alignment horizontal="center" vertical="center" wrapText="1"/>
      <protection/>
    </xf>
    <xf numFmtId="2" fontId="3" fillId="0" borderId="20" xfId="617" applyNumberFormat="1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2" fontId="3" fillId="0" borderId="24" xfId="617" applyNumberFormat="1" applyFont="1" applyFill="1" applyBorder="1" applyAlignment="1">
      <alignment horizontal="center" vertical="center" wrapText="1"/>
      <protection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173" fontId="29" fillId="0" borderId="24" xfId="0" applyNumberFormat="1" applyFont="1" applyFill="1" applyBorder="1" applyAlignment="1">
      <alignment horizontal="center" vertical="center" wrapText="1"/>
    </xf>
    <xf numFmtId="2" fontId="29" fillId="0" borderId="24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73" fontId="30" fillId="0" borderId="20" xfId="0" applyNumberFormat="1" applyFont="1" applyBorder="1" applyAlignment="1">
      <alignment horizontal="center" vertical="center" wrapText="1"/>
    </xf>
    <xf numFmtId="2" fontId="30" fillId="0" borderId="33" xfId="0" applyNumberFormat="1" applyFont="1" applyFill="1" applyBorder="1" applyAlignment="1">
      <alignment horizontal="center" vertical="center" wrapText="1"/>
    </xf>
    <xf numFmtId="2" fontId="30" fillId="0" borderId="2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2" fontId="29" fillId="0" borderId="0" xfId="0" applyNumberFormat="1" applyFont="1" applyBorder="1" applyAlignment="1">
      <alignment horizontal="center" vertical="center" wrapText="1"/>
    </xf>
    <xf numFmtId="2" fontId="29" fillId="0" borderId="22" xfId="616" applyNumberFormat="1" applyFont="1" applyBorder="1" applyAlignment="1">
      <alignment horizontal="center" vertical="center" wrapText="1"/>
      <protection/>
    </xf>
    <xf numFmtId="2" fontId="29" fillId="0" borderId="0" xfId="616" applyNumberFormat="1" applyFont="1" applyBorder="1" applyAlignment="1">
      <alignment horizontal="center" vertical="center" wrapText="1"/>
      <protection/>
    </xf>
    <xf numFmtId="0" fontId="29" fillId="0" borderId="23" xfId="0" applyFont="1" applyBorder="1" applyAlignment="1">
      <alignment horizontal="center" vertical="center" wrapText="1"/>
    </xf>
    <xf numFmtId="2" fontId="29" fillId="0" borderId="24" xfId="616" applyNumberFormat="1" applyFont="1" applyBorder="1" applyAlignment="1">
      <alignment horizontal="center" vertical="center" wrapText="1"/>
      <protection/>
    </xf>
    <xf numFmtId="2" fontId="29" fillId="0" borderId="28" xfId="616" applyNumberFormat="1" applyFont="1" applyBorder="1" applyAlignment="1">
      <alignment horizontal="center" vertical="center" wrapText="1"/>
      <protection/>
    </xf>
    <xf numFmtId="2" fontId="29" fillId="0" borderId="24" xfId="0" applyNumberFormat="1" applyFont="1" applyBorder="1" applyAlignment="1">
      <alignment horizontal="center" vertical="center" wrapText="1"/>
    </xf>
    <xf numFmtId="2" fontId="29" fillId="0" borderId="28" xfId="0" applyNumberFormat="1" applyFont="1" applyBorder="1" applyAlignment="1">
      <alignment horizontal="center" vertical="center" wrapText="1"/>
    </xf>
    <xf numFmtId="2" fontId="29" fillId="0" borderId="32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2" fontId="29" fillId="0" borderId="34" xfId="0" applyNumberFormat="1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173" fontId="30" fillId="0" borderId="24" xfId="0" applyNumberFormat="1" applyFont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3" fillId="0" borderId="22" xfId="617" applyNumberFormat="1" applyFont="1" applyFill="1" applyBorder="1" applyAlignment="1">
      <alignment horizontal="center" vertical="center" wrapText="1"/>
      <protection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3" fillId="0" borderId="19" xfId="617" applyNumberFormat="1" applyFont="1" applyFill="1" applyBorder="1" applyAlignment="1">
      <alignment horizontal="center" vertical="center" wrapText="1"/>
      <protection/>
    </xf>
    <xf numFmtId="2" fontId="4" fillId="0" borderId="19" xfId="617" applyNumberFormat="1" applyFont="1" applyFill="1" applyBorder="1" applyAlignment="1">
      <alignment horizontal="center" vertical="center" wrapText="1"/>
      <protection/>
    </xf>
    <xf numFmtId="2" fontId="4" fillId="0" borderId="19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2" fontId="62" fillId="0" borderId="0" xfId="0" applyNumberFormat="1" applyFont="1" applyFill="1" applyAlignment="1">
      <alignment horizontal="center" vertical="center" wrapText="1"/>
    </xf>
    <xf numFmtId="2" fontId="62" fillId="0" borderId="0" xfId="0" applyNumberFormat="1" applyFont="1" applyFill="1" applyAlignment="1">
      <alignment vertical="center" wrapText="1"/>
    </xf>
    <xf numFmtId="2" fontId="30" fillId="0" borderId="24" xfId="0" applyNumberFormat="1" applyFont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center" wrapText="1"/>
    </xf>
    <xf numFmtId="2" fontId="4" fillId="0" borderId="24" xfId="616" applyNumberFormat="1" applyFont="1" applyFill="1" applyBorder="1" applyAlignment="1">
      <alignment horizontal="center" vertical="center" wrapText="1"/>
      <protection/>
    </xf>
    <xf numFmtId="2" fontId="4" fillId="0" borderId="32" xfId="616" applyNumberFormat="1" applyFont="1" applyFill="1" applyBorder="1" applyAlignment="1">
      <alignment horizontal="center" vertical="center" wrapText="1"/>
      <protection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2" xfId="616" applyNumberFormat="1" applyFont="1" applyFill="1" applyBorder="1" applyAlignment="1">
      <alignment horizontal="center" vertical="center" wrapText="1"/>
      <protection/>
    </xf>
    <xf numFmtId="2" fontId="3" fillId="0" borderId="3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2" fontId="64" fillId="0" borderId="38" xfId="0" applyNumberFormat="1" applyFont="1" applyFill="1" applyBorder="1" applyAlignment="1">
      <alignment horizontal="center" vertical="center" wrapText="1"/>
    </xf>
    <xf numFmtId="0" fontId="3" fillId="0" borderId="38" xfId="527" applyFont="1" applyFill="1" applyBorder="1" applyAlignment="1" applyProtection="1">
      <alignment horizontal="center" vertical="center" wrapText="1"/>
      <protection/>
    </xf>
    <xf numFmtId="172" fontId="62" fillId="0" borderId="38" xfId="0" applyNumberFormat="1" applyFont="1" applyFill="1" applyBorder="1" applyAlignment="1">
      <alignment horizontal="center" vertical="center" wrapText="1"/>
    </xf>
    <xf numFmtId="2" fontId="3" fillId="0" borderId="38" xfId="617" applyNumberFormat="1" applyFont="1" applyFill="1" applyBorder="1" applyAlignment="1">
      <alignment horizontal="center" vertical="center" wrapText="1"/>
      <protection/>
    </xf>
    <xf numFmtId="2" fontId="3" fillId="0" borderId="38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29" fillId="0" borderId="28" xfId="0" applyNumberFormat="1" applyFont="1" applyFill="1" applyBorder="1" applyAlignment="1">
      <alignment horizontal="center" vertical="center" wrapText="1"/>
    </xf>
    <xf numFmtId="2" fontId="29" fillId="0" borderId="32" xfId="0" applyNumberFormat="1" applyFont="1" applyFill="1" applyBorder="1" applyAlignment="1">
      <alignment horizontal="center" vertical="center" wrapText="1"/>
    </xf>
    <xf numFmtId="2" fontId="30" fillId="0" borderId="22" xfId="616" applyNumberFormat="1" applyFont="1" applyFill="1" applyBorder="1" applyAlignment="1">
      <alignment horizontal="center" vertical="center" wrapText="1"/>
      <protection/>
    </xf>
    <xf numFmtId="2" fontId="30" fillId="0" borderId="0" xfId="616" applyNumberFormat="1" applyFont="1" applyFill="1" applyBorder="1" applyAlignment="1">
      <alignment horizontal="center" vertical="center" wrapText="1"/>
      <protection/>
    </xf>
    <xf numFmtId="2" fontId="30" fillId="0" borderId="33" xfId="0" applyNumberFormat="1" applyFont="1" applyBorder="1" applyAlignment="1">
      <alignment horizontal="center" vertical="center" wrapText="1"/>
    </xf>
    <xf numFmtId="2" fontId="30" fillId="0" borderId="20" xfId="616" applyNumberFormat="1" applyFont="1" applyBorder="1" applyAlignment="1">
      <alignment horizontal="center" vertical="center" wrapText="1"/>
      <protection/>
    </xf>
    <xf numFmtId="2" fontId="30" fillId="0" borderId="33" xfId="616" applyNumberFormat="1" applyFont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173" fontId="31" fillId="0" borderId="0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172" fontId="33" fillId="0" borderId="25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left" vertical="center" wrapText="1"/>
    </xf>
    <xf numFmtId="2" fontId="3" fillId="0" borderId="3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2" fontId="30" fillId="0" borderId="24" xfId="616" applyNumberFormat="1" applyFont="1" applyBorder="1" applyAlignment="1">
      <alignment horizontal="center" vertical="center" wrapText="1"/>
      <protection/>
    </xf>
    <xf numFmtId="2" fontId="30" fillId="0" borderId="28" xfId="616" applyNumberFormat="1" applyFont="1" applyBorder="1" applyAlignment="1">
      <alignment horizontal="center" vertical="center" wrapText="1"/>
      <protection/>
    </xf>
    <xf numFmtId="2" fontId="30" fillId="0" borderId="28" xfId="0" applyNumberFormat="1" applyFont="1" applyBorder="1" applyAlignment="1">
      <alignment horizontal="center" vertical="center" wrapText="1"/>
    </xf>
    <xf numFmtId="2" fontId="30" fillId="0" borderId="32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center" vertical="center" wrapText="1"/>
    </xf>
    <xf numFmtId="173" fontId="29" fillId="0" borderId="40" xfId="0" applyNumberFormat="1" applyFont="1" applyBorder="1" applyAlignment="1">
      <alignment horizontal="center" vertical="center" wrapText="1"/>
    </xf>
    <xf numFmtId="2" fontId="29" fillId="0" borderId="41" xfId="0" applyNumberFormat="1" applyFont="1" applyFill="1" applyBorder="1" applyAlignment="1">
      <alignment horizontal="center" vertical="center" wrapText="1"/>
    </xf>
    <xf numFmtId="2" fontId="30" fillId="0" borderId="40" xfId="616" applyNumberFormat="1" applyFont="1" applyBorder="1" applyAlignment="1">
      <alignment horizontal="center" vertical="center" wrapText="1"/>
      <protection/>
    </xf>
    <xf numFmtId="2" fontId="30" fillId="0" borderId="41" xfId="616" applyNumberFormat="1" applyFont="1" applyBorder="1" applyAlignment="1">
      <alignment horizontal="center" vertical="center" wrapText="1"/>
      <protection/>
    </xf>
    <xf numFmtId="2" fontId="30" fillId="0" borderId="40" xfId="0" applyNumberFormat="1" applyFont="1" applyBorder="1" applyAlignment="1">
      <alignment horizontal="center" vertical="center" wrapText="1"/>
    </xf>
    <xf numFmtId="2" fontId="30" fillId="0" borderId="41" xfId="0" applyNumberFormat="1" applyFont="1" applyBorder="1" applyAlignment="1">
      <alignment horizontal="center" vertical="center" wrapText="1"/>
    </xf>
    <xf numFmtId="2" fontId="30" fillId="0" borderId="42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173" fontId="30" fillId="0" borderId="38" xfId="0" applyNumberFormat="1" applyFont="1" applyBorder="1" applyAlignment="1">
      <alignment horizontal="center" vertical="center" wrapText="1"/>
    </xf>
    <xf numFmtId="2" fontId="30" fillId="0" borderId="43" xfId="0" applyNumberFormat="1" applyFont="1" applyFill="1" applyBorder="1" applyAlignment="1">
      <alignment horizontal="center" vertical="center" wrapText="1"/>
    </xf>
    <xf numFmtId="2" fontId="29" fillId="0" borderId="38" xfId="616" applyNumberFormat="1" applyFont="1" applyBorder="1" applyAlignment="1">
      <alignment horizontal="center" vertical="center" wrapText="1"/>
      <protection/>
    </xf>
    <xf numFmtId="2" fontId="29" fillId="0" borderId="43" xfId="616" applyNumberFormat="1" applyFont="1" applyBorder="1" applyAlignment="1">
      <alignment horizontal="center" vertical="center" wrapText="1"/>
      <protection/>
    </xf>
    <xf numFmtId="2" fontId="29" fillId="0" borderId="38" xfId="0" applyNumberFormat="1" applyFont="1" applyBorder="1" applyAlignment="1">
      <alignment horizontal="center" vertical="center" wrapText="1"/>
    </xf>
    <xf numFmtId="2" fontId="29" fillId="0" borderId="43" xfId="0" applyNumberFormat="1" applyFont="1" applyBorder="1" applyAlignment="1">
      <alignment horizontal="center" vertical="center" wrapText="1"/>
    </xf>
    <xf numFmtId="2" fontId="29" fillId="0" borderId="39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9" fillId="0" borderId="41" xfId="0" applyFont="1" applyFill="1" applyBorder="1" applyAlignment="1">
      <alignment horizontal="center" vertical="center" wrapText="1"/>
    </xf>
    <xf numFmtId="2" fontId="29" fillId="0" borderId="40" xfId="0" applyNumberFormat="1" applyFont="1" applyFill="1" applyBorder="1" applyAlignment="1">
      <alignment horizontal="center" vertical="center" wrapText="1"/>
    </xf>
    <xf numFmtId="2" fontId="29" fillId="0" borderId="40" xfId="616" applyNumberFormat="1" applyFont="1" applyFill="1" applyBorder="1" applyAlignment="1">
      <alignment horizontal="center" vertical="center" wrapText="1"/>
      <protection/>
    </xf>
    <xf numFmtId="2" fontId="29" fillId="0" borderId="41" xfId="616" applyNumberFormat="1" applyFont="1" applyFill="1" applyBorder="1" applyAlignment="1">
      <alignment horizontal="center" vertical="center" wrapText="1"/>
      <protection/>
    </xf>
    <xf numFmtId="2" fontId="29" fillId="0" borderId="42" xfId="0" applyNumberFormat="1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34" fillId="0" borderId="31" xfId="617" applyFont="1" applyFill="1" applyBorder="1" applyAlignment="1">
      <alignment horizontal="center" vertical="center" wrapText="1"/>
      <protection/>
    </xf>
    <xf numFmtId="0" fontId="29" fillId="0" borderId="23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2" fontId="4" fillId="0" borderId="46" xfId="617" applyNumberFormat="1" applyFont="1" applyFill="1" applyBorder="1" applyAlignment="1">
      <alignment horizontal="center" vertical="center" wrapText="1"/>
      <protection/>
    </xf>
    <xf numFmtId="2" fontId="4" fillId="0" borderId="47" xfId="617" applyNumberFormat="1" applyFont="1" applyFill="1" applyBorder="1" applyAlignment="1">
      <alignment horizontal="center" vertical="center" wrapText="1"/>
      <protection/>
    </xf>
    <xf numFmtId="2" fontId="4" fillId="0" borderId="48" xfId="617" applyNumberFormat="1" applyFont="1" applyFill="1" applyBorder="1" applyAlignment="1">
      <alignment horizontal="center" vertical="center" wrapText="1"/>
      <protection/>
    </xf>
    <xf numFmtId="2" fontId="4" fillId="0" borderId="49" xfId="617" applyNumberFormat="1" applyFont="1" applyFill="1" applyBorder="1" applyAlignment="1">
      <alignment horizontal="center" vertical="center" wrapText="1"/>
      <protection/>
    </xf>
    <xf numFmtId="0" fontId="4" fillId="0" borderId="20" xfId="617" applyFont="1" applyFill="1" applyBorder="1" applyAlignment="1">
      <alignment horizontal="center" vertical="center" wrapText="1"/>
      <protection/>
    </xf>
    <xf numFmtId="0" fontId="4" fillId="0" borderId="22" xfId="617" applyFont="1" applyFill="1" applyBorder="1" applyAlignment="1">
      <alignment horizontal="center" vertical="center" wrapText="1"/>
      <protection/>
    </xf>
    <xf numFmtId="0" fontId="4" fillId="0" borderId="21" xfId="617" applyFont="1" applyFill="1" applyBorder="1" applyAlignment="1">
      <alignment horizontal="center" vertical="center" wrapText="1"/>
      <protection/>
    </xf>
    <xf numFmtId="2" fontId="4" fillId="0" borderId="20" xfId="617" applyNumberFormat="1" applyFont="1" applyFill="1" applyBorder="1" applyAlignment="1">
      <alignment horizontal="center" vertical="center" wrapText="1"/>
      <protection/>
    </xf>
    <xf numFmtId="2" fontId="4" fillId="0" borderId="21" xfId="617" applyNumberFormat="1" applyFont="1" applyFill="1" applyBorder="1" applyAlignment="1">
      <alignment horizontal="center" vertical="center" wrapText="1"/>
      <protection/>
    </xf>
    <xf numFmtId="0" fontId="4" fillId="0" borderId="19" xfId="617" applyFont="1" applyFill="1" applyBorder="1" applyAlignment="1">
      <alignment horizontal="center" vertical="center" wrapText="1"/>
      <protection/>
    </xf>
    <xf numFmtId="0" fontId="4" fillId="0" borderId="46" xfId="704" applyFont="1" applyFill="1" applyBorder="1" applyAlignment="1">
      <alignment horizontal="center" vertical="center" wrapText="1"/>
      <protection/>
    </xf>
    <xf numFmtId="0" fontId="4" fillId="0" borderId="33" xfId="704" applyFont="1" applyFill="1" applyBorder="1" applyAlignment="1">
      <alignment horizontal="center" vertical="center" wrapText="1"/>
      <protection/>
    </xf>
    <xf numFmtId="0" fontId="4" fillId="0" borderId="47" xfId="704" applyFont="1" applyFill="1" applyBorder="1" applyAlignment="1">
      <alignment horizontal="center" vertical="center" wrapText="1"/>
      <protection/>
    </xf>
    <xf numFmtId="0" fontId="4" fillId="0" borderId="48" xfId="704" applyFont="1" applyFill="1" applyBorder="1" applyAlignment="1">
      <alignment horizontal="center" vertical="center" wrapText="1"/>
      <protection/>
    </xf>
    <xf numFmtId="0" fontId="4" fillId="0" borderId="50" xfId="704" applyFont="1" applyFill="1" applyBorder="1" applyAlignment="1">
      <alignment horizontal="center" vertical="center" wrapText="1"/>
      <protection/>
    </xf>
    <xf numFmtId="0" fontId="4" fillId="0" borderId="49" xfId="704" applyFont="1" applyFill="1" applyBorder="1" applyAlignment="1">
      <alignment horizontal="center" vertical="center" wrapText="1"/>
      <protection/>
    </xf>
    <xf numFmtId="0" fontId="3" fillId="0" borderId="20" xfId="617" applyFont="1" applyFill="1" applyBorder="1" applyAlignment="1">
      <alignment horizontal="center" vertical="center" wrapText="1"/>
      <protection/>
    </xf>
    <xf numFmtId="0" fontId="3" fillId="0" borderId="22" xfId="617" applyFont="1" applyFill="1" applyBorder="1" applyAlignment="1">
      <alignment horizontal="center" vertical="center" wrapText="1"/>
      <protection/>
    </xf>
    <xf numFmtId="0" fontId="3" fillId="0" borderId="21" xfId="617" applyFont="1" applyFill="1" applyBorder="1" applyAlignment="1">
      <alignment horizontal="center" vertical="center" wrapText="1"/>
      <protection/>
    </xf>
    <xf numFmtId="0" fontId="4" fillId="0" borderId="47" xfId="617" applyFont="1" applyFill="1" applyBorder="1" applyAlignment="1">
      <alignment horizontal="center" vertical="center" wrapText="1"/>
      <protection/>
    </xf>
    <xf numFmtId="0" fontId="4" fillId="0" borderId="49" xfId="617" applyFont="1" applyFill="1" applyBorder="1" applyAlignment="1">
      <alignment horizontal="center" vertical="center" wrapText="1"/>
      <protection/>
    </xf>
    <xf numFmtId="0" fontId="4" fillId="0" borderId="46" xfId="617" applyFont="1" applyFill="1" applyBorder="1" applyAlignment="1">
      <alignment horizontal="center" vertical="center" wrapText="1"/>
      <protection/>
    </xf>
    <xf numFmtId="0" fontId="4" fillId="0" borderId="33" xfId="617" applyFont="1" applyFill="1" applyBorder="1" applyAlignment="1">
      <alignment horizontal="center" vertical="center" wrapText="1"/>
      <protection/>
    </xf>
    <xf numFmtId="0" fontId="4" fillId="0" borderId="48" xfId="617" applyFont="1" applyFill="1" applyBorder="1" applyAlignment="1">
      <alignment horizontal="center" vertical="center" wrapText="1"/>
      <protection/>
    </xf>
    <xf numFmtId="0" fontId="4" fillId="0" borderId="50" xfId="617" applyFont="1" applyFill="1" applyBorder="1" applyAlignment="1">
      <alignment horizontal="center" vertical="center" wrapText="1"/>
      <protection/>
    </xf>
    <xf numFmtId="2" fontId="4" fillId="0" borderId="22" xfId="617" applyNumberFormat="1" applyFont="1" applyFill="1" applyBorder="1" applyAlignment="1">
      <alignment horizontal="center" vertical="center" wrapText="1"/>
      <protection/>
    </xf>
  </cellXfs>
  <cellStyles count="708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anakia II etapi.xls sm. defeqturi" xfId="321"/>
    <cellStyle name="Calculation 3" xfId="322"/>
    <cellStyle name="Calculation 4" xfId="323"/>
    <cellStyle name="Calculation 4 2" xfId="324"/>
    <cellStyle name="Calculation 4_anakia II etapi.xls sm. defeqturi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anakia II etapi.xls sm. defeqturi" xfId="335"/>
    <cellStyle name="Check Cell 3" xfId="336"/>
    <cellStyle name="Check Cell 4" xfId="337"/>
    <cellStyle name="Check Cell 4 2" xfId="338"/>
    <cellStyle name="Check Cell 4_anakia II etapi.xls sm. defeqturi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0 2" xfId="346"/>
    <cellStyle name="Comma 11" xfId="347"/>
    <cellStyle name="Comma 12" xfId="348"/>
    <cellStyle name="Comma 12 2" xfId="349"/>
    <cellStyle name="Comma 12 3" xfId="350"/>
    <cellStyle name="Comma 12 4" xfId="351"/>
    <cellStyle name="Comma 12 5" xfId="352"/>
    <cellStyle name="Comma 12 6" xfId="353"/>
    <cellStyle name="Comma 12 7" xfId="354"/>
    <cellStyle name="Comma 12 8" xfId="355"/>
    <cellStyle name="Comma 13" xfId="356"/>
    <cellStyle name="Comma 14" xfId="357"/>
    <cellStyle name="Comma 15" xfId="358"/>
    <cellStyle name="Comma 16" xfId="359"/>
    <cellStyle name="Comma 17" xfId="360"/>
    <cellStyle name="Comma 18" xfId="361"/>
    <cellStyle name="Comma 19" xfId="362"/>
    <cellStyle name="Comma 2" xfId="363"/>
    <cellStyle name="Comma 2 2" xfId="364"/>
    <cellStyle name="Comma 2 2 2" xfId="365"/>
    <cellStyle name="Comma 2 2 3" xfId="366"/>
    <cellStyle name="Comma 2 3" xfId="367"/>
    <cellStyle name="Comma 3" xfId="368"/>
    <cellStyle name="Comma 4" xfId="369"/>
    <cellStyle name="Comma 5" xfId="370"/>
    <cellStyle name="Comma 6" xfId="371"/>
    <cellStyle name="Comma 7" xfId="372"/>
    <cellStyle name="Comma 8" xfId="373"/>
    <cellStyle name="Comma 9" xfId="374"/>
    <cellStyle name="Currency" xfId="375"/>
    <cellStyle name="Currency [0]" xfId="376"/>
    <cellStyle name="Explanatory Text" xfId="377"/>
    <cellStyle name="Explanatory Text 2" xfId="378"/>
    <cellStyle name="Explanatory Text 2 2" xfId="379"/>
    <cellStyle name="Explanatory Text 2 3" xfId="380"/>
    <cellStyle name="Explanatory Text 2 4" xfId="381"/>
    <cellStyle name="Explanatory Text 2 5" xfId="382"/>
    <cellStyle name="Explanatory Text 3" xfId="383"/>
    <cellStyle name="Explanatory Text 4" xfId="384"/>
    <cellStyle name="Explanatory Text 4 2" xfId="385"/>
    <cellStyle name="Explanatory Text 5" xfId="386"/>
    <cellStyle name="Explanatory Text 6" xfId="387"/>
    <cellStyle name="Explanatory Text 7" xfId="388"/>
    <cellStyle name="Good" xfId="389"/>
    <cellStyle name="Good 2" xfId="390"/>
    <cellStyle name="Good 2 2" xfId="391"/>
    <cellStyle name="Good 2 3" xfId="392"/>
    <cellStyle name="Good 2 4" xfId="393"/>
    <cellStyle name="Good 2 5" xfId="394"/>
    <cellStyle name="Good 3" xfId="395"/>
    <cellStyle name="Good 4" xfId="396"/>
    <cellStyle name="Good 4 2" xfId="397"/>
    <cellStyle name="Good 5" xfId="398"/>
    <cellStyle name="Good 6" xfId="399"/>
    <cellStyle name="Good 7" xfId="400"/>
    <cellStyle name="Heading 1" xfId="401"/>
    <cellStyle name="Heading 1 2" xfId="402"/>
    <cellStyle name="Heading 1 2 2" xfId="403"/>
    <cellStyle name="Heading 1 2 3" xfId="404"/>
    <cellStyle name="Heading 1 2 4" xfId="405"/>
    <cellStyle name="Heading 1 2 5" xfId="406"/>
    <cellStyle name="Heading 1 2_anakia II etapi.xls sm. defeqturi" xfId="407"/>
    <cellStyle name="Heading 1 3" xfId="408"/>
    <cellStyle name="Heading 1 4" xfId="409"/>
    <cellStyle name="Heading 1 4 2" xfId="410"/>
    <cellStyle name="Heading 1 4_anakia II etapi.xls sm. defeqturi" xfId="411"/>
    <cellStyle name="Heading 1 5" xfId="412"/>
    <cellStyle name="Heading 1 6" xfId="413"/>
    <cellStyle name="Heading 1 7" xfId="414"/>
    <cellStyle name="Heading 2" xfId="415"/>
    <cellStyle name="Heading 2 2" xfId="416"/>
    <cellStyle name="Heading 2 2 2" xfId="417"/>
    <cellStyle name="Heading 2 2 3" xfId="418"/>
    <cellStyle name="Heading 2 2 4" xfId="419"/>
    <cellStyle name="Heading 2 2 5" xfId="420"/>
    <cellStyle name="Heading 2 2_anakia II etapi.xls sm. defeqturi" xfId="421"/>
    <cellStyle name="Heading 2 3" xfId="422"/>
    <cellStyle name="Heading 2 4" xfId="423"/>
    <cellStyle name="Heading 2 4 2" xfId="424"/>
    <cellStyle name="Heading 2 4_anakia II etapi.xls sm. defeqturi" xfId="425"/>
    <cellStyle name="Heading 2 5" xfId="426"/>
    <cellStyle name="Heading 2 6" xfId="427"/>
    <cellStyle name="Heading 2 7" xfId="428"/>
    <cellStyle name="Heading 3" xfId="429"/>
    <cellStyle name="Heading 3 2" xfId="430"/>
    <cellStyle name="Heading 3 2 2" xfId="431"/>
    <cellStyle name="Heading 3 2 3" xfId="432"/>
    <cellStyle name="Heading 3 2 4" xfId="433"/>
    <cellStyle name="Heading 3 2 5" xfId="434"/>
    <cellStyle name="Heading 3 2_anakia II etapi.xls sm. defeqturi" xfId="435"/>
    <cellStyle name="Heading 3 3" xfId="436"/>
    <cellStyle name="Heading 3 4" xfId="437"/>
    <cellStyle name="Heading 3 4 2" xfId="438"/>
    <cellStyle name="Heading 3 4_anakia II etapi.xls sm. defeqturi" xfId="439"/>
    <cellStyle name="Heading 3 5" xfId="440"/>
    <cellStyle name="Heading 3 6" xfId="441"/>
    <cellStyle name="Heading 3 7" xfId="442"/>
    <cellStyle name="Heading 4" xfId="443"/>
    <cellStyle name="Heading 4 2" xfId="444"/>
    <cellStyle name="Heading 4 2 2" xfId="445"/>
    <cellStyle name="Heading 4 2 3" xfId="446"/>
    <cellStyle name="Heading 4 2 4" xfId="447"/>
    <cellStyle name="Heading 4 2 5" xfId="448"/>
    <cellStyle name="Heading 4 3" xfId="449"/>
    <cellStyle name="Heading 4 4" xfId="450"/>
    <cellStyle name="Heading 4 4 2" xfId="451"/>
    <cellStyle name="Heading 4 5" xfId="452"/>
    <cellStyle name="Heading 4 6" xfId="453"/>
    <cellStyle name="Heading 4 7" xfId="454"/>
    <cellStyle name="Input" xfId="455"/>
    <cellStyle name="Input 2" xfId="456"/>
    <cellStyle name="Input 2 2" xfId="457"/>
    <cellStyle name="Input 2 3" xfId="458"/>
    <cellStyle name="Input 2 4" xfId="459"/>
    <cellStyle name="Input 2 5" xfId="460"/>
    <cellStyle name="Input 2_anakia II etapi.xls sm. defeqturi" xfId="461"/>
    <cellStyle name="Input 3" xfId="462"/>
    <cellStyle name="Input 4" xfId="463"/>
    <cellStyle name="Input 4 2" xfId="464"/>
    <cellStyle name="Input 4_anakia II etapi.xls sm. defeqturi" xfId="465"/>
    <cellStyle name="Input 5" xfId="466"/>
    <cellStyle name="Input 6" xfId="467"/>
    <cellStyle name="Input 7" xfId="468"/>
    <cellStyle name="Linked Cell" xfId="469"/>
    <cellStyle name="Linked Cell 2" xfId="470"/>
    <cellStyle name="Linked Cell 2 2" xfId="471"/>
    <cellStyle name="Linked Cell 2 3" xfId="472"/>
    <cellStyle name="Linked Cell 2 4" xfId="473"/>
    <cellStyle name="Linked Cell 2 5" xfId="474"/>
    <cellStyle name="Linked Cell 2_anakia II etapi.xls sm. defeqturi" xfId="475"/>
    <cellStyle name="Linked Cell 3" xfId="476"/>
    <cellStyle name="Linked Cell 4" xfId="477"/>
    <cellStyle name="Linked Cell 4 2" xfId="478"/>
    <cellStyle name="Linked Cell 4_anakia II etapi.xls sm. defeqturi" xfId="479"/>
    <cellStyle name="Linked Cell 5" xfId="480"/>
    <cellStyle name="Linked Cell 6" xfId="481"/>
    <cellStyle name="Linked Cell 7" xfId="482"/>
    <cellStyle name="Neutral" xfId="483"/>
    <cellStyle name="Neutral 2" xfId="484"/>
    <cellStyle name="Neutral 2 2" xfId="485"/>
    <cellStyle name="Neutral 2 3" xfId="486"/>
    <cellStyle name="Neutral 2 4" xfId="487"/>
    <cellStyle name="Neutral 2 5" xfId="488"/>
    <cellStyle name="Neutral 3" xfId="489"/>
    <cellStyle name="Neutral 4" xfId="490"/>
    <cellStyle name="Neutral 4 2" xfId="491"/>
    <cellStyle name="Neutral 5" xfId="492"/>
    <cellStyle name="Neutral 6" xfId="493"/>
    <cellStyle name="Neutral 7" xfId="494"/>
    <cellStyle name="Normal 10" xfId="495"/>
    <cellStyle name="Normal 10 2" xfId="496"/>
    <cellStyle name="Normal 11" xfId="497"/>
    <cellStyle name="Normal 11 2" xfId="498"/>
    <cellStyle name="Normal 11 2 2" xfId="499"/>
    <cellStyle name="Normal 11 3" xfId="500"/>
    <cellStyle name="Normal 11_GAZI-2010" xfId="501"/>
    <cellStyle name="Normal 12" xfId="502"/>
    <cellStyle name="Normal 12 2" xfId="503"/>
    <cellStyle name="Normal 12_gazis gare qseli" xfId="504"/>
    <cellStyle name="Normal 13" xfId="505"/>
    <cellStyle name="Normal 13 2" xfId="506"/>
    <cellStyle name="Normal 13 3" xfId="507"/>
    <cellStyle name="Normal 13 3 2" xfId="508"/>
    <cellStyle name="Normal 13 4" xfId="509"/>
    <cellStyle name="Normal 13 5" xfId="510"/>
    <cellStyle name="Normal 13_GAZI-2010" xfId="511"/>
    <cellStyle name="Normal 14" xfId="512"/>
    <cellStyle name="Normal 14 2" xfId="513"/>
    <cellStyle name="Normal 14 3" xfId="514"/>
    <cellStyle name="Normal 14 3 2" xfId="515"/>
    <cellStyle name="Normal 14 4" xfId="516"/>
    <cellStyle name="Normal 14 5" xfId="517"/>
    <cellStyle name="Normal 14_anakia II etapi.xls sm. defeqturi" xfId="518"/>
    <cellStyle name="Normal 15" xfId="519"/>
    <cellStyle name="Normal 16" xfId="520"/>
    <cellStyle name="Normal 16 2" xfId="521"/>
    <cellStyle name="Normal 16 3" xfId="522"/>
    <cellStyle name="Normal 16_axalq.skola" xfId="523"/>
    <cellStyle name="Normal 17" xfId="524"/>
    <cellStyle name="Normal 18" xfId="525"/>
    <cellStyle name="Normal 19" xfId="526"/>
    <cellStyle name="Normal 2" xfId="527"/>
    <cellStyle name="Normal 2 10" xfId="528"/>
    <cellStyle name="Normal 2 11" xfId="529"/>
    <cellStyle name="Normal 2 12" xfId="530"/>
    <cellStyle name="Normal 2 2" xfId="531"/>
    <cellStyle name="Normal 2 2 2" xfId="532"/>
    <cellStyle name="Normal 2 2 3" xfId="533"/>
    <cellStyle name="Normal 2 2 4" xfId="534"/>
    <cellStyle name="Normal 2 2 5" xfId="535"/>
    <cellStyle name="Normal 2 2 6" xfId="536"/>
    <cellStyle name="Normal 2 2 7" xfId="537"/>
    <cellStyle name="Normal 2 2_2D4CD000" xfId="538"/>
    <cellStyle name="Normal 2 3" xfId="539"/>
    <cellStyle name="Normal 2 4" xfId="540"/>
    <cellStyle name="Normal 2 5" xfId="541"/>
    <cellStyle name="Normal 2 6" xfId="542"/>
    <cellStyle name="Normal 2 7" xfId="543"/>
    <cellStyle name="Normal 2 7 2" xfId="544"/>
    <cellStyle name="Normal 2 7 3" xfId="545"/>
    <cellStyle name="Normal 2 7_anakia II etapi.xls sm. defeqturi" xfId="546"/>
    <cellStyle name="Normal 2 8" xfId="547"/>
    <cellStyle name="Normal 2 9" xfId="548"/>
    <cellStyle name="Normal 2_anakia II etapi.xls sm. defeqturi" xfId="549"/>
    <cellStyle name="Normal 20" xfId="550"/>
    <cellStyle name="Normal 21" xfId="551"/>
    <cellStyle name="Normal 22" xfId="552"/>
    <cellStyle name="Normal 23" xfId="553"/>
    <cellStyle name="Normal 24" xfId="554"/>
    <cellStyle name="Normal 25" xfId="555"/>
    <cellStyle name="Normal 26" xfId="556"/>
    <cellStyle name="Normal 27" xfId="557"/>
    <cellStyle name="Normal 28" xfId="558"/>
    <cellStyle name="Normal 29" xfId="559"/>
    <cellStyle name="Normal 29 2" xfId="560"/>
    <cellStyle name="Normal 3" xfId="561"/>
    <cellStyle name="Normal 3 2" xfId="562"/>
    <cellStyle name="Normal 3 2 2" xfId="563"/>
    <cellStyle name="Normal 3 2_anakia II etapi.xls sm. defeqturi" xfId="564"/>
    <cellStyle name="Normal 30" xfId="565"/>
    <cellStyle name="Normal 30 2" xfId="566"/>
    <cellStyle name="Normal 31" xfId="567"/>
    <cellStyle name="Normal 32" xfId="568"/>
    <cellStyle name="Normal 32 2" xfId="569"/>
    <cellStyle name="Normal 32 3" xfId="570"/>
    <cellStyle name="Normal 32 3 2" xfId="571"/>
    <cellStyle name="Normal 33" xfId="572"/>
    <cellStyle name="Normal 33 2" xfId="573"/>
    <cellStyle name="Normal 34" xfId="574"/>
    <cellStyle name="Normal 35" xfId="575"/>
    <cellStyle name="Normal 35 2" xfId="576"/>
    <cellStyle name="Normal 35 3" xfId="577"/>
    <cellStyle name="Normal 36" xfId="578"/>
    <cellStyle name="Normal 36 2" xfId="579"/>
    <cellStyle name="Normal 36 2 2" xfId="580"/>
    <cellStyle name="Normal 36 3" xfId="581"/>
    <cellStyle name="Normal 37" xfId="582"/>
    <cellStyle name="Normal 38" xfId="583"/>
    <cellStyle name="Normal 38 2" xfId="584"/>
    <cellStyle name="Normal 38 2 2" xfId="585"/>
    <cellStyle name="Normal 38 3" xfId="586"/>
    <cellStyle name="Normal 39" xfId="587"/>
    <cellStyle name="Normal 39 2" xfId="588"/>
    <cellStyle name="Normal 4" xfId="589"/>
    <cellStyle name="Normal 40" xfId="590"/>
    <cellStyle name="Normal 40 2" xfId="591"/>
    <cellStyle name="Normal 41" xfId="592"/>
    <cellStyle name="Normal 42" xfId="593"/>
    <cellStyle name="Normal 43" xfId="594"/>
    <cellStyle name="Normal 44" xfId="595"/>
    <cellStyle name="Normal 46" xfId="596"/>
    <cellStyle name="Normal 5" xfId="597"/>
    <cellStyle name="Normal 5 2" xfId="598"/>
    <cellStyle name="Normal 5 2 2" xfId="599"/>
    <cellStyle name="Normal 5 3" xfId="600"/>
    <cellStyle name="Normal 5 4" xfId="601"/>
    <cellStyle name="Normal 5 4 2" xfId="602"/>
    <cellStyle name="Normal 5_Copy of SAN2010" xfId="603"/>
    <cellStyle name="Normal 6" xfId="604"/>
    <cellStyle name="Normal 7" xfId="605"/>
    <cellStyle name="Normal 8" xfId="606"/>
    <cellStyle name="Normal 8 2" xfId="607"/>
    <cellStyle name="Normal 8_2D4CD000" xfId="608"/>
    <cellStyle name="Normal 9" xfId="609"/>
    <cellStyle name="Normal 9 2" xfId="610"/>
    <cellStyle name="Normal 9 2 2" xfId="611"/>
    <cellStyle name="Normal 9 2 3" xfId="612"/>
    <cellStyle name="Normal 9 2 4" xfId="613"/>
    <cellStyle name="Normal 9 2_anakia II etapi.xls sm. defeqturi" xfId="614"/>
    <cellStyle name="Normal 9_2D4CD000" xfId="615"/>
    <cellStyle name="Normal_gare wyalsadfenigagarini 10" xfId="616"/>
    <cellStyle name="Normal_gare wyalsadfenigagarini 2_SMSH2008-IIkv ." xfId="617"/>
    <cellStyle name="Note" xfId="618"/>
    <cellStyle name="Note 2" xfId="619"/>
    <cellStyle name="Note 2 2" xfId="620"/>
    <cellStyle name="Note 2 3" xfId="621"/>
    <cellStyle name="Note 2 4" xfId="622"/>
    <cellStyle name="Note 2 5" xfId="623"/>
    <cellStyle name="Note 2_anakia II etapi.xls sm. defeqturi" xfId="624"/>
    <cellStyle name="Note 3" xfId="625"/>
    <cellStyle name="Note 4" xfId="626"/>
    <cellStyle name="Note 4 2" xfId="627"/>
    <cellStyle name="Note 4_anakia II etapi.xls sm. defeqturi" xfId="628"/>
    <cellStyle name="Note 5" xfId="629"/>
    <cellStyle name="Note 6" xfId="630"/>
    <cellStyle name="Note 7" xfId="631"/>
    <cellStyle name="Output" xfId="632"/>
    <cellStyle name="Output 2" xfId="633"/>
    <cellStyle name="Output 2 2" xfId="634"/>
    <cellStyle name="Output 2 3" xfId="635"/>
    <cellStyle name="Output 2 4" xfId="636"/>
    <cellStyle name="Output 2 5" xfId="637"/>
    <cellStyle name="Output 2_anakia II etapi.xls sm. defeqturi" xfId="638"/>
    <cellStyle name="Output 3" xfId="639"/>
    <cellStyle name="Output 4" xfId="640"/>
    <cellStyle name="Output 4 2" xfId="641"/>
    <cellStyle name="Output 4_anakia II etapi.xls sm. defeqturi" xfId="642"/>
    <cellStyle name="Output 5" xfId="643"/>
    <cellStyle name="Output 6" xfId="644"/>
    <cellStyle name="Output 7" xfId="645"/>
    <cellStyle name="Percent" xfId="646"/>
    <cellStyle name="Percent 2" xfId="647"/>
    <cellStyle name="Percent 3" xfId="648"/>
    <cellStyle name="Percent 3 2" xfId="649"/>
    <cellStyle name="Percent 4" xfId="650"/>
    <cellStyle name="Percent 5" xfId="651"/>
    <cellStyle name="Percent 6" xfId="652"/>
    <cellStyle name="Percent 7" xfId="653"/>
    <cellStyle name="Percent 8" xfId="654"/>
    <cellStyle name="Style 1" xfId="655"/>
    <cellStyle name="Title" xfId="656"/>
    <cellStyle name="Title 2" xfId="657"/>
    <cellStyle name="Title 2 2" xfId="658"/>
    <cellStyle name="Title 2 3" xfId="659"/>
    <cellStyle name="Title 2 4" xfId="660"/>
    <cellStyle name="Title 2 5" xfId="661"/>
    <cellStyle name="Title 3" xfId="662"/>
    <cellStyle name="Title 4" xfId="663"/>
    <cellStyle name="Title 4 2" xfId="664"/>
    <cellStyle name="Title 5" xfId="665"/>
    <cellStyle name="Title 6" xfId="666"/>
    <cellStyle name="Title 7" xfId="667"/>
    <cellStyle name="Total" xfId="668"/>
    <cellStyle name="Total 2" xfId="669"/>
    <cellStyle name="Total 2 2" xfId="670"/>
    <cellStyle name="Total 2 3" xfId="671"/>
    <cellStyle name="Total 2 4" xfId="672"/>
    <cellStyle name="Total 2 5" xfId="673"/>
    <cellStyle name="Total 2_anakia II etapi.xls sm. defeqturi" xfId="674"/>
    <cellStyle name="Total 3" xfId="675"/>
    <cellStyle name="Total 4" xfId="676"/>
    <cellStyle name="Total 4 2" xfId="677"/>
    <cellStyle name="Total 4_anakia II etapi.xls sm. defeqturi" xfId="678"/>
    <cellStyle name="Total 5" xfId="679"/>
    <cellStyle name="Total 6" xfId="680"/>
    <cellStyle name="Total 7" xfId="681"/>
    <cellStyle name="Warning Text" xfId="682"/>
    <cellStyle name="Warning Text 2" xfId="683"/>
    <cellStyle name="Warning Text 2 2" xfId="684"/>
    <cellStyle name="Warning Text 2 3" xfId="685"/>
    <cellStyle name="Warning Text 2 4" xfId="686"/>
    <cellStyle name="Warning Text 2 5" xfId="687"/>
    <cellStyle name="Warning Text 3" xfId="688"/>
    <cellStyle name="Warning Text 4" xfId="689"/>
    <cellStyle name="Warning Text 4 2" xfId="690"/>
    <cellStyle name="Warning Text 5" xfId="691"/>
    <cellStyle name="Warning Text 6" xfId="692"/>
    <cellStyle name="Warning Text 7" xfId="693"/>
    <cellStyle name="Обычный 10" xfId="694"/>
    <cellStyle name="Обычный 11" xfId="695"/>
    <cellStyle name="Обычный 2" xfId="696"/>
    <cellStyle name="Обычный 2 2" xfId="697"/>
    <cellStyle name="Обычный 3" xfId="698"/>
    <cellStyle name="Обычный 3 2" xfId="699"/>
    <cellStyle name="Обычный 3 3" xfId="700"/>
    <cellStyle name="Обычный 4" xfId="701"/>
    <cellStyle name="Обычный 4 2" xfId="702"/>
    <cellStyle name="Обычный 4 3" xfId="703"/>
    <cellStyle name="Обычный 4_პუშკინის 13" xfId="704"/>
    <cellStyle name="Обычный 5" xfId="705"/>
    <cellStyle name="Обычный 5 2" xfId="706"/>
    <cellStyle name="Обычный 5 2 2" xfId="707"/>
    <cellStyle name="Обычный 5 3" xfId="708"/>
    <cellStyle name="Обычный 6" xfId="709"/>
    <cellStyle name="Обычный 7" xfId="710"/>
    <cellStyle name="Обычный 8" xfId="711"/>
    <cellStyle name="Обычный 9" xfId="712"/>
    <cellStyle name="Обычный_ELEQ_SUSTI DENEBI_axalqalaqis skola " xfId="713"/>
    <cellStyle name="Процентный 2" xfId="714"/>
    <cellStyle name="Процентный 3" xfId="715"/>
    <cellStyle name="Процентный 3 2" xfId="716"/>
    <cellStyle name="Финансовый 2" xfId="717"/>
    <cellStyle name="Финансовый 3" xfId="718"/>
    <cellStyle name="Финансовый 4" xfId="719"/>
    <cellStyle name="Финансовый 4 2" xfId="720"/>
    <cellStyle name="Финансовый 5" xfId="7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110" zoomScaleNormal="110" zoomScaleSheetLayoutView="110" zoomScalePageLayoutView="0" workbookViewId="0" topLeftCell="A7">
      <selection activeCell="I14" sqref="I14"/>
    </sheetView>
  </sheetViews>
  <sheetFormatPr defaultColWidth="9.140625" defaultRowHeight="15"/>
  <cols>
    <col min="1" max="1" width="4.57421875" style="87" customWidth="1"/>
    <col min="2" max="2" width="51.57421875" style="18" customWidth="1"/>
    <col min="3" max="3" width="9.57421875" style="18" customWidth="1"/>
    <col min="4" max="4" width="11.00390625" style="9" bestFit="1" customWidth="1"/>
    <col min="5" max="5" width="12.57421875" style="88" bestFit="1" customWidth="1"/>
    <col min="6" max="6" width="9.421875" style="88" customWidth="1"/>
    <col min="7" max="7" width="11.421875" style="89" bestFit="1" customWidth="1"/>
    <col min="8" max="8" width="9.421875" style="88" customWidth="1"/>
    <col min="9" max="9" width="11.57421875" style="89" bestFit="1" customWidth="1"/>
    <col min="10" max="11" width="9.421875" style="89" bestFit="1" customWidth="1"/>
    <col min="12" max="12" width="10.28125" style="89" bestFit="1" customWidth="1"/>
    <col min="13" max="13" width="13.140625" style="9" customWidth="1"/>
    <col min="14" max="14" width="26.140625" style="9" customWidth="1"/>
    <col min="15" max="15" width="13.00390625" style="9" customWidth="1"/>
    <col min="16" max="16" width="18.140625" style="9" customWidth="1"/>
    <col min="17" max="16384" width="9.140625" style="9" customWidth="1"/>
  </cols>
  <sheetData>
    <row r="1" spans="1:12" ht="12.75">
      <c r="A1" s="177" t="s">
        <v>34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2" ht="12.75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2"/>
    </row>
    <row r="3" spans="1:12" ht="12.75">
      <c r="A3" s="183" t="s">
        <v>0</v>
      </c>
      <c r="B3" s="171" t="s">
        <v>10</v>
      </c>
      <c r="C3" s="188" t="s">
        <v>18</v>
      </c>
      <c r="D3" s="189"/>
      <c r="E3" s="186"/>
      <c r="F3" s="167" t="s">
        <v>19</v>
      </c>
      <c r="G3" s="168"/>
      <c r="H3" s="167" t="s">
        <v>20</v>
      </c>
      <c r="I3" s="168"/>
      <c r="J3" s="167" t="s">
        <v>21</v>
      </c>
      <c r="K3" s="168"/>
      <c r="L3" s="174" t="s">
        <v>4</v>
      </c>
    </row>
    <row r="4" spans="1:12" ht="12.75">
      <c r="A4" s="184"/>
      <c r="B4" s="172"/>
      <c r="C4" s="190"/>
      <c r="D4" s="191"/>
      <c r="E4" s="187"/>
      <c r="F4" s="169"/>
      <c r="G4" s="170"/>
      <c r="H4" s="169"/>
      <c r="I4" s="170"/>
      <c r="J4" s="169"/>
      <c r="K4" s="170"/>
      <c r="L4" s="192"/>
    </row>
    <row r="5" spans="1:12" ht="12.75">
      <c r="A5" s="184"/>
      <c r="B5" s="172"/>
      <c r="C5" s="176" t="s">
        <v>6</v>
      </c>
      <c r="D5" s="186" t="s">
        <v>11</v>
      </c>
      <c r="E5" s="174" t="s">
        <v>5</v>
      </c>
      <c r="F5" s="174" t="s">
        <v>14</v>
      </c>
      <c r="G5" s="174" t="s">
        <v>5</v>
      </c>
      <c r="H5" s="174" t="s">
        <v>14</v>
      </c>
      <c r="I5" s="174" t="s">
        <v>5</v>
      </c>
      <c r="J5" s="174" t="s">
        <v>14</v>
      </c>
      <c r="K5" s="174" t="s">
        <v>5</v>
      </c>
      <c r="L5" s="192"/>
    </row>
    <row r="6" spans="1:12" ht="12.75">
      <c r="A6" s="185"/>
      <c r="B6" s="173"/>
      <c r="C6" s="176"/>
      <c r="D6" s="187"/>
      <c r="E6" s="175"/>
      <c r="F6" s="175"/>
      <c r="G6" s="175"/>
      <c r="H6" s="175"/>
      <c r="I6" s="175"/>
      <c r="J6" s="175"/>
      <c r="K6" s="175"/>
      <c r="L6" s="175"/>
    </row>
    <row r="7" spans="1:12" s="10" customFormat="1" ht="14.25" thickBot="1">
      <c r="A7" s="161">
        <v>1</v>
      </c>
      <c r="B7" s="43">
        <v>2</v>
      </c>
      <c r="C7" s="49">
        <v>3</v>
      </c>
      <c r="D7" s="43">
        <v>4</v>
      </c>
      <c r="E7" s="49">
        <v>5</v>
      </c>
      <c r="F7" s="43">
        <v>6</v>
      </c>
      <c r="G7" s="49">
        <v>7</v>
      </c>
      <c r="H7" s="43">
        <v>8</v>
      </c>
      <c r="I7" s="49">
        <v>9</v>
      </c>
      <c r="J7" s="43">
        <v>10</v>
      </c>
      <c r="K7" s="49">
        <v>11</v>
      </c>
      <c r="L7" s="43">
        <v>12</v>
      </c>
    </row>
    <row r="8" spans="1:12" ht="14.25" thickBot="1">
      <c r="A8" s="51"/>
      <c r="B8" s="37" t="s">
        <v>2</v>
      </c>
      <c r="C8" s="38"/>
      <c r="D8" s="39"/>
      <c r="E8" s="37"/>
      <c r="F8" s="52"/>
      <c r="G8" s="52"/>
      <c r="H8" s="52"/>
      <c r="I8" s="52"/>
      <c r="J8" s="52"/>
      <c r="K8" s="53"/>
      <c r="L8" s="54"/>
    </row>
    <row r="9" spans="1:12" s="58" customFormat="1" ht="15.75">
      <c r="A9" s="162">
        <v>1</v>
      </c>
      <c r="B9" s="120" t="s">
        <v>22</v>
      </c>
      <c r="C9" s="55" t="s">
        <v>23</v>
      </c>
      <c r="D9" s="56"/>
      <c r="E9" s="42">
        <v>45</v>
      </c>
      <c r="F9" s="57"/>
      <c r="G9" s="57"/>
      <c r="H9" s="57"/>
      <c r="I9" s="105"/>
      <c r="J9" s="57"/>
      <c r="K9" s="105"/>
      <c r="L9" s="106"/>
    </row>
    <row r="10" spans="1:12" s="44" customFormat="1" ht="15.75">
      <c r="A10" s="34">
        <v>2</v>
      </c>
      <c r="B10" s="121" t="s">
        <v>24</v>
      </c>
      <c r="C10" s="44" t="s">
        <v>23</v>
      </c>
      <c r="D10" s="45"/>
      <c r="E10" s="41">
        <f>35+30.5</f>
        <v>65.5</v>
      </c>
      <c r="F10" s="107"/>
      <c r="G10" s="108"/>
      <c r="H10" s="46"/>
      <c r="I10" s="41"/>
      <c r="J10" s="107"/>
      <c r="K10" s="108"/>
      <c r="L10" s="46"/>
    </row>
    <row r="11" spans="1:12" s="63" customFormat="1" ht="16.5" thickBot="1">
      <c r="A11" s="163">
        <v>3</v>
      </c>
      <c r="B11" s="122" t="s">
        <v>25</v>
      </c>
      <c r="C11" s="59" t="s">
        <v>1</v>
      </c>
      <c r="D11" s="60"/>
      <c r="E11" s="61">
        <f>30+120</f>
        <v>150</v>
      </c>
      <c r="F11" s="62"/>
      <c r="G11" s="62"/>
      <c r="H11" s="62"/>
      <c r="I11" s="109"/>
      <c r="J11" s="110"/>
      <c r="K11" s="111"/>
      <c r="L11" s="62"/>
    </row>
    <row r="12" spans="1:12" ht="14.25" thickBot="1">
      <c r="A12" s="98"/>
      <c r="B12" s="99" t="s">
        <v>26</v>
      </c>
      <c r="C12" s="100"/>
      <c r="D12" s="101"/>
      <c r="E12" s="99"/>
      <c r="F12" s="102"/>
      <c r="G12" s="103"/>
      <c r="H12" s="102"/>
      <c r="I12" s="103"/>
      <c r="J12" s="102"/>
      <c r="K12" s="103"/>
      <c r="L12" s="104"/>
    </row>
    <row r="13" spans="1:12" s="27" customFormat="1" ht="27">
      <c r="A13" s="23">
        <v>1</v>
      </c>
      <c r="B13" s="24" t="s">
        <v>16</v>
      </c>
      <c r="C13" s="24" t="s">
        <v>3</v>
      </c>
      <c r="D13" s="24"/>
      <c r="E13" s="24">
        <v>0.669</v>
      </c>
      <c r="F13" s="93"/>
      <c r="G13" s="93"/>
      <c r="H13" s="93"/>
      <c r="I13" s="93"/>
      <c r="J13" s="93"/>
      <c r="K13" s="93"/>
      <c r="L13" s="94"/>
    </row>
    <row r="14" spans="1:12" s="27" customFormat="1" ht="13.5">
      <c r="A14" s="28"/>
      <c r="B14" s="92" t="s">
        <v>17</v>
      </c>
      <c r="C14" s="95" t="s">
        <v>3</v>
      </c>
      <c r="D14" s="95"/>
      <c r="E14" s="95">
        <f>75*1.65/1000</f>
        <v>0.12375</v>
      </c>
      <c r="F14" s="96"/>
      <c r="G14" s="96"/>
      <c r="H14" s="95"/>
      <c r="I14" s="95"/>
      <c r="J14" s="96"/>
      <c r="K14" s="96"/>
      <c r="L14" s="97"/>
    </row>
    <row r="15" spans="1:12" s="29" customFormat="1" ht="13.5">
      <c r="A15" s="30"/>
      <c r="B15" s="92" t="s">
        <v>15</v>
      </c>
      <c r="C15" s="95" t="s">
        <v>3</v>
      </c>
      <c r="D15" s="95"/>
      <c r="E15" s="95">
        <f>97.8*4.71/1000</f>
        <v>0.460638</v>
      </c>
      <c r="F15" s="96"/>
      <c r="G15" s="96"/>
      <c r="H15" s="95"/>
      <c r="I15" s="95"/>
      <c r="J15" s="96"/>
      <c r="K15" s="96"/>
      <c r="L15" s="97"/>
    </row>
    <row r="16" spans="1:12" s="29" customFormat="1" ht="13.5">
      <c r="A16" s="30"/>
      <c r="B16" s="92" t="s">
        <v>39</v>
      </c>
      <c r="C16" s="95" t="s">
        <v>3</v>
      </c>
      <c r="D16" s="95"/>
      <c r="E16" s="95">
        <f>15*5.25/1000</f>
        <v>0.07875</v>
      </c>
      <c r="F16" s="96"/>
      <c r="G16" s="96"/>
      <c r="H16" s="95"/>
      <c r="I16" s="95"/>
      <c r="J16" s="96"/>
      <c r="K16" s="96"/>
      <c r="L16" s="97"/>
    </row>
    <row r="17" spans="1:12" s="29" customFormat="1" ht="14.25" thickBot="1">
      <c r="A17" s="28"/>
      <c r="B17" s="92" t="s">
        <v>38</v>
      </c>
      <c r="C17" s="95" t="s">
        <v>1</v>
      </c>
      <c r="D17" s="95"/>
      <c r="E17" s="95">
        <v>0.12</v>
      </c>
      <c r="F17" s="96"/>
      <c r="G17" s="96"/>
      <c r="H17" s="95"/>
      <c r="I17" s="95"/>
      <c r="J17" s="96"/>
      <c r="K17" s="96"/>
      <c r="L17" s="97"/>
    </row>
    <row r="18" spans="1:12" s="114" customFormat="1" ht="27.75" thickBot="1">
      <c r="A18" s="164">
        <v>2</v>
      </c>
      <c r="B18" s="32" t="s">
        <v>37</v>
      </c>
      <c r="C18" s="32" t="s">
        <v>1</v>
      </c>
      <c r="D18" s="115"/>
      <c r="E18" s="25">
        <v>46.81</v>
      </c>
      <c r="F18" s="116"/>
      <c r="G18" s="117"/>
      <c r="H18" s="116"/>
      <c r="I18" s="117"/>
      <c r="J18" s="118"/>
      <c r="K18" s="117"/>
      <c r="L18" s="119"/>
    </row>
    <row r="19" spans="1:12" s="73" customFormat="1" ht="27">
      <c r="A19" s="67">
        <v>3</v>
      </c>
      <c r="B19" s="124" t="s">
        <v>40</v>
      </c>
      <c r="C19" s="47" t="s">
        <v>29</v>
      </c>
      <c r="D19" s="47"/>
      <c r="E19" s="91">
        <v>10.5</v>
      </c>
      <c r="F19" s="68"/>
      <c r="G19" s="69"/>
      <c r="H19" s="68"/>
      <c r="I19" s="69"/>
      <c r="J19" s="70"/>
      <c r="K19" s="71"/>
      <c r="L19" s="72"/>
    </row>
    <row r="20" spans="1:12" s="73" customFormat="1" ht="16.5">
      <c r="A20" s="75"/>
      <c r="B20" s="127" t="s">
        <v>45</v>
      </c>
      <c r="C20" s="76" t="s">
        <v>29</v>
      </c>
      <c r="D20" s="21">
        <v>1.05</v>
      </c>
      <c r="E20" s="40">
        <f>D20*E19</f>
        <v>11.025</v>
      </c>
      <c r="F20" s="65"/>
      <c r="G20" s="66"/>
      <c r="H20" s="65"/>
      <c r="I20" s="66"/>
      <c r="J20" s="21"/>
      <c r="K20" s="64"/>
      <c r="L20" s="74"/>
    </row>
    <row r="21" spans="1:12" s="73" customFormat="1" ht="16.5">
      <c r="A21" s="75"/>
      <c r="B21" s="125" t="s">
        <v>28</v>
      </c>
      <c r="C21" s="76" t="s">
        <v>3</v>
      </c>
      <c r="D21" s="19"/>
      <c r="E21" s="40">
        <f>(912*0.617)/1000</f>
        <v>0.562704</v>
      </c>
      <c r="F21" s="21"/>
      <c r="G21" s="64"/>
      <c r="H21" s="21"/>
      <c r="I21" s="64"/>
      <c r="J21" s="65"/>
      <c r="K21" s="66"/>
      <c r="L21" s="74"/>
    </row>
    <row r="22" spans="1:12" s="73" customFormat="1" ht="17.25" thickBot="1">
      <c r="A22" s="75"/>
      <c r="B22" s="125" t="s">
        <v>27</v>
      </c>
      <c r="C22" s="76" t="s">
        <v>3</v>
      </c>
      <c r="D22" s="19"/>
      <c r="E22" s="113">
        <f>((912*0.2)*1.57)/1000</f>
        <v>0.286368</v>
      </c>
      <c r="F22" s="21"/>
      <c r="G22" s="64"/>
      <c r="H22" s="21"/>
      <c r="I22" s="64"/>
      <c r="J22" s="65"/>
      <c r="K22" s="66"/>
      <c r="L22" s="74"/>
    </row>
    <row r="23" spans="1:12" s="77" customFormat="1" ht="15.75">
      <c r="A23" s="67">
        <v>4</v>
      </c>
      <c r="B23" s="126" t="s">
        <v>30</v>
      </c>
      <c r="C23" s="78" t="s">
        <v>1</v>
      </c>
      <c r="D23" s="79"/>
      <c r="E23" s="42">
        <v>1200</v>
      </c>
      <c r="F23" s="128"/>
      <c r="G23" s="129"/>
      <c r="H23" s="90"/>
      <c r="I23" s="130"/>
      <c r="J23" s="128"/>
      <c r="K23" s="129"/>
      <c r="L23" s="131"/>
    </row>
    <row r="24" spans="1:12" s="77" customFormat="1" ht="16.5" thickBot="1">
      <c r="A24" s="165"/>
      <c r="B24" s="132" t="s">
        <v>46</v>
      </c>
      <c r="C24" s="133" t="s">
        <v>29</v>
      </c>
      <c r="D24" s="134"/>
      <c r="E24" s="135">
        <v>24</v>
      </c>
      <c r="F24" s="136"/>
      <c r="G24" s="137"/>
      <c r="H24" s="138"/>
      <c r="I24" s="139"/>
      <c r="J24" s="136"/>
      <c r="K24" s="137"/>
      <c r="L24" s="140"/>
    </row>
    <row r="25" spans="1:12" s="73" customFormat="1" ht="17.25" thickBot="1">
      <c r="A25" s="142">
        <v>5</v>
      </c>
      <c r="B25" s="143" t="s">
        <v>41</v>
      </c>
      <c r="C25" s="144" t="s">
        <v>1</v>
      </c>
      <c r="D25" s="145"/>
      <c r="E25" s="146">
        <v>1280</v>
      </c>
      <c r="F25" s="147"/>
      <c r="G25" s="148"/>
      <c r="H25" s="147"/>
      <c r="I25" s="148"/>
      <c r="J25" s="149"/>
      <c r="K25" s="150"/>
      <c r="L25" s="151"/>
    </row>
    <row r="26" spans="1:12" s="20" customFormat="1" ht="27.75" thickBot="1">
      <c r="A26" s="142">
        <v>6</v>
      </c>
      <c r="B26" s="143" t="s">
        <v>42</v>
      </c>
      <c r="C26" s="144" t="s">
        <v>1</v>
      </c>
      <c r="D26" s="152"/>
      <c r="E26" s="146">
        <f>(35+30.5)*(0.2+0.15+0.15+0.4)</f>
        <v>58.95</v>
      </c>
      <c r="F26" s="149"/>
      <c r="G26" s="150"/>
      <c r="H26" s="147"/>
      <c r="I26" s="148"/>
      <c r="J26" s="147"/>
      <c r="K26" s="148"/>
      <c r="L26" s="151"/>
    </row>
    <row r="27" spans="1:12" s="20" customFormat="1" ht="15.75">
      <c r="A27" s="67">
        <v>7</v>
      </c>
      <c r="B27" s="126" t="s">
        <v>31</v>
      </c>
      <c r="C27" s="78" t="s">
        <v>23</v>
      </c>
      <c r="D27" s="70"/>
      <c r="E27" s="42">
        <v>104</v>
      </c>
      <c r="F27" s="70"/>
      <c r="G27" s="71"/>
      <c r="H27" s="68"/>
      <c r="I27" s="69"/>
      <c r="J27" s="68"/>
      <c r="K27" s="69"/>
      <c r="L27" s="72"/>
    </row>
    <row r="28" spans="1:12" s="20" customFormat="1" ht="15.75">
      <c r="A28" s="141"/>
      <c r="B28" s="123" t="s">
        <v>35</v>
      </c>
      <c r="C28" s="20" t="s">
        <v>23</v>
      </c>
      <c r="D28" s="21">
        <v>1</v>
      </c>
      <c r="E28" s="40">
        <f>E27*D28</f>
        <v>104</v>
      </c>
      <c r="F28" s="65"/>
      <c r="G28" s="66"/>
      <c r="H28" s="35"/>
      <c r="I28" s="64"/>
      <c r="J28" s="65"/>
      <c r="K28" s="66"/>
      <c r="L28" s="74"/>
    </row>
    <row r="29" spans="1:12" s="20" customFormat="1" ht="15.75">
      <c r="A29" s="141"/>
      <c r="B29" s="123" t="s">
        <v>32</v>
      </c>
      <c r="C29" s="20" t="s">
        <v>33</v>
      </c>
      <c r="D29" s="21"/>
      <c r="E29" s="40">
        <v>13</v>
      </c>
      <c r="F29" s="65"/>
      <c r="G29" s="66"/>
      <c r="H29" s="21"/>
      <c r="I29" s="64"/>
      <c r="J29" s="65"/>
      <c r="K29" s="66"/>
      <c r="L29" s="74"/>
    </row>
    <row r="30" spans="1:12" s="112" customFormat="1" ht="16.5" thickBot="1">
      <c r="A30" s="153"/>
      <c r="B30" s="154" t="s">
        <v>36</v>
      </c>
      <c r="C30" s="155" t="s">
        <v>33</v>
      </c>
      <c r="D30" s="156"/>
      <c r="E30" s="135">
        <v>13</v>
      </c>
      <c r="F30" s="157"/>
      <c r="G30" s="158"/>
      <c r="H30" s="156"/>
      <c r="I30" s="135"/>
      <c r="J30" s="157"/>
      <c r="K30" s="158"/>
      <c r="L30" s="159"/>
    </row>
    <row r="31" spans="1:12" s="22" customFormat="1" ht="27.75" thickBot="1">
      <c r="A31" s="67">
        <v>8</v>
      </c>
      <c r="B31" s="126" t="s">
        <v>47</v>
      </c>
      <c r="C31" s="78" t="s">
        <v>1</v>
      </c>
      <c r="D31" s="70"/>
      <c r="E31" s="24">
        <f>65+33</f>
        <v>98</v>
      </c>
      <c r="F31" s="68"/>
      <c r="G31" s="69"/>
      <c r="H31" s="70"/>
      <c r="I31" s="71"/>
      <c r="J31" s="68"/>
      <c r="K31" s="69"/>
      <c r="L31" s="72"/>
    </row>
    <row r="32" spans="1:12" s="11" customFormat="1" ht="41.25" thickBot="1">
      <c r="A32" s="166">
        <v>9</v>
      </c>
      <c r="B32" s="31" t="s">
        <v>48</v>
      </c>
      <c r="C32" s="32" t="s">
        <v>1</v>
      </c>
      <c r="D32" s="33"/>
      <c r="E32" s="25">
        <f>1200+(15.1*3.1)</f>
        <v>1246.81</v>
      </c>
      <c r="F32" s="26"/>
      <c r="G32" s="25"/>
      <c r="H32" s="25"/>
      <c r="I32" s="25"/>
      <c r="J32" s="26"/>
      <c r="K32" s="25"/>
      <c r="L32" s="80"/>
    </row>
    <row r="33" spans="1:12" s="22" customFormat="1" ht="27.75" thickBot="1">
      <c r="A33" s="67">
        <v>10</v>
      </c>
      <c r="B33" s="126" t="s">
        <v>43</v>
      </c>
      <c r="C33" s="32" t="s">
        <v>1</v>
      </c>
      <c r="D33" s="90"/>
      <c r="E33" s="42">
        <v>210</v>
      </c>
      <c r="F33" s="68"/>
      <c r="G33" s="69"/>
      <c r="H33" s="70"/>
      <c r="I33" s="71"/>
      <c r="J33" s="68"/>
      <c r="K33" s="69"/>
      <c r="L33" s="72"/>
    </row>
    <row r="34" spans="1:12" s="22" customFormat="1" ht="27.75" thickBot="1">
      <c r="A34" s="142">
        <v>11</v>
      </c>
      <c r="B34" s="143" t="s">
        <v>44</v>
      </c>
      <c r="C34" s="160" t="s">
        <v>1</v>
      </c>
      <c r="D34" s="149"/>
      <c r="E34" s="146">
        <v>30</v>
      </c>
      <c r="F34" s="147"/>
      <c r="G34" s="148"/>
      <c r="H34" s="149"/>
      <c r="I34" s="150"/>
      <c r="J34" s="147"/>
      <c r="K34" s="148"/>
      <c r="L34" s="151"/>
    </row>
    <row r="35" spans="1:12" ht="13.5">
      <c r="A35" s="12"/>
      <c r="B35" s="13" t="s">
        <v>4</v>
      </c>
      <c r="C35" s="14"/>
      <c r="D35" s="15"/>
      <c r="E35" s="17"/>
      <c r="F35" s="81"/>
      <c r="G35" s="82"/>
      <c r="H35" s="48"/>
      <c r="I35" s="82"/>
      <c r="J35" s="48"/>
      <c r="K35" s="82"/>
      <c r="L35" s="82"/>
    </row>
    <row r="36" spans="1:12" ht="13.5">
      <c r="A36" s="1"/>
      <c r="B36" s="6" t="s">
        <v>7</v>
      </c>
      <c r="C36" s="8"/>
      <c r="D36" s="2"/>
      <c r="E36" s="3"/>
      <c r="F36" s="50"/>
      <c r="G36" s="36"/>
      <c r="H36" s="36"/>
      <c r="I36" s="36"/>
      <c r="J36" s="36"/>
      <c r="K36" s="83"/>
      <c r="L36" s="83"/>
    </row>
    <row r="37" spans="1:12" ht="13.5">
      <c r="A37" s="1"/>
      <c r="B37" s="5" t="s">
        <v>4</v>
      </c>
      <c r="C37" s="7"/>
      <c r="D37" s="2"/>
      <c r="E37" s="4"/>
      <c r="F37" s="84"/>
      <c r="G37" s="85"/>
      <c r="H37" s="85"/>
      <c r="I37" s="85"/>
      <c r="J37" s="85"/>
      <c r="K37" s="86"/>
      <c r="L37" s="86"/>
    </row>
    <row r="38" spans="1:12" ht="13.5">
      <c r="A38" s="1"/>
      <c r="B38" s="6" t="s">
        <v>8</v>
      </c>
      <c r="C38" s="8"/>
      <c r="D38" s="2"/>
      <c r="E38" s="3"/>
      <c r="F38" s="50"/>
      <c r="G38" s="36"/>
      <c r="H38" s="36"/>
      <c r="I38" s="36"/>
      <c r="J38" s="36"/>
      <c r="K38" s="83"/>
      <c r="L38" s="83"/>
    </row>
    <row r="39" spans="1:12" ht="13.5">
      <c r="A39" s="1"/>
      <c r="B39" s="5" t="s">
        <v>4</v>
      </c>
      <c r="C39" s="8"/>
      <c r="E39" s="3"/>
      <c r="F39" s="50"/>
      <c r="G39" s="36"/>
      <c r="H39" s="36"/>
      <c r="I39" s="36"/>
      <c r="J39" s="36"/>
      <c r="K39" s="83"/>
      <c r="L39" s="83"/>
    </row>
    <row r="40" spans="1:12" ht="13.5">
      <c r="A40" s="1"/>
      <c r="B40" s="6" t="s">
        <v>9</v>
      </c>
      <c r="C40" s="8"/>
      <c r="D40" s="2"/>
      <c r="E40" s="3"/>
      <c r="F40" s="50"/>
      <c r="G40" s="36"/>
      <c r="H40" s="36"/>
      <c r="I40" s="36"/>
      <c r="J40" s="36"/>
      <c r="K40" s="83"/>
      <c r="L40" s="83"/>
    </row>
    <row r="41" spans="1:12" ht="13.5">
      <c r="A41" s="1"/>
      <c r="B41" s="5" t="s">
        <v>4</v>
      </c>
      <c r="C41" s="7"/>
      <c r="D41" s="2"/>
      <c r="E41" s="4"/>
      <c r="F41" s="84"/>
      <c r="G41" s="85"/>
      <c r="H41" s="85"/>
      <c r="I41" s="85"/>
      <c r="J41" s="85"/>
      <c r="K41" s="86"/>
      <c r="L41" s="86"/>
    </row>
    <row r="42" spans="1:12" ht="13.5">
      <c r="A42" s="1"/>
      <c r="B42" s="6" t="s">
        <v>12</v>
      </c>
      <c r="C42" s="8">
        <v>0.03</v>
      </c>
      <c r="D42" s="2"/>
      <c r="E42" s="3"/>
      <c r="F42" s="50"/>
      <c r="G42" s="36"/>
      <c r="H42" s="36"/>
      <c r="I42" s="36"/>
      <c r="J42" s="36"/>
      <c r="K42" s="83"/>
      <c r="L42" s="83"/>
    </row>
    <row r="43" spans="1:12" ht="13.5">
      <c r="A43" s="1"/>
      <c r="B43" s="5" t="s">
        <v>4</v>
      </c>
      <c r="C43" s="7"/>
      <c r="D43" s="2"/>
      <c r="E43" s="4"/>
      <c r="F43" s="84"/>
      <c r="G43" s="85"/>
      <c r="H43" s="85"/>
      <c r="I43" s="85"/>
      <c r="J43" s="85"/>
      <c r="K43" s="86"/>
      <c r="L43" s="86"/>
    </row>
    <row r="44" spans="1:12" ht="13.5">
      <c r="A44" s="1"/>
      <c r="B44" s="6" t="s">
        <v>13</v>
      </c>
      <c r="C44" s="8">
        <v>0.18</v>
      </c>
      <c r="D44" s="2"/>
      <c r="E44" s="3"/>
      <c r="F44" s="50"/>
      <c r="G44" s="36"/>
      <c r="H44" s="36"/>
      <c r="I44" s="36"/>
      <c r="J44" s="36"/>
      <c r="K44" s="83"/>
      <c r="L44" s="83"/>
    </row>
    <row r="45" spans="1:12" ht="13.5">
      <c r="A45" s="1"/>
      <c r="B45" s="5" t="s">
        <v>4</v>
      </c>
      <c r="C45" s="7"/>
      <c r="D45" s="2"/>
      <c r="E45" s="4"/>
      <c r="F45" s="84"/>
      <c r="G45" s="85"/>
      <c r="H45" s="85"/>
      <c r="I45" s="85"/>
      <c r="J45" s="85"/>
      <c r="K45" s="86"/>
      <c r="L45" s="86"/>
    </row>
    <row r="46" ht="13.5">
      <c r="B46" s="16"/>
    </row>
    <row r="47" ht="13.5">
      <c r="B47" s="16"/>
    </row>
    <row r="48" ht="13.5">
      <c r="B48" s="16"/>
    </row>
  </sheetData>
  <sheetProtection/>
  <autoFilter ref="A7:L8"/>
  <mergeCells count="17">
    <mergeCell ref="A1:L2"/>
    <mergeCell ref="K5:K6"/>
    <mergeCell ref="H5:H6"/>
    <mergeCell ref="A3:A6"/>
    <mergeCell ref="G5:G6"/>
    <mergeCell ref="D5:D6"/>
    <mergeCell ref="C3:E4"/>
    <mergeCell ref="F3:G4"/>
    <mergeCell ref="J5:J6"/>
    <mergeCell ref="L3:L6"/>
    <mergeCell ref="H3:I4"/>
    <mergeCell ref="J3:K4"/>
    <mergeCell ref="B3:B6"/>
    <mergeCell ref="E5:E6"/>
    <mergeCell ref="F5:F6"/>
    <mergeCell ref="C5:C6"/>
    <mergeCell ref="I5:I6"/>
  </mergeCells>
  <printOptions/>
  <pageMargins left="0.7" right="0.7" top="0.75" bottom="0.75" header="0.3" footer="0.3"/>
  <pageSetup horizontalDpi="600" verticalDpi="600" orientation="portrait" scale="5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Lana Talakhadze</cp:lastModifiedBy>
  <cp:lastPrinted>2016-02-16T13:28:01Z</cp:lastPrinted>
  <dcterms:created xsi:type="dcterms:W3CDTF">2015-07-24T11:46:29Z</dcterms:created>
  <dcterms:modified xsi:type="dcterms:W3CDTF">2021-04-23T07:55:17Z</dcterms:modified>
  <cp:category/>
  <cp:version/>
  <cp:contentType/>
  <cp:contentStatus/>
</cp:coreProperties>
</file>