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25"/>
  </bookViews>
  <sheets>
    <sheet name="Sheet2" sheetId="2" r:id="rId1"/>
  </sheets>
  <definedNames>
    <definedName name="_xlnm.Print_Area" localSheetId="0">Sheet2!$A$1:$M$174</definedName>
  </definedNames>
  <calcPr calcId="152511"/>
</workbook>
</file>

<file path=xl/calcChain.xml><?xml version="1.0" encoding="utf-8"?>
<calcChain xmlns="http://schemas.openxmlformats.org/spreadsheetml/2006/main">
  <c r="M157" i="2" l="1"/>
  <c r="M156" i="2"/>
  <c r="F144" i="2" l="1"/>
  <c r="F143" i="2"/>
  <c r="F148" i="2" l="1"/>
  <c r="F147" i="2"/>
  <c r="F146" i="2"/>
  <c r="F47" i="2" l="1"/>
  <c r="F89" i="2" l="1"/>
  <c r="F61" i="2"/>
  <c r="F62" i="2"/>
  <c r="F60" i="2"/>
  <c r="F58" i="2"/>
  <c r="F57" i="2"/>
  <c r="F56" i="2"/>
  <c r="F38" i="2"/>
  <c r="K153" i="2" l="1"/>
  <c r="F116" i="2"/>
  <c r="F115" i="2"/>
  <c r="F102" i="2"/>
  <c r="F88" i="2"/>
  <c r="F87" i="2"/>
  <c r="M164" i="2" l="1"/>
  <c r="F152" i="2"/>
  <c r="F151" i="2"/>
  <c r="F150" i="2"/>
  <c r="F141" i="2"/>
  <c r="F140" i="2"/>
  <c r="F139" i="2"/>
  <c r="F138" i="2"/>
  <c r="F137" i="2"/>
  <c r="F136" i="2"/>
  <c r="F134" i="2"/>
  <c r="F133" i="2"/>
  <c r="F132" i="2"/>
  <c r="F131" i="2"/>
  <c r="F130" i="2"/>
  <c r="F129" i="2"/>
  <c r="F127" i="2"/>
  <c r="F126" i="2"/>
  <c r="F122" i="2"/>
  <c r="F121" i="2"/>
  <c r="F120" i="2"/>
  <c r="F101" i="2"/>
  <c r="F100" i="2"/>
  <c r="F96" i="2"/>
  <c r="F92" i="2"/>
  <c r="F91" i="2"/>
  <c r="F24" i="2"/>
  <c r="F22" i="2"/>
  <c r="F21" i="2"/>
  <c r="F20" i="2"/>
  <c r="F19" i="2"/>
  <c r="F16" i="2"/>
  <c r="F84" i="2" l="1"/>
  <c r="F83" i="2"/>
  <c r="F78" i="2"/>
  <c r="F77" i="2"/>
  <c r="F76" i="2"/>
  <c r="F74" i="2"/>
  <c r="F73" i="2"/>
  <c r="F72" i="2"/>
  <c r="F71" i="2"/>
  <c r="F70" i="2"/>
  <c r="F69" i="2"/>
  <c r="F67" i="2"/>
  <c r="F59" i="2"/>
  <c r="F55" i="2"/>
  <c r="F50" i="2"/>
  <c r="F53" i="2"/>
  <c r="F49" i="2"/>
  <c r="F48" i="2"/>
  <c r="F46" i="2"/>
  <c r="F33" i="2"/>
  <c r="F32" i="2"/>
  <c r="F31" i="2"/>
  <c r="F29" i="2"/>
  <c r="F27" i="2"/>
  <c r="F28" i="2"/>
  <c r="F26" i="2"/>
  <c r="F15" i="2"/>
  <c r="F14" i="2"/>
  <c r="F13" i="2"/>
  <c r="F44" i="2"/>
  <c r="F42" i="2"/>
  <c r="F41" i="2"/>
  <c r="F40" i="2"/>
  <c r="F39" i="2"/>
  <c r="F37" i="2"/>
  <c r="F36" i="2"/>
  <c r="F35" i="2"/>
  <c r="F43" i="2" l="1"/>
  <c r="F30" i="2"/>
  <c r="H153" i="2"/>
  <c r="M154" i="2" s="1"/>
  <c r="L153" i="2" l="1"/>
  <c r="J153" i="2"/>
  <c r="M153" i="2"/>
  <c r="M155" i="2" s="1"/>
  <c r="M158" i="2" s="1"/>
  <c r="M159" i="2" l="1"/>
  <c r="M160" i="2" s="1"/>
  <c r="M161" i="2" l="1"/>
  <c r="M162" i="2" s="1"/>
  <c r="M165" i="2" s="1"/>
  <c r="M166" i="2" l="1"/>
  <c r="M167" i="2" s="1"/>
</calcChain>
</file>

<file path=xl/comments1.xml><?xml version="1.0" encoding="utf-8"?>
<comments xmlns="http://schemas.openxmlformats.org/spreadsheetml/2006/main">
  <authors>
    <author>Author</author>
  </authors>
  <commentList>
    <comment ref="B8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<sst xmlns="http://schemas.openxmlformats.org/spreadsheetml/2006/main" count="402" uniqueCount="227">
  <si>
    <t>xarjTaRricxva</t>
  </si>
  <si>
    <t>#</t>
  </si>
  <si>
    <t>safuZveli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</si>
  <si>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</si>
  <si>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</si>
  <si>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</si>
  <si>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</si>
  <si>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</si>
  <si>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</si>
  <si>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</si>
  <si>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</si>
  <si>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</si>
  <si>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</si>
  <si>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</si>
  <si>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</si>
  <si>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</si>
  <si>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</si>
  <si>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</si>
  <si>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</si>
  <si>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</si>
  <si>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</si>
  <si>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</si>
  <si>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</si>
  <si>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</si>
  <si>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</si>
  <si>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</si>
  <si>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</si>
  <si>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</si>
  <si>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</si>
  <si>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1.'სპორტული მოედანი 15X30</t>
  </si>
  <si>
    <t>1-22-15</t>
  </si>
  <si>
    <t>m3</t>
  </si>
  <si>
    <t xml:space="preserve">Sromis danaxarjebi </t>
  </si>
  <si>
    <t>kac/sT</t>
  </si>
  <si>
    <t>eqskavatori muxluxa svlaze CamCis tevadobiT 0,5m3</t>
  </si>
  <si>
    <t>manq/sT</t>
  </si>
  <si>
    <t>sxva manqana</t>
  </si>
  <si>
    <t>lari</t>
  </si>
  <si>
    <t>RorRi m800 fr. 20-40mm</t>
  </si>
  <si>
    <t xml:space="preserve">gruntis transportireba 5 km-ze  </t>
  </si>
  <si>
    <t>tona</t>
  </si>
  <si>
    <t>1-25-2</t>
  </si>
  <si>
    <t xml:space="preserve">muSaoba nayarSi </t>
  </si>
  <si>
    <t>buldozeri 108cx.Z.</t>
  </si>
  <si>
    <t>1-116-5</t>
  </si>
  <si>
    <t>qvabulis Ziris moSandakeba</t>
  </si>
  <si>
    <t>m2</t>
  </si>
  <si>
    <t>27-7-4.</t>
  </si>
  <si>
    <t>balastis Setana, gaSla datkepna 25sm-ze</t>
  </si>
  <si>
    <t>kub.m.</t>
  </si>
  <si>
    <t>SromiTi resursebi</t>
  </si>
  <si>
    <t>avtogreideri 79kvt.</t>
  </si>
  <si>
    <t>m/sT</t>
  </si>
  <si>
    <t>buldozeri 59kvt</t>
  </si>
  <si>
    <t>sagzao mtkep. TviTm. pnev.svlaze 18t.</t>
  </si>
  <si>
    <t>საბაზრო</t>
  </si>
  <si>
    <t xml:space="preserve">balasti </t>
  </si>
  <si>
    <t>wyali</t>
  </si>
  <si>
    <t>27-11-1</t>
  </si>
  <si>
    <t>RorRis fuZis mowyoba sisqiT 15sm</t>
  </si>
  <si>
    <t>Sromis danaxarjebi</t>
  </si>
  <si>
    <t xml:space="preserve">avtogreideri saSualo 108cx.Z. </t>
  </si>
  <si>
    <t xml:space="preserve">buldozeri 108cx.Z. </t>
  </si>
  <si>
    <t xml:space="preserve">TviTmavali satkepni 10t-mde </t>
  </si>
  <si>
    <t xml:space="preserve">mosarwyav-mosarecxi manqana </t>
  </si>
  <si>
    <t>14-229.</t>
  </si>
  <si>
    <t xml:space="preserve">qvis namtvrevebis manawilebeli </t>
  </si>
  <si>
    <t>საბ. ფასი</t>
  </si>
  <si>
    <t>6-1-22.</t>
  </si>
  <si>
    <t>manqanebi</t>
  </si>
  <si>
    <t>yalibis fari</t>
  </si>
  <si>
    <t>kv.m.</t>
  </si>
  <si>
    <t>5-1-22.</t>
  </si>
  <si>
    <t>yalibis ficari IIIx. 40mm-iani</t>
  </si>
  <si>
    <t>sxva xarjebi</t>
  </si>
  <si>
    <t xml:space="preserve">27-23-10.   </t>
  </si>
  <si>
    <t>kombinirebuli moednisaTvis cementobetonis (m250) safaris mowyoba sisqiT 7sm da wylis gadasayvana d zedapiris qanobis mowyoba 0,5%</t>
  </si>
  <si>
    <t>sxva manqanebi</t>
  </si>
  <si>
    <t>cemento-betoni m250</t>
  </si>
  <si>
    <t>eleqtro  samuSaobi (ganaTebis boZis montaJi)</t>
  </si>
  <si>
    <t>a)samSeneblo samuSaoebi</t>
  </si>
  <si>
    <t>1-80-7.</t>
  </si>
  <si>
    <t>miwis amoTxrs xeliT ganaTebis boZis Casabetoneblad zomiT 4X0.5X0.5X1.55</t>
  </si>
  <si>
    <t>6-1-12.</t>
  </si>
  <si>
    <t>ganaTebis boZis  Cabetoneba betoni m-200</t>
  </si>
  <si>
    <t>betoni m-200</t>
  </si>
  <si>
    <t>33-251.-6</t>
  </si>
  <si>
    <t>ganaTebis boZebis montaJi</t>
  </si>
  <si>
    <t>cali</t>
  </si>
  <si>
    <t>avto amwe  saavtomobilo savlaze 16 tn.</t>
  </si>
  <si>
    <t>grZ.m</t>
  </si>
  <si>
    <t>b)el. samontaJo samuSaoebi</t>
  </si>
  <si>
    <t>8-599-1     8-370-1.</t>
  </si>
  <si>
    <t>Suqdioduri sanaTi  aluminis korspusiT, civi naTebiT montaJi</t>
  </si>
  <si>
    <t>kompl.</t>
  </si>
  <si>
    <t>koSkura amwe</t>
  </si>
  <si>
    <t>8-402-2.</t>
  </si>
  <si>
    <t>el. Kkabeli  sip 2X10 mm2  montaJi</t>
  </si>
  <si>
    <t>sxva masalebi</t>
  </si>
  <si>
    <t>el sadeni ppv. 2X2.5 mm2  montaJi</t>
  </si>
  <si>
    <t xml:space="preserve">g) ganfasebiT gauTvaliswinebeli samuSaoebi </t>
  </si>
  <si>
    <t>8-14-227.</t>
  </si>
  <si>
    <t>stadionis sanaTebis (proJektorebis ) Rirebuleba</t>
  </si>
  <si>
    <t>8-14-222</t>
  </si>
  <si>
    <t>proJeqtorebis naTuris Rirebuleba</t>
  </si>
  <si>
    <t>8-3-1.</t>
  </si>
  <si>
    <t>el.  kabeli  sip 2X10 mm2  Rirebuleba</t>
  </si>
  <si>
    <t>8-3-58.</t>
  </si>
  <si>
    <t>el sadeni ppv. 2X2.5 mm2  Rirebuleba</t>
  </si>
  <si>
    <t>saavtomobilo amwe 16 toniani</t>
  </si>
  <si>
    <t>kvadratuli mili 80X80X3mm</t>
  </si>
  <si>
    <t>kuTxovana 50X50X4</t>
  </si>
  <si>
    <t>grZ.m.</t>
  </si>
  <si>
    <t>kuTxovana 50X50X5</t>
  </si>
  <si>
    <t>kvadratuli mili 100X50X3</t>
  </si>
  <si>
    <t>eleqtrodi</t>
  </si>
  <si>
    <t>kg</t>
  </si>
  <si>
    <t>6-83.</t>
  </si>
  <si>
    <t>Casatanebeli det. mowyoba 4kg-mde</t>
  </si>
  <si>
    <t>6-9-7.</t>
  </si>
  <si>
    <t>Casatanebeli detalebi</t>
  </si>
  <si>
    <t>9-4-7gam.</t>
  </si>
  <si>
    <t>milebis dakavSireba SeduRebiT (40X40X3mm) kveTis miliT, mavTulbadis damWimavi bagirisa-δTavisi ankerebiT da  moednis SemomRobavi bade plastmasis garsiT izolirebuli   pvc-iT dafaruli d=4mm-iani, romlis sisqe pvc-is gareSe 2,7 mm-ia</t>
  </si>
  <si>
    <t>saavtomobilo amwe 6 toniani</t>
  </si>
  <si>
    <t>პროექტ.</t>
  </si>
  <si>
    <t>სრფ 1,12,8</t>
  </si>
  <si>
    <t>mavTulbadis damWimavi plastmasis garsiT izolirebuli (pvc-iT dafaruli) mavTuli</t>
  </si>
  <si>
    <t>1-10-14.</t>
  </si>
  <si>
    <t>sabazro</t>
  </si>
  <si>
    <t>moednis kombinirebuli xelovnuri safaris mowyoba</t>
  </si>
  <si>
    <t>15-164-8</t>
  </si>
  <si>
    <t xml:space="preserve">SromiTi resursebi </t>
  </si>
  <si>
    <t>kg.</t>
  </si>
  <si>
    <t>webo</t>
  </si>
  <si>
    <t>4-2-16.</t>
  </si>
  <si>
    <t>binti</t>
  </si>
  <si>
    <t>15-614</t>
  </si>
  <si>
    <t>liTonis konstruqciebis SeRebva zeTis saR. 2-jer</t>
  </si>
  <si>
    <t>zeTis kolori</t>
  </si>
  <si>
    <t>saRebavi sresili</t>
  </si>
  <si>
    <t>olifa</t>
  </si>
  <si>
    <t>11-3.</t>
  </si>
  <si>
    <t>garecxili kvarcis qviSis Semotana</t>
  </si>
  <si>
    <t>11-1-3.</t>
  </si>
  <si>
    <t xml:space="preserve">kvarcis qviSa </t>
  </si>
  <si>
    <t>zednadebi xarjebi  el. samontaJo samuSebze</t>
  </si>
  <si>
    <t>zednadebi xarjebi samSeneblo samuSaoebze</t>
  </si>
  <si>
    <t xml:space="preserve">gegmiuri mogeba </t>
  </si>
  <si>
    <t>jami 1</t>
  </si>
  <si>
    <t>masalebis transporti</t>
  </si>
  <si>
    <t>fexburTis karis bade</t>
  </si>
  <si>
    <t>kompl</t>
  </si>
  <si>
    <t>miwis damuSaveba eqskavatoriT avtomanqanebze datvirTviT</t>
  </si>
  <si>
    <t>kalaTburTis fari</t>
  </si>
  <si>
    <t>სრფ 13,139</t>
  </si>
  <si>
    <t>სრფ13,142</t>
  </si>
  <si>
    <t>13-229</t>
  </si>
  <si>
    <t>13-46.</t>
  </si>
  <si>
    <t>13-20.</t>
  </si>
  <si>
    <t>4-232</t>
  </si>
  <si>
    <t>betoni ~m250~ B(b-20)</t>
  </si>
  <si>
    <t>5-1-144</t>
  </si>
  <si>
    <t>1,1,31</t>
  </si>
  <si>
    <t>4-1-348.</t>
  </si>
  <si>
    <t>2-1-22.</t>
  </si>
  <si>
    <t>2-1-65.</t>
  </si>
  <si>
    <t>liTonis mili 159mmX4.5mm</t>
  </si>
  <si>
    <t>srf 2-2-86</t>
  </si>
  <si>
    <t>srf2-2-69</t>
  </si>
  <si>
    <t>mrgvali mili 76X3mm</t>
  </si>
  <si>
    <t>srf 2-32</t>
  </si>
  <si>
    <t>srf 1-4-47</t>
  </si>
  <si>
    <t>srf 1-1-48</t>
  </si>
  <si>
    <t>srf 1-10-14</t>
  </si>
  <si>
    <t>srf 1-10-26</t>
  </si>
  <si>
    <t>13-43</t>
  </si>
  <si>
    <t>2,1,47</t>
  </si>
  <si>
    <t>kvadratuli mili (40X40) 3mm</t>
  </si>
  <si>
    <t>4-7-9.</t>
  </si>
  <si>
    <t>4-7-10.</t>
  </si>
  <si>
    <t>grZm</t>
  </si>
  <si>
    <t>4-7-11.</t>
  </si>
  <si>
    <t>4-2-33.</t>
  </si>
  <si>
    <t>4-1-223.</t>
  </si>
  <si>
    <t>1-9-47.</t>
  </si>
  <si>
    <t>a-I klasis armatura  ф-6</t>
  </si>
  <si>
    <t>a-I klasis armatura  ф-10</t>
  </si>
  <si>
    <t>Ф16 aIIIAl32AAA</t>
  </si>
  <si>
    <t>kvadratuli mili 100X100X4mm</t>
  </si>
  <si>
    <t>Robis,karis da WiSkris liTonis  svetebis da Semkravis  montaJi  kvadratuli mili 100X100X4mm, 80X80X3mm- 153grZ.m, 80X80X4mm- 15.2grZ.m,           mili d=76,1X3mm -16 grZ.m   8X100/2 -24c.,                    kuTxovana 50X50X4 -7 gr.m; 50X50X5-11,4 gr.m;               kvadratuli mili 100X50X3 - 4,4gr.m, Ф16 aIIIAl32, 8X400X400 c4,</t>
  </si>
  <si>
    <t>srf 2-2-101</t>
  </si>
  <si>
    <t>srf 2-2-87</t>
  </si>
  <si>
    <t>srf 1.1.19</t>
  </si>
  <si>
    <t>furclovani foladi 8X400X400 c4A</t>
  </si>
  <si>
    <t>srf 1.6.33</t>
  </si>
  <si>
    <t>sagzao mtkep. TviTm. pnev.svlaze 5t.</t>
  </si>
  <si>
    <t xml:space="preserve">TviTmavali satkepni 5t-mde </t>
  </si>
  <si>
    <t xml:space="preserve">RorRi  fr.10-20mm </t>
  </si>
  <si>
    <r>
      <t xml:space="preserve">mon. rkinabetonis saZirkveli </t>
    </r>
    <r>
      <rPr>
        <sz val="11"/>
        <color theme="1"/>
        <rFont val="Arial"/>
        <family val="2"/>
        <charset val="204"/>
      </rPr>
      <t>B20</t>
    </r>
    <r>
      <rPr>
        <sz val="11"/>
        <rFont val="Arial"/>
        <family val="2"/>
        <charset val="204"/>
      </rPr>
      <t xml:space="preserve"> </t>
    </r>
    <r>
      <rPr>
        <sz val="11"/>
        <rFont val="AcadNusx"/>
      </rPr>
      <t>betoniT</t>
    </r>
  </si>
  <si>
    <r>
      <t xml:space="preserve">moednis SemomRobavi bade plastmasis garsiT izolirebuli 4 mm-iani, </t>
    </r>
    <r>
      <rPr>
        <sz val="11"/>
        <rFont val="Arial"/>
        <family val="2"/>
      </rPr>
      <t>L</t>
    </r>
    <r>
      <rPr>
        <sz val="11"/>
        <rFont val="AcadNusx"/>
      </rPr>
      <t>=4 m. (</t>
    </r>
    <r>
      <rPr>
        <sz val="11"/>
        <rFont val="Arial"/>
        <family val="2"/>
      </rPr>
      <t>pvc</t>
    </r>
    <r>
      <rPr>
        <sz val="11"/>
        <rFont val="AcadNusx"/>
      </rPr>
      <t xml:space="preserve">-iT dafaruli) romlis sisqe   </t>
    </r>
    <r>
      <rPr>
        <sz val="11"/>
        <rFont val="Arial"/>
        <family val="2"/>
      </rPr>
      <t>pvc</t>
    </r>
    <r>
      <rPr>
        <sz val="11"/>
        <rFont val="AcadNusx"/>
      </rPr>
      <t xml:space="preserve">-is gareSe 2.7 mm-ia </t>
    </r>
  </si>
  <si>
    <t>greideri 79 kvt</t>
  </si>
  <si>
    <t>1000kv.m.</t>
  </si>
  <si>
    <t>satkepni 5t</t>
  </si>
  <si>
    <t>satkepni 10t</t>
  </si>
  <si>
    <t>emulsia</t>
  </si>
  <si>
    <t>avtoamwe saburRi mowyobilobiT</t>
  </si>
  <si>
    <t>8-402-1.</t>
  </si>
  <si>
    <t>9-32-12 gam.</t>
  </si>
  <si>
    <t>Kკვადრატული mili 80X80X4mm</t>
  </si>
  <si>
    <t>მ2</t>
  </si>
  <si>
    <t>sxva მასალები</t>
  </si>
  <si>
    <t xml:space="preserve"> gauTvaliswinebuli xarjebi</t>
  </si>
  <si>
    <t>საგარეჯოს municipaliteti</t>
  </si>
  <si>
    <t xml:space="preserve"> საგარეჯოს municipalitetი mini moednis (15X30) mowyobisTvis Sedgenili lokalur-resursuli</t>
  </si>
  <si>
    <t xml:space="preserve">RorRi  fr.0-70mm </t>
  </si>
  <si>
    <t>liTonis mili 51mmX2.5mm</t>
  </si>
  <si>
    <t>ხელოვნური საფარი 25მმ.</t>
  </si>
  <si>
    <t>შრომით დანახარჯი</t>
  </si>
  <si>
    <t>კაც/სთ</t>
  </si>
  <si>
    <t>მოსახაზი სპრეი საღებავი</t>
  </si>
  <si>
    <t>კგ</t>
  </si>
  <si>
    <t>სხვა მასალა</t>
  </si>
  <si>
    <t>ლარი</t>
  </si>
  <si>
    <t xml:space="preserve"> სპორტული მოედნის დახაზვა</t>
  </si>
  <si>
    <t>სპორტულ მოედანზე რეზინის კროშკის გაშლა 15 მმ სისქით(15.0*30.0) მ2</t>
  </si>
  <si>
    <t>შრომითი დანახარჯი</t>
  </si>
  <si>
    <t>რეზინის კროშკა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</si>
</sst>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37]yyyy\ &quot;წლის&quot;\ dd\ mm\,\ dddd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cadNusx"/>
    </font>
    <font>
      <sz val="10"/>
      <name val="Arial"/>
      <family val="2"/>
    </font>
    <font>
      <b/>
      <sz val="11"/>
      <name val="AcadNusx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indexed="8"/>
      <name val="AcadNusx"/>
    </font>
    <font>
      <sz val="11"/>
      <name val="AcadNusx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b/>
      <sz val="11"/>
      <name val="AcadMtavr"/>
    </font>
    <font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66">
    <xf numFmtId="0" fontId="0" fillId="0" borderId="0" xfId="0"/>
    <xf numFmtId="2" fontId="8" fillId="2" borderId="13" xfId="1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/>
    </xf>
    <xf numFmtId="2" fontId="8" fillId="2" borderId="13" xfId="1" applyNumberFormat="1" applyFont="1" applyFill="1" applyBorder="1" applyAlignment="1" applyProtection="1">
      <alignment horizontal="center"/>
      <protection locked="0"/>
    </xf>
    <xf numFmtId="0" fontId="8" fillId="2" borderId="14" xfId="0" applyNumberFormat="1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1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/>
    </xf>
    <xf numFmtId="2" fontId="8" fillId="2" borderId="13" xfId="1" applyNumberFormat="1" applyFont="1" applyFill="1" applyBorder="1" applyAlignment="1" applyProtection="1">
      <alignment horizontal="center" vertical="center"/>
      <protection locked="0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 vertical="center"/>
    </xf>
    <xf numFmtId="2" fontId="8" fillId="2" borderId="13" xfId="1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2" fontId="8" fillId="2" borderId="13" xfId="1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4" fillId="2" borderId="4" xfId="6" applyNumberFormat="1" applyFont="1" applyFill="1" applyBorder="1" applyAlignment="1">
      <alignment horizontal="center"/>
    </xf>
    <xf numFmtId="0" fontId="4" fillId="2" borderId="4" xfId="6" applyNumberFormat="1" applyFont="1" applyFill="1" applyBorder="1" applyAlignment="1">
      <alignment horizontal="center" vertical="center" wrapText="1"/>
    </xf>
    <xf numFmtId="0" fontId="8" fillId="2" borderId="13" xfId="1" applyNumberFormat="1" applyFont="1" applyFill="1" applyBorder="1" applyAlignment="1">
      <alignment horizontal="center"/>
    </xf>
    <xf numFmtId="0" fontId="8" fillId="2" borderId="13" xfId="1" applyNumberFormat="1" applyFont="1" applyFill="1" applyBorder="1" applyAlignment="1" applyProtection="1">
      <protection locked="0"/>
    </xf>
    <xf numFmtId="0" fontId="1" fillId="0" borderId="0" xfId="0" applyNumberFormat="1" applyFont="1"/>
    <xf numFmtId="0" fontId="8" fillId="2" borderId="8" xfId="3" applyNumberFormat="1" applyFont="1" applyFill="1" applyBorder="1" applyAlignment="1" applyProtection="1">
      <alignment horizontal="left" vertical="center" wrapText="1"/>
    </xf>
    <xf numFmtId="0" fontId="8" fillId="2" borderId="0" xfId="3" applyNumberFormat="1" applyFont="1" applyFill="1" applyAlignment="1" applyProtection="1">
      <alignment horizontal="center" vertical="center" wrapText="1"/>
    </xf>
    <xf numFmtId="0" fontId="8" fillId="2" borderId="0" xfId="6" applyNumberFormat="1" applyFont="1" applyFill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/>
    </xf>
    <xf numFmtId="0" fontId="8" fillId="2" borderId="2" xfId="3" applyNumberFormat="1" applyFont="1" applyFill="1" applyBorder="1" applyAlignment="1" applyProtection="1">
      <alignment horizontal="left" wrapText="1"/>
    </xf>
    <xf numFmtId="0" fontId="8" fillId="2" borderId="12" xfId="1" applyNumberFormat="1" applyFont="1" applyFill="1" applyBorder="1" applyAlignment="1" applyProtection="1">
      <alignment horizontal="center"/>
    </xf>
    <xf numFmtId="0" fontId="8" fillId="2" borderId="13" xfId="3" applyNumberFormat="1" applyFont="1" applyFill="1" applyBorder="1" applyAlignment="1" applyProtection="1">
      <alignment horizontal="center" vertical="center"/>
    </xf>
    <xf numFmtId="0" fontId="8" fillId="2" borderId="13" xfId="3" applyNumberFormat="1" applyFont="1" applyFill="1" applyBorder="1" applyAlignment="1" applyProtection="1">
      <alignment horizontal="center" vertical="center" wrapText="1"/>
    </xf>
    <xf numFmtId="0" fontId="8" fillId="2" borderId="4" xfId="4" applyNumberFormat="1" applyFont="1" applyFill="1" applyBorder="1" applyAlignment="1" applyProtection="1">
      <alignment horizontal="center" vertical="center"/>
    </xf>
    <xf numFmtId="0" fontId="8" fillId="2" borderId="13" xfId="5" applyNumberFormat="1" applyFont="1" applyFill="1" applyBorder="1" applyAlignment="1" applyProtection="1">
      <alignment horizontal="center" vertical="center"/>
    </xf>
    <xf numFmtId="0" fontId="8" fillId="2" borderId="6" xfId="1" applyNumberFormat="1" applyFont="1" applyFill="1" applyBorder="1" applyAlignment="1" applyProtection="1">
      <alignment horizontal="center" vertical="center"/>
    </xf>
    <xf numFmtId="0" fontId="8" fillId="2" borderId="5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8" fillId="2" borderId="13" xfId="1" applyNumberFormat="1" applyFont="1" applyFill="1" applyBorder="1" applyAlignment="1" applyProtection="1">
      <alignment horizontal="center" vertical="center"/>
    </xf>
    <xf numFmtId="0" fontId="9" fillId="2" borderId="4" xfId="0" quotePrefix="1" applyNumberFormat="1" applyFont="1" applyFill="1" applyBorder="1" applyAlignment="1">
      <alignment horizontal="center" vertical="top" wrapText="1"/>
    </xf>
    <xf numFmtId="0" fontId="9" fillId="2" borderId="13" xfId="0" quotePrefix="1" applyNumberFormat="1" applyFont="1" applyFill="1" applyBorder="1" applyAlignment="1">
      <alignment horizontal="center" vertical="top" wrapText="1"/>
    </xf>
    <xf numFmtId="0" fontId="4" fillId="2" borderId="13" xfId="0" applyNumberFormat="1" applyFont="1" applyFill="1" applyBorder="1" applyAlignment="1">
      <alignment vertical="top" wrapText="1"/>
    </xf>
    <xf numFmtId="0" fontId="9" fillId="2" borderId="13" xfId="1" quotePrefix="1" applyNumberFormat="1" applyFont="1" applyFill="1" applyBorder="1" applyAlignment="1">
      <alignment horizontal="center" vertical="top" wrapText="1"/>
    </xf>
    <xf numFmtId="0" fontId="9" fillId="2" borderId="13" xfId="1" quotePrefix="1" applyNumberFormat="1" applyFont="1" applyFill="1" applyBorder="1" applyAlignment="1">
      <alignment vertical="top" wrapText="1"/>
    </xf>
    <xf numFmtId="0" fontId="8" fillId="2" borderId="14" xfId="0" applyNumberFormat="1" applyFont="1" applyFill="1" applyBorder="1" applyAlignment="1">
      <alignment horizontal="center" vertical="top" wrapText="1"/>
    </xf>
    <xf numFmtId="0" fontId="10" fillId="2" borderId="13" xfId="0" quotePrefix="1" applyNumberFormat="1" applyFont="1" applyFill="1" applyBorder="1" applyAlignment="1">
      <alignment horizontal="center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center" vertical="top" wrapText="1"/>
    </xf>
    <xf numFmtId="0" fontId="8" fillId="2" borderId="13" xfId="1" applyNumberFormat="1" applyFont="1" applyFill="1" applyBorder="1" applyAlignment="1">
      <alignment vertical="top" wrapText="1"/>
    </xf>
    <xf numFmtId="0" fontId="8" fillId="2" borderId="13" xfId="1" applyNumberFormat="1" applyFont="1" applyFill="1" applyBorder="1" applyAlignment="1" applyProtection="1">
      <alignment vertical="center" wrapText="1"/>
    </xf>
    <xf numFmtId="0" fontId="8" fillId="2" borderId="13" xfId="1" applyNumberFormat="1" applyFont="1" applyFill="1" applyBorder="1" applyAlignment="1">
      <alignment horizontal="center" vertical="top" wrapText="1"/>
    </xf>
    <xf numFmtId="0" fontId="1" fillId="3" borderId="0" xfId="0" applyNumberFormat="1" applyFont="1" applyFill="1"/>
    <xf numFmtId="0" fontId="8" fillId="2" borderId="13" xfId="0" applyNumberFormat="1" applyFont="1" applyFill="1" applyBorder="1" applyAlignment="1">
      <alignment vertical="top" wrapText="1"/>
    </xf>
    <xf numFmtId="0" fontId="10" fillId="2" borderId="13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13" xfId="0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>
      <alignment horizontal="left"/>
    </xf>
    <xf numFmtId="0" fontId="8" fillId="2" borderId="13" xfId="1" applyNumberFormat="1" applyFont="1" applyFill="1" applyBorder="1" applyAlignment="1" applyProtection="1">
      <alignment horizontal="center" vertical="center" wrapText="1"/>
    </xf>
    <xf numFmtId="0" fontId="8" fillId="2" borderId="13" xfId="1" applyNumberFormat="1" applyFont="1" applyFill="1" applyBorder="1" applyAlignment="1" applyProtection="1">
      <alignment horizontal="center"/>
      <protection locked="0"/>
    </xf>
    <xf numFmtId="0" fontId="8" fillId="2" borderId="9" xfId="0" applyNumberFormat="1" applyFont="1" applyFill="1" applyBorder="1" applyAlignment="1">
      <alignment horizontal="center" vertical="top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left" vertical="center" wrapText="1"/>
    </xf>
    <xf numFmtId="0" fontId="8" fillId="2" borderId="13" xfId="1" applyNumberFormat="1" applyFont="1" applyFill="1" applyBorder="1" applyAlignment="1">
      <alignment horizontal="center" vertical="center" wrapText="1"/>
    </xf>
    <xf numFmtId="0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>
      <alignment horizontal="left" vertical="center" wrapText="1"/>
    </xf>
    <xf numFmtId="0" fontId="11" fillId="2" borderId="13" xfId="0" quotePrefix="1" applyNumberFormat="1" applyFont="1" applyFill="1" applyBorder="1" applyAlignment="1">
      <alignment horizontal="center" vertical="top" wrapText="1"/>
    </xf>
    <xf numFmtId="0" fontId="11" fillId="2" borderId="13" xfId="0" applyNumberFormat="1" applyFont="1" applyFill="1" applyBorder="1" applyAlignment="1">
      <alignment horizontal="center" vertical="top" wrapText="1"/>
    </xf>
    <xf numFmtId="0" fontId="8" fillId="2" borderId="13" xfId="1" applyNumberFormat="1" applyFont="1" applyFill="1" applyBorder="1" applyAlignment="1" applyProtection="1">
      <alignment vertical="center" wrapText="1"/>
      <protection locked="0"/>
    </xf>
    <xf numFmtId="0" fontId="8" fillId="2" borderId="13" xfId="0" applyNumberFormat="1" applyFont="1" applyFill="1" applyBorder="1"/>
    <xf numFmtId="0" fontId="1" fillId="2" borderId="13" xfId="0" applyNumberFormat="1" applyFont="1" applyFill="1" applyBorder="1"/>
    <xf numFmtId="0" fontId="4" fillId="2" borderId="13" xfId="0" applyNumberFormat="1" applyFont="1" applyFill="1" applyBorder="1" applyAlignment="1">
      <alignment horizontal="left" wrapText="1"/>
    </xf>
    <xf numFmtId="0" fontId="4" fillId="2" borderId="13" xfId="0" applyNumberFormat="1" applyFont="1" applyFill="1" applyBorder="1" applyAlignment="1">
      <alignment horizontal="left"/>
    </xf>
    <xf numFmtId="0" fontId="8" fillId="2" borderId="1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left" vertical="center"/>
    </xf>
    <xf numFmtId="0" fontId="8" fillId="2" borderId="13" xfId="1" applyNumberFormat="1" applyFont="1" applyFill="1" applyBorder="1" applyAlignment="1" applyProtection="1">
      <alignment vertical="center"/>
      <protection locked="0"/>
    </xf>
    <xf numFmtId="0" fontId="1" fillId="2" borderId="13" xfId="0" applyNumberFormat="1" applyFont="1" applyFill="1" applyBorder="1" applyAlignment="1">
      <alignment horizontal="right" vertical="center" wrapText="1"/>
    </xf>
    <xf numFmtId="0" fontId="1" fillId="2" borderId="1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4" fillId="2" borderId="13" xfId="6" applyNumberFormat="1" applyFont="1" applyFill="1" applyBorder="1" applyAlignment="1">
      <alignment horizontal="center"/>
    </xf>
    <xf numFmtId="0" fontId="4" fillId="2" borderId="13" xfId="6" applyNumberFormat="1" applyFont="1" applyFill="1" applyBorder="1" applyAlignment="1">
      <alignment horizontal="right"/>
    </xf>
    <xf numFmtId="0" fontId="4" fillId="2" borderId="13" xfId="1" applyNumberFormat="1" applyFont="1" applyFill="1" applyBorder="1" applyAlignment="1">
      <alignment horizontal="center"/>
    </xf>
    <xf numFmtId="0" fontId="4" fillId="2" borderId="13" xfId="1" applyNumberFormat="1" applyFont="1" applyFill="1" applyBorder="1" applyAlignment="1" applyProtection="1">
      <protection locked="0"/>
    </xf>
    <xf numFmtId="0" fontId="4" fillId="2" borderId="13" xfId="1" applyNumberFormat="1" applyFont="1" applyFill="1" applyBorder="1" applyAlignment="1">
      <alignment horizontal="center" wrapText="1"/>
    </xf>
    <xf numFmtId="0" fontId="4" fillId="2" borderId="13" xfId="1" applyNumberFormat="1" applyFont="1" applyFill="1" applyBorder="1" applyAlignment="1" applyProtection="1">
      <alignment horizontal="center"/>
      <protection locked="0"/>
    </xf>
    <xf numFmtId="0" fontId="4" fillId="2" borderId="13" xfId="1" applyNumberFormat="1" applyFont="1" applyFill="1" applyBorder="1" applyAlignment="1"/>
    <xf numFmtId="0" fontId="4" fillId="2" borderId="13" xfId="6" applyNumberFormat="1" applyFont="1" applyFill="1" applyBorder="1" applyAlignment="1">
      <alignment horizontal="center" vertical="center" wrapText="1"/>
    </xf>
    <xf numFmtId="0" fontId="4" fillId="2" borderId="13" xfId="6" applyNumberFormat="1" applyFont="1" applyFill="1" applyBorder="1" applyAlignment="1">
      <alignment horizontal="left" vertical="center" wrapText="1"/>
    </xf>
    <xf numFmtId="0" fontId="4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 applyProtection="1">
      <alignment vertical="center" wrapText="1"/>
      <protection locked="0"/>
    </xf>
    <xf numFmtId="0" fontId="4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1" applyNumberFormat="1" applyFont="1" applyFill="1" applyBorder="1" applyAlignment="1">
      <alignment vertical="center" wrapText="1"/>
    </xf>
    <xf numFmtId="0" fontId="4" fillId="2" borderId="13" xfId="6" applyNumberFormat="1" applyFont="1" applyFill="1" applyBorder="1" applyAlignment="1">
      <alignment horizontal="left"/>
    </xf>
    <xf numFmtId="0" fontId="4" fillId="2" borderId="13" xfId="4" applyNumberFormat="1" applyFont="1" applyFill="1" applyBorder="1" applyAlignment="1" applyProtection="1">
      <alignment horizontal="center"/>
      <protection locked="0"/>
    </xf>
    <xf numFmtId="0" fontId="8" fillId="2" borderId="4" xfId="7" applyNumberFormat="1" applyFont="1" applyFill="1" applyBorder="1" applyAlignment="1" applyProtection="1">
      <alignment horizontal="center"/>
    </xf>
    <xf numFmtId="0" fontId="8" fillId="2" borderId="13" xfId="7" applyNumberFormat="1" applyFont="1" applyFill="1" applyBorder="1" applyAlignment="1" applyProtection="1">
      <alignment horizontal="center"/>
    </xf>
    <xf numFmtId="0" fontId="4" fillId="2" borderId="13" xfId="6" applyNumberFormat="1" applyFont="1" applyFill="1" applyBorder="1" applyAlignment="1" applyProtection="1">
      <alignment horizontal="right"/>
    </xf>
    <xf numFmtId="0" fontId="4" fillId="2" borderId="13" xfId="6" applyNumberFormat="1" applyFont="1" applyFill="1" applyBorder="1" applyAlignment="1" applyProtection="1">
      <alignment horizontal="center"/>
    </xf>
    <xf numFmtId="0" fontId="4" fillId="2" borderId="13" xfId="5" applyNumberFormat="1" applyFont="1" applyFill="1" applyBorder="1" applyAlignment="1" applyProtection="1">
      <alignment horizontal="center"/>
    </xf>
    <xf numFmtId="0" fontId="4" fillId="2" borderId="13" xfId="1" applyNumberFormat="1" applyFont="1" applyFill="1" applyBorder="1" applyAlignment="1" applyProtection="1">
      <alignment vertical="center"/>
    </xf>
    <xf numFmtId="0" fontId="4" fillId="2" borderId="13" xfId="6" applyNumberFormat="1" applyFont="1" applyFill="1" applyBorder="1" applyAlignment="1" applyProtection="1">
      <alignment horizontal="left"/>
    </xf>
    <xf numFmtId="0" fontId="15" fillId="2" borderId="13" xfId="2" applyNumberFormat="1" applyFont="1" applyFill="1" applyBorder="1" applyAlignment="1" applyProtection="1">
      <alignment horizontal="center" vertical="center"/>
    </xf>
    <xf numFmtId="0" fontId="8" fillId="2" borderId="13" xfId="7" applyNumberFormat="1" applyFont="1" applyFill="1" applyBorder="1" applyAlignment="1" applyProtection="1">
      <alignment horizontal="center" vertical="top" wrapText="1"/>
    </xf>
    <xf numFmtId="0" fontId="4" fillId="2" borderId="13" xfId="5" applyNumberFormat="1" applyFont="1" applyFill="1" applyBorder="1" applyAlignment="1" applyProtection="1">
      <alignment horizontal="center" vertical="top"/>
    </xf>
    <xf numFmtId="0" fontId="8" fillId="2" borderId="13" xfId="1" applyNumberFormat="1" applyFont="1" applyFill="1" applyBorder="1" applyAlignment="1" applyProtection="1">
      <alignment vertical="top"/>
    </xf>
    <xf numFmtId="0" fontId="8" fillId="2" borderId="13" xfId="1" applyNumberFormat="1" applyFont="1" applyFill="1" applyBorder="1" applyAlignment="1" applyProtection="1">
      <alignment vertical="top" wrapText="1"/>
    </xf>
    <xf numFmtId="0" fontId="8" fillId="2" borderId="13" xfId="1" applyNumberFormat="1" applyFont="1" applyFill="1" applyBorder="1" applyAlignment="1" applyProtection="1">
      <alignment vertical="center"/>
    </xf>
    <xf numFmtId="0" fontId="4" fillId="2" borderId="13" xfId="6" applyNumberFormat="1" applyFont="1" applyFill="1" applyBorder="1" applyAlignment="1" applyProtection="1">
      <alignment horizontal="right" vertical="top" wrapText="1"/>
    </xf>
    <xf numFmtId="0" fontId="4" fillId="2" borderId="13" xfId="6" applyNumberFormat="1" applyFont="1" applyFill="1" applyBorder="1" applyAlignment="1" applyProtection="1">
      <alignment horizontal="center" vertical="top"/>
    </xf>
    <xf numFmtId="0" fontId="4" fillId="2" borderId="13" xfId="1" applyNumberFormat="1" applyFont="1" applyFill="1" applyBorder="1" applyAlignment="1" applyProtection="1">
      <alignment vertical="center" wrapText="1"/>
    </xf>
    <xf numFmtId="0" fontId="4" fillId="2" borderId="13" xfId="1" applyNumberFormat="1" applyFont="1" applyFill="1" applyBorder="1" applyAlignment="1" applyProtection="1">
      <alignment vertical="top"/>
    </xf>
    <xf numFmtId="0" fontId="4" fillId="2" borderId="13" xfId="1" applyNumberFormat="1" applyFont="1" applyFill="1" applyBorder="1" applyAlignment="1" applyProtection="1">
      <alignment vertical="top" wrapText="1"/>
    </xf>
    <xf numFmtId="0" fontId="1" fillId="0" borderId="0" xfId="0" applyNumberFormat="1" applyFont="1" applyAlignment="1"/>
    <xf numFmtId="165" fontId="8" fillId="2" borderId="13" xfId="1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vertical="center" wrapText="1"/>
    </xf>
    <xf numFmtId="2" fontId="4" fillId="2" borderId="13" xfId="1" applyNumberFormat="1" applyFont="1" applyFill="1" applyBorder="1" applyAlignment="1"/>
    <xf numFmtId="2" fontId="4" fillId="2" borderId="13" xfId="1" applyNumberFormat="1" applyFont="1" applyFill="1" applyBorder="1" applyAlignment="1" applyProtection="1">
      <alignment vertical="center"/>
    </xf>
    <xf numFmtId="2" fontId="8" fillId="2" borderId="13" xfId="1" applyNumberFormat="1" applyFont="1" applyFill="1" applyBorder="1" applyAlignment="1" applyProtection="1">
      <alignment vertical="top" wrapText="1"/>
    </xf>
    <xf numFmtId="2" fontId="4" fillId="2" borderId="13" xfId="1" applyNumberFormat="1" applyFont="1" applyFill="1" applyBorder="1" applyAlignment="1" applyProtection="1">
      <alignment vertical="top" wrapText="1"/>
    </xf>
    <xf numFmtId="0" fontId="8" fillId="3" borderId="13" xfId="1" applyNumberFormat="1" applyFont="1" applyFill="1" applyBorder="1" applyAlignment="1">
      <alignment horizontal="center" vertical="top" wrapText="1"/>
    </xf>
    <xf numFmtId="0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3" borderId="13" xfId="1" applyNumberFormat="1" applyFont="1" applyFill="1" applyBorder="1" applyAlignment="1" applyProtection="1">
      <alignment horizontal="center"/>
      <protection locked="0"/>
    </xf>
    <xf numFmtId="0" fontId="8" fillId="3" borderId="13" xfId="1" applyNumberFormat="1" applyFont="1" applyFill="1" applyBorder="1" applyAlignment="1">
      <alignment horizontal="center"/>
    </xf>
    <xf numFmtId="0" fontId="0" fillId="0" borderId="0" xfId="0" applyNumberFormat="1" applyFont="1"/>
    <xf numFmtId="0" fontId="16" fillId="2" borderId="13" xfId="0" applyNumberFormat="1" applyFont="1" applyFill="1" applyBorder="1" applyAlignment="1">
      <alignment horizontal="left"/>
    </xf>
    <xf numFmtId="0" fontId="8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3" xfId="1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6" xfId="1" applyNumberFormat="1" applyFont="1" applyFill="1" applyBorder="1" applyAlignment="1" applyProtection="1">
      <alignment horizontal="center" vertical="center"/>
    </xf>
    <xf numFmtId="0" fontId="8" fillId="2" borderId="7" xfId="3" applyNumberFormat="1" applyFont="1" applyFill="1" applyBorder="1" applyAlignment="1" applyProtection="1">
      <alignment horizontal="center" vertical="center"/>
    </xf>
    <xf numFmtId="0" fontId="8" fillId="2" borderId="11" xfId="3" applyNumberFormat="1" applyFont="1" applyFill="1" applyBorder="1" applyAlignment="1" applyProtection="1">
      <alignment horizontal="center" vertical="center"/>
    </xf>
    <xf numFmtId="0" fontId="8" fillId="2" borderId="12" xfId="3" applyNumberFormat="1" applyFont="1" applyFill="1" applyBorder="1" applyAlignment="1" applyProtection="1">
      <alignment horizontal="center" vertical="center"/>
    </xf>
    <xf numFmtId="0" fontId="8" fillId="2" borderId="7" xfId="3" applyNumberFormat="1" applyFont="1" applyFill="1" applyBorder="1" applyAlignment="1" applyProtection="1">
      <alignment horizontal="center" vertical="center" wrapText="1"/>
    </xf>
    <xf numFmtId="0" fontId="8" fillId="2" borderId="11" xfId="3" applyNumberFormat="1" applyFont="1" applyFill="1" applyBorder="1" applyAlignment="1" applyProtection="1">
      <alignment horizontal="center" vertical="center" wrapText="1"/>
    </xf>
    <xf numFmtId="0" fontId="8" fillId="2" borderId="12" xfId="3" applyNumberFormat="1" applyFont="1" applyFill="1" applyBorder="1" applyAlignment="1" applyProtection="1">
      <alignment horizontal="center" vertical="center" wrapText="1"/>
    </xf>
    <xf numFmtId="0" fontId="8" fillId="2" borderId="7" xfId="4" applyNumberFormat="1" applyFont="1" applyFill="1" applyBorder="1" applyAlignment="1" applyProtection="1">
      <alignment horizontal="center" vertical="center"/>
    </xf>
    <xf numFmtId="0" fontId="8" fillId="2" borderId="11" xfId="4" applyNumberFormat="1" applyFont="1" applyFill="1" applyBorder="1" applyAlignment="1" applyProtection="1">
      <alignment horizontal="center" vertical="center"/>
    </xf>
    <xf numFmtId="0" fontId="8" fillId="2" borderId="12" xfId="4" applyNumberFormat="1" applyFont="1" applyFill="1" applyBorder="1" applyAlignment="1" applyProtection="1">
      <alignment horizontal="center" vertical="center"/>
    </xf>
    <xf numFmtId="0" fontId="8" fillId="2" borderId="9" xfId="5" applyNumberFormat="1" applyFont="1" applyFill="1" applyBorder="1" applyAlignment="1" applyProtection="1">
      <alignment horizontal="center"/>
    </xf>
    <xf numFmtId="0" fontId="8" fillId="2" borderId="10" xfId="1" applyNumberFormat="1" applyFont="1" applyFill="1" applyBorder="1" applyAlignment="1" applyProtection="1">
      <alignment horizontal="center"/>
    </xf>
    <xf numFmtId="0" fontId="8" fillId="2" borderId="9" xfId="1" applyNumberFormat="1" applyFont="1" applyFill="1" applyBorder="1" applyAlignment="1" applyProtection="1">
      <alignment horizontal="center" vertical="center"/>
    </xf>
    <xf numFmtId="0" fontId="8" fillId="2" borderId="10" xfId="1" applyNumberFormat="1" applyFont="1" applyFill="1" applyBorder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0" fontId="8" fillId="2" borderId="9" xfId="1" applyNumberFormat="1" applyFont="1" applyFill="1" applyBorder="1" applyAlignment="1" applyProtection="1">
      <alignment horizontal="center"/>
    </xf>
    <xf numFmtId="0" fontId="8" fillId="2" borderId="7" xfId="1" applyNumberFormat="1" applyFont="1" applyFill="1" applyBorder="1" applyAlignment="1" applyProtection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12" xfId="1" applyNumberFormat="1" applyFont="1" applyFill="1" applyBorder="1" applyAlignment="1" applyProtection="1">
      <alignment horizontal="center" vertical="center"/>
    </xf>
    <xf numFmtId="0" fontId="8" fillId="2" borderId="1" xfId="5" applyNumberFormat="1" applyFont="1" applyFill="1" applyBorder="1" applyAlignment="1" applyProtection="1">
      <alignment horizontal="center"/>
    </xf>
    <xf numFmtId="0" fontId="8" fillId="2" borderId="3" xfId="1" applyNumberFormat="1" applyFont="1" applyFill="1" applyBorder="1" applyAlignment="1" applyProtection="1">
      <alignment horizontal="center"/>
    </xf>
    <xf numFmtId="0" fontId="8" fillId="2" borderId="1" xfId="1" applyNumberFormat="1" applyFont="1" applyFill="1" applyBorder="1" applyAlignment="1" applyProtection="1">
      <alignment horizontal="center"/>
    </xf>
    <xf numFmtId="0" fontId="8" fillId="2" borderId="7" xfId="5" applyNumberFormat="1" applyFont="1" applyFill="1" applyBorder="1" applyAlignment="1" applyProtection="1">
      <alignment horizontal="center" vertical="center"/>
    </xf>
    <xf numFmtId="0" fontId="8" fillId="2" borderId="12" xfId="5" applyNumberFormat="1" applyFont="1" applyFill="1" applyBorder="1" applyAlignment="1" applyProtection="1">
      <alignment horizontal="center" vertical="center"/>
    </xf>
  </cellXfs>
  <cellStyles count="8">
    <cellStyle name="Comma" xfId="1" builtinId="3"/>
    <cellStyle name="Comma 3" xfId="5"/>
    <cellStyle name="Normal" xfId="0" builtinId="0"/>
    <cellStyle name="Normal 10" xfId="6"/>
    <cellStyle name="Normal 3" xfId="7"/>
    <cellStyle name="Normal_gare wyalsadfenigagarini 2_SMSH2008-IIkv ." xfId="3"/>
    <cellStyle name="Percent" xfId="2" builtinId="5"/>
    <cellStyle name="Percent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4"/>
  <sheetViews>
    <sheetView tabSelected="1" view="pageBreakPreview" topLeftCell="A157" zoomScaleNormal="110" zoomScaleSheetLayoutView="100" workbookViewId="0">
      <selection activeCell="K167" sqref="K167"/>
    </sheetView>
  </sheetViews>
  <sheetFormatPr defaultRowHeight="15" x14ac:dyDescent="0.25"/>
  <cols>
    <col min="1" max="1" width="3.7109375" style="21" customWidth="1"/>
    <col min="2" max="2" width="9.5703125" style="21" customWidth="1"/>
    <col min="3" max="3" width="46.85546875" style="21" customWidth="1"/>
    <col min="4" max="4" width="9.42578125" style="21" bestFit="1" customWidth="1"/>
    <col min="5" max="5" width="8.28515625" style="21" customWidth="1"/>
    <col min="6" max="6" width="9.5703125" style="21" bestFit="1" customWidth="1"/>
    <col min="7" max="7" width="9.42578125" style="21" bestFit="1" customWidth="1"/>
    <col min="8" max="8" width="13.140625" style="21" bestFit="1" customWidth="1"/>
    <col min="9" max="10" width="8" style="21" customWidth="1"/>
    <col min="11" max="11" width="9.42578125" style="21" bestFit="1" customWidth="1"/>
    <col min="12" max="12" width="10.42578125" style="21" bestFit="1" customWidth="1"/>
    <col min="13" max="13" width="13.140625" style="21" bestFit="1" customWidth="1"/>
    <col min="14" max="14" width="5.140625" style="21" customWidth="1"/>
    <col min="15" max="16384" width="9.140625" style="21"/>
  </cols>
  <sheetData>
    <row r="1" spans="1:14" x14ac:dyDescent="0.25">
      <c r="E1" s="132"/>
      <c r="F1" s="133"/>
      <c r="G1" s="133"/>
      <c r="H1" s="133"/>
      <c r="I1" s="133"/>
      <c r="J1" s="133"/>
      <c r="K1" s="133"/>
      <c r="L1" s="133"/>
      <c r="M1" s="133"/>
    </row>
    <row r="2" spans="1:14" x14ac:dyDescent="0.25">
      <c r="A2" s="134" t="s">
        <v>212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4" ht="30.75" customHeight="1" x14ac:dyDescent="0.25">
      <c r="A4" s="136" t="s">
        <v>213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4" ht="15.75" x14ac:dyDescent="0.25">
      <c r="A5" s="139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4" ht="15.75" x14ac:dyDescent="0.3">
      <c r="A6" s="142" t="s">
        <v>1</v>
      </c>
      <c r="B6" s="145" t="s">
        <v>2</v>
      </c>
      <c r="C6" s="22"/>
      <c r="D6" s="148" t="s">
        <v>3</v>
      </c>
      <c r="E6" s="151" t="s">
        <v>4</v>
      </c>
      <c r="F6" s="152"/>
      <c r="G6" s="153" t="s">
        <v>5</v>
      </c>
      <c r="H6" s="154"/>
      <c r="I6" s="153" t="s">
        <v>6</v>
      </c>
      <c r="J6" s="154"/>
      <c r="K6" s="157" t="s">
        <v>7</v>
      </c>
      <c r="L6" s="152"/>
      <c r="M6" s="158" t="s">
        <v>8</v>
      </c>
    </row>
    <row r="7" spans="1:14" ht="15.75" x14ac:dyDescent="0.3">
      <c r="A7" s="143"/>
      <c r="B7" s="146"/>
      <c r="C7" s="23" t="s">
        <v>9</v>
      </c>
      <c r="D7" s="149"/>
      <c r="E7" s="161" t="s">
        <v>10</v>
      </c>
      <c r="F7" s="162"/>
      <c r="G7" s="155"/>
      <c r="H7" s="156"/>
      <c r="I7" s="155"/>
      <c r="J7" s="156"/>
      <c r="K7" s="163" t="s">
        <v>11</v>
      </c>
      <c r="L7" s="162"/>
      <c r="M7" s="159"/>
    </row>
    <row r="8" spans="1:14" ht="15.75" x14ac:dyDescent="0.3">
      <c r="A8" s="143"/>
      <c r="B8" s="146"/>
      <c r="C8" s="24" t="s">
        <v>12</v>
      </c>
      <c r="D8" s="149"/>
      <c r="E8" s="164" t="s">
        <v>13</v>
      </c>
      <c r="F8" s="158" t="s">
        <v>14</v>
      </c>
      <c r="G8" s="25" t="s">
        <v>15</v>
      </c>
      <c r="H8" s="158" t="s">
        <v>14</v>
      </c>
      <c r="I8" s="25" t="s">
        <v>15</v>
      </c>
      <c r="J8" s="158" t="s">
        <v>14</v>
      </c>
      <c r="K8" s="25" t="s">
        <v>15</v>
      </c>
      <c r="L8" s="158" t="s">
        <v>14</v>
      </c>
      <c r="M8" s="159"/>
    </row>
    <row r="9" spans="1:14" ht="15.75" x14ac:dyDescent="0.3">
      <c r="A9" s="144"/>
      <c r="B9" s="147"/>
      <c r="C9" s="26"/>
      <c r="D9" s="150"/>
      <c r="E9" s="165"/>
      <c r="F9" s="160"/>
      <c r="G9" s="27" t="s">
        <v>16</v>
      </c>
      <c r="H9" s="160"/>
      <c r="I9" s="27" t="s">
        <v>16</v>
      </c>
      <c r="J9" s="160"/>
      <c r="K9" s="27" t="s">
        <v>16</v>
      </c>
      <c r="L9" s="160"/>
      <c r="M9" s="160"/>
    </row>
    <row r="10" spans="1:14" ht="15.75" x14ac:dyDescent="0.25">
      <c r="A10" s="28">
        <v>1</v>
      </c>
      <c r="B10" s="28" t="s">
        <v>17</v>
      </c>
      <c r="C10" s="29" t="s">
        <v>18</v>
      </c>
      <c r="D10" s="30" t="s">
        <v>19</v>
      </c>
      <c r="E10" s="31" t="s">
        <v>20</v>
      </c>
      <c r="F10" s="32" t="s">
        <v>21</v>
      </c>
      <c r="G10" s="33" t="s">
        <v>22</v>
      </c>
      <c r="H10" s="34" t="s">
        <v>23</v>
      </c>
      <c r="I10" s="35" t="s">
        <v>24</v>
      </c>
      <c r="J10" s="33" t="s">
        <v>25</v>
      </c>
      <c r="K10" s="35" t="s">
        <v>26</v>
      </c>
      <c r="L10" s="34" t="s">
        <v>27</v>
      </c>
      <c r="M10" s="35" t="s">
        <v>28</v>
      </c>
    </row>
    <row r="11" spans="1:14" ht="19.5" customHeight="1" x14ac:dyDescent="0.25">
      <c r="A11" s="36"/>
      <c r="B11" s="37"/>
      <c r="C11" s="38" t="s">
        <v>29</v>
      </c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1:14" ht="30.75" customHeight="1" x14ac:dyDescent="0.25">
      <c r="A12" s="41">
        <v>1</v>
      </c>
      <c r="B12" s="42" t="s">
        <v>30</v>
      </c>
      <c r="C12" s="43" t="s">
        <v>152</v>
      </c>
      <c r="D12" s="44" t="s">
        <v>31</v>
      </c>
      <c r="E12" s="45"/>
      <c r="F12" s="46">
        <v>261</v>
      </c>
      <c r="G12" s="45"/>
      <c r="H12" s="47"/>
      <c r="I12" s="45"/>
      <c r="J12" s="45"/>
      <c r="K12" s="45"/>
      <c r="L12" s="45"/>
      <c r="M12" s="45"/>
      <c r="N12" s="48"/>
    </row>
    <row r="13" spans="1:14" ht="18" customHeight="1" x14ac:dyDescent="0.25">
      <c r="A13" s="41"/>
      <c r="B13" s="42"/>
      <c r="C13" s="49" t="s">
        <v>32</v>
      </c>
      <c r="D13" s="44" t="s">
        <v>33</v>
      </c>
      <c r="E13" s="45">
        <v>0.02</v>
      </c>
      <c r="F13" s="45">
        <f>E13*F12</f>
        <v>5.22</v>
      </c>
      <c r="G13" s="45"/>
      <c r="H13" s="47"/>
      <c r="I13" s="47"/>
      <c r="J13" s="47"/>
      <c r="K13" s="45"/>
      <c r="L13" s="47"/>
      <c r="M13" s="47"/>
      <c r="N13" s="48"/>
    </row>
    <row r="14" spans="1:14" ht="31.5" customHeight="1" x14ac:dyDescent="0.25">
      <c r="A14" s="41"/>
      <c r="B14" s="50" t="s">
        <v>154</v>
      </c>
      <c r="C14" s="49" t="s">
        <v>34</v>
      </c>
      <c r="D14" s="44" t="s">
        <v>35</v>
      </c>
      <c r="E14" s="47">
        <v>4.48E-2</v>
      </c>
      <c r="F14" s="45">
        <f>E14*F12</f>
        <v>11.6928</v>
      </c>
      <c r="G14" s="45"/>
      <c r="H14" s="47"/>
      <c r="I14" s="45"/>
      <c r="J14" s="47"/>
      <c r="K14" s="45"/>
      <c r="L14" s="47"/>
      <c r="M14" s="47"/>
      <c r="N14" s="48"/>
    </row>
    <row r="15" spans="1:14" ht="15" customHeight="1" x14ac:dyDescent="0.25">
      <c r="A15" s="41"/>
      <c r="B15" s="42"/>
      <c r="C15" s="49" t="s">
        <v>36</v>
      </c>
      <c r="D15" s="44" t="s">
        <v>37</v>
      </c>
      <c r="E15" s="47">
        <v>2.0999999999999999E-3</v>
      </c>
      <c r="F15" s="45">
        <f>E15*F12</f>
        <v>0.54809999999999992</v>
      </c>
      <c r="G15" s="45"/>
      <c r="H15" s="47"/>
      <c r="I15" s="45"/>
      <c r="J15" s="47"/>
      <c r="K15" s="45"/>
      <c r="L15" s="47"/>
      <c r="M15" s="47"/>
      <c r="N15" s="48"/>
    </row>
    <row r="16" spans="1:14" ht="15.75" customHeight="1" x14ac:dyDescent="0.25">
      <c r="A16" s="51"/>
      <c r="B16" s="42">
        <v>4.2439999999999998</v>
      </c>
      <c r="C16" s="49" t="s">
        <v>38</v>
      </c>
      <c r="D16" s="44" t="s">
        <v>31</v>
      </c>
      <c r="E16" s="47">
        <v>5.0000000000000002E-5</v>
      </c>
      <c r="F16" s="45">
        <f>E16*F12</f>
        <v>1.3050000000000001E-2</v>
      </c>
      <c r="G16" s="45"/>
      <c r="H16" s="47"/>
      <c r="I16" s="45"/>
      <c r="J16" s="47"/>
      <c r="K16" s="45"/>
      <c r="L16" s="47"/>
      <c r="M16" s="47"/>
      <c r="N16" s="48"/>
    </row>
    <row r="17" spans="1:14" ht="15.75" x14ac:dyDescent="0.3">
      <c r="A17" s="2">
        <v>2</v>
      </c>
      <c r="B17" s="52">
        <v>14.5</v>
      </c>
      <c r="C17" s="53" t="s">
        <v>39</v>
      </c>
      <c r="D17" s="52" t="s">
        <v>40</v>
      </c>
      <c r="E17" s="19"/>
      <c r="F17" s="54">
        <v>495.9</v>
      </c>
      <c r="G17" s="20"/>
      <c r="H17" s="47"/>
      <c r="I17" s="55"/>
      <c r="J17" s="47"/>
      <c r="K17" s="55"/>
      <c r="L17" s="47"/>
      <c r="M17" s="47"/>
      <c r="N17" s="48"/>
    </row>
    <row r="18" spans="1:14" ht="15.75" customHeight="1" x14ac:dyDescent="0.25">
      <c r="A18" s="41">
        <v>3</v>
      </c>
      <c r="B18" s="42" t="s">
        <v>41</v>
      </c>
      <c r="C18" s="43" t="s">
        <v>42</v>
      </c>
      <c r="D18" s="44" t="s">
        <v>31</v>
      </c>
      <c r="E18" s="44"/>
      <c r="F18" s="54">
        <v>261</v>
      </c>
      <c r="G18" s="44"/>
      <c r="H18" s="47"/>
      <c r="I18" s="44"/>
      <c r="J18" s="47"/>
      <c r="K18" s="44"/>
      <c r="L18" s="47"/>
      <c r="M18" s="47"/>
      <c r="N18" s="48"/>
    </row>
    <row r="19" spans="1:14" ht="18" customHeight="1" x14ac:dyDescent="0.25">
      <c r="A19" s="41"/>
      <c r="B19" s="42"/>
      <c r="C19" s="49" t="s">
        <v>32</v>
      </c>
      <c r="D19" s="44" t="s">
        <v>33</v>
      </c>
      <c r="E19" s="44">
        <v>3.2299999999999998E-3</v>
      </c>
      <c r="F19" s="44">
        <f>E19*F18</f>
        <v>0.84302999999999995</v>
      </c>
      <c r="G19" s="44"/>
      <c r="H19" s="47"/>
      <c r="I19" s="44"/>
      <c r="J19" s="47"/>
      <c r="K19" s="44"/>
      <c r="L19" s="47"/>
      <c r="M19" s="47"/>
      <c r="N19" s="48"/>
    </row>
    <row r="20" spans="1:14" ht="18.75" customHeight="1" x14ac:dyDescent="0.25">
      <c r="A20" s="41"/>
      <c r="B20" s="50" t="s">
        <v>155</v>
      </c>
      <c r="C20" s="49" t="s">
        <v>43</v>
      </c>
      <c r="D20" s="44" t="s">
        <v>35</v>
      </c>
      <c r="E20" s="44">
        <v>3.62E-3</v>
      </c>
      <c r="F20" s="44">
        <f>E20*F18</f>
        <v>0.94481999999999999</v>
      </c>
      <c r="G20" s="44"/>
      <c r="H20" s="47"/>
      <c r="I20" s="44"/>
      <c r="J20" s="47"/>
      <c r="K20" s="44"/>
      <c r="L20" s="47"/>
      <c r="M20" s="47"/>
      <c r="N20" s="48"/>
    </row>
    <row r="21" spans="1:14" ht="20.25" customHeight="1" x14ac:dyDescent="0.25">
      <c r="A21" s="41"/>
      <c r="B21" s="42"/>
      <c r="C21" s="49" t="s">
        <v>36</v>
      </c>
      <c r="D21" s="44" t="s">
        <v>37</v>
      </c>
      <c r="E21" s="44">
        <v>1.8000000000000001E-4</v>
      </c>
      <c r="F21" s="44">
        <f>E21*F18</f>
        <v>4.6980000000000001E-2</v>
      </c>
      <c r="G21" s="44"/>
      <c r="H21" s="47"/>
      <c r="I21" s="44"/>
      <c r="J21" s="47"/>
      <c r="K21" s="44"/>
      <c r="L21" s="47"/>
      <c r="M21" s="47"/>
      <c r="N21" s="48"/>
    </row>
    <row r="22" spans="1:14" ht="17.25" customHeight="1" x14ac:dyDescent="0.25">
      <c r="A22" s="51"/>
      <c r="B22" s="42">
        <v>4.2439999999999998</v>
      </c>
      <c r="C22" s="49" t="s">
        <v>38</v>
      </c>
      <c r="D22" s="44" t="s">
        <v>31</v>
      </c>
      <c r="E22" s="44">
        <v>4.0000000000000003E-5</v>
      </c>
      <c r="F22" s="44">
        <f>E22*F18</f>
        <v>1.0440000000000001E-2</v>
      </c>
      <c r="G22" s="44"/>
      <c r="H22" s="47"/>
      <c r="I22" s="44"/>
      <c r="J22" s="47"/>
      <c r="K22" s="44"/>
      <c r="L22" s="47"/>
      <c r="M22" s="47"/>
      <c r="N22" s="48"/>
    </row>
    <row r="23" spans="1:14" ht="22.5" customHeight="1" x14ac:dyDescent="0.25">
      <c r="A23" s="56">
        <v>4</v>
      </c>
      <c r="B23" s="42" t="s">
        <v>44</v>
      </c>
      <c r="C23" s="43" t="s">
        <v>45</v>
      </c>
      <c r="D23" s="44" t="s">
        <v>46</v>
      </c>
      <c r="E23" s="44"/>
      <c r="F23" s="54">
        <v>450</v>
      </c>
      <c r="G23" s="44"/>
      <c r="H23" s="47"/>
      <c r="I23" s="44"/>
      <c r="J23" s="47"/>
      <c r="K23" s="44"/>
      <c r="L23" s="47"/>
      <c r="M23" s="47"/>
      <c r="N23" s="48"/>
    </row>
    <row r="24" spans="1:14" ht="22.5" customHeight="1" x14ac:dyDescent="0.25">
      <c r="A24" s="51"/>
      <c r="B24" s="42"/>
      <c r="C24" s="49" t="s">
        <v>32</v>
      </c>
      <c r="D24" s="44" t="s">
        <v>33</v>
      </c>
      <c r="E24" s="44">
        <v>0.129</v>
      </c>
      <c r="F24" s="44">
        <f>E24*F23</f>
        <v>58.050000000000004</v>
      </c>
      <c r="G24" s="44"/>
      <c r="H24" s="47"/>
      <c r="I24" s="44"/>
      <c r="J24" s="47"/>
      <c r="K24" s="44"/>
      <c r="L24" s="47"/>
      <c r="M24" s="47"/>
      <c r="N24" s="48"/>
    </row>
    <row r="25" spans="1:14" ht="31.5" customHeight="1" x14ac:dyDescent="0.25">
      <c r="A25" s="4">
        <v>5</v>
      </c>
      <c r="B25" s="57" t="s">
        <v>47</v>
      </c>
      <c r="C25" s="58" t="s">
        <v>48</v>
      </c>
      <c r="D25" s="57" t="s">
        <v>49</v>
      </c>
      <c r="E25" s="59"/>
      <c r="F25" s="54">
        <v>112.5</v>
      </c>
      <c r="G25" s="60"/>
      <c r="H25" s="59"/>
      <c r="I25" s="60"/>
      <c r="J25" s="59"/>
      <c r="K25" s="60"/>
      <c r="L25" s="59"/>
      <c r="M25" s="59"/>
      <c r="N25" s="48"/>
    </row>
    <row r="26" spans="1:14" ht="15.75" x14ac:dyDescent="0.3">
      <c r="A26" s="7"/>
      <c r="B26" s="52"/>
      <c r="C26" s="53" t="s">
        <v>50</v>
      </c>
      <c r="D26" s="52" t="s">
        <v>33</v>
      </c>
      <c r="E26" s="19">
        <v>0.21600000000000003</v>
      </c>
      <c r="F26" s="61">
        <f>E26*F25</f>
        <v>24.300000000000004</v>
      </c>
      <c r="G26" s="62"/>
      <c r="H26" s="47"/>
      <c r="I26" s="62"/>
      <c r="J26" s="47"/>
      <c r="K26" s="62"/>
      <c r="L26" s="47"/>
      <c r="M26" s="47"/>
      <c r="N26" s="48"/>
    </row>
    <row r="27" spans="1:14" ht="15.75" x14ac:dyDescent="0.3">
      <c r="A27" s="7"/>
      <c r="B27" s="52">
        <v>13.141999999999999</v>
      </c>
      <c r="C27" s="53" t="s">
        <v>51</v>
      </c>
      <c r="D27" s="52" t="s">
        <v>52</v>
      </c>
      <c r="E27" s="19">
        <v>1.24E-2</v>
      </c>
      <c r="F27" s="61">
        <f>E27*F25</f>
        <v>1.395</v>
      </c>
      <c r="G27" s="62"/>
      <c r="H27" s="47"/>
      <c r="I27" s="62"/>
      <c r="J27" s="47"/>
      <c r="K27" s="62"/>
      <c r="L27" s="47"/>
      <c r="M27" s="47"/>
      <c r="N27" s="48"/>
    </row>
    <row r="28" spans="1:14" ht="15.75" x14ac:dyDescent="0.3">
      <c r="A28" s="7"/>
      <c r="B28" s="52">
        <v>13.141</v>
      </c>
      <c r="C28" s="53" t="s">
        <v>53</v>
      </c>
      <c r="D28" s="52" t="s">
        <v>52</v>
      </c>
      <c r="E28" s="19">
        <v>2.58E-2</v>
      </c>
      <c r="F28" s="61">
        <f>E28*F25</f>
        <v>2.9024999999999999</v>
      </c>
      <c r="G28" s="62"/>
      <c r="H28" s="47"/>
      <c r="I28" s="62"/>
      <c r="J28" s="47"/>
      <c r="K28" s="62"/>
      <c r="L28" s="47"/>
      <c r="M28" s="47"/>
      <c r="N28" s="48"/>
    </row>
    <row r="29" spans="1:14" ht="15.75" x14ac:dyDescent="0.3">
      <c r="A29" s="7"/>
      <c r="B29" s="52">
        <v>13.22</v>
      </c>
      <c r="C29" s="53" t="s">
        <v>54</v>
      </c>
      <c r="D29" s="52" t="s">
        <v>52</v>
      </c>
      <c r="E29" s="19">
        <v>4.0999999999999995E-3</v>
      </c>
      <c r="F29" s="61">
        <f>E29*F25</f>
        <v>0.46124999999999994</v>
      </c>
      <c r="G29" s="62"/>
      <c r="H29" s="47"/>
      <c r="I29" s="62"/>
      <c r="J29" s="47"/>
      <c r="K29" s="62"/>
      <c r="L29" s="47"/>
      <c r="M29" s="47"/>
      <c r="N29" s="48"/>
    </row>
    <row r="30" spans="1:14" ht="15.75" x14ac:dyDescent="0.3">
      <c r="A30" s="7"/>
      <c r="B30" s="52"/>
      <c r="C30" s="53" t="s">
        <v>195</v>
      </c>
      <c r="D30" s="52" t="s">
        <v>52</v>
      </c>
      <c r="E30" s="19">
        <v>7.5999999999999998E-2</v>
      </c>
      <c r="F30" s="61">
        <f>E30*F26</f>
        <v>1.8468000000000002</v>
      </c>
      <c r="G30" s="62"/>
      <c r="H30" s="47"/>
      <c r="I30" s="62"/>
      <c r="J30" s="47"/>
      <c r="K30" s="62"/>
      <c r="L30" s="47"/>
      <c r="M30" s="47"/>
      <c r="N30" s="48"/>
    </row>
    <row r="31" spans="1:14" ht="15.75" x14ac:dyDescent="0.3">
      <c r="A31" s="7"/>
      <c r="B31" s="52" t="s">
        <v>156</v>
      </c>
      <c r="C31" s="53" t="s">
        <v>64</v>
      </c>
      <c r="D31" s="52" t="s">
        <v>52</v>
      </c>
      <c r="E31" s="19">
        <v>9.7000000000000003E-3</v>
      </c>
      <c r="F31" s="61">
        <f>E31*F25</f>
        <v>1.0912500000000001</v>
      </c>
      <c r="G31" s="62"/>
      <c r="H31" s="47"/>
      <c r="I31" s="62"/>
      <c r="J31" s="47"/>
      <c r="K31" s="62"/>
      <c r="L31" s="47"/>
      <c r="M31" s="47"/>
      <c r="N31" s="48"/>
    </row>
    <row r="32" spans="1:14" ht="15.75" x14ac:dyDescent="0.3">
      <c r="A32" s="7"/>
      <c r="B32" s="52" t="s">
        <v>159</v>
      </c>
      <c r="C32" s="53" t="s">
        <v>56</v>
      </c>
      <c r="D32" s="52" t="s">
        <v>40</v>
      </c>
      <c r="E32" s="19">
        <v>1.26</v>
      </c>
      <c r="F32" s="61">
        <f>E32*F25</f>
        <v>141.75</v>
      </c>
      <c r="G32" s="62"/>
      <c r="H32" s="47"/>
      <c r="I32" s="62"/>
      <c r="J32" s="47"/>
      <c r="K32" s="62"/>
      <c r="L32" s="47"/>
      <c r="M32" s="47"/>
      <c r="N32" s="48"/>
    </row>
    <row r="33" spans="1:14" ht="15.75" x14ac:dyDescent="0.3">
      <c r="A33" s="2"/>
      <c r="B33" s="52" t="s">
        <v>55</v>
      </c>
      <c r="C33" s="53" t="s">
        <v>57</v>
      </c>
      <c r="D33" s="52" t="s">
        <v>49</v>
      </c>
      <c r="E33" s="19">
        <v>7.0000000000000007E-2</v>
      </c>
      <c r="F33" s="61">
        <f>E33*F25</f>
        <v>7.8750000000000009</v>
      </c>
      <c r="G33" s="62"/>
      <c r="H33" s="47"/>
      <c r="I33" s="62"/>
      <c r="J33" s="47"/>
      <c r="K33" s="62"/>
      <c r="L33" s="47"/>
      <c r="M33" s="47"/>
      <c r="N33" s="48"/>
    </row>
    <row r="34" spans="1:14" ht="26.25" customHeight="1" x14ac:dyDescent="0.25">
      <c r="A34" s="41">
        <v>6</v>
      </c>
      <c r="B34" s="42" t="s">
        <v>58</v>
      </c>
      <c r="C34" s="63" t="s">
        <v>59</v>
      </c>
      <c r="D34" s="44" t="s">
        <v>46</v>
      </c>
      <c r="E34" s="44"/>
      <c r="F34" s="54">
        <v>450</v>
      </c>
      <c r="G34" s="57"/>
      <c r="H34" s="59"/>
      <c r="I34" s="57"/>
      <c r="J34" s="59"/>
      <c r="K34" s="57"/>
      <c r="L34" s="59"/>
      <c r="M34" s="59"/>
      <c r="N34" s="48"/>
    </row>
    <row r="35" spans="1:14" ht="15.75" customHeight="1" x14ac:dyDescent="0.25">
      <c r="A35" s="41"/>
      <c r="B35" s="37"/>
      <c r="C35" s="49" t="s">
        <v>60</v>
      </c>
      <c r="D35" s="44" t="s">
        <v>33</v>
      </c>
      <c r="E35" s="44">
        <v>3.3000000000000002E-2</v>
      </c>
      <c r="F35" s="44">
        <f>E35*F34</f>
        <v>14.850000000000001</v>
      </c>
      <c r="G35" s="44"/>
      <c r="H35" s="47"/>
      <c r="I35" s="44"/>
      <c r="J35" s="47"/>
      <c r="K35" s="44"/>
      <c r="L35" s="47"/>
      <c r="M35" s="47"/>
      <c r="N35" s="48"/>
    </row>
    <row r="36" spans="1:14" ht="15.75" customHeight="1" x14ac:dyDescent="0.25">
      <c r="A36" s="41"/>
      <c r="B36" s="64"/>
      <c r="C36" s="49" t="s">
        <v>61</v>
      </c>
      <c r="D36" s="44" t="s">
        <v>35</v>
      </c>
      <c r="E36" s="44">
        <v>4.2000000000000002E-4</v>
      </c>
      <c r="F36" s="44">
        <f>E36*F34</f>
        <v>0.189</v>
      </c>
      <c r="G36" s="44"/>
      <c r="H36" s="47"/>
      <c r="I36" s="44"/>
      <c r="J36" s="47"/>
      <c r="K36" s="44"/>
      <c r="L36" s="47"/>
      <c r="M36" s="47"/>
      <c r="N36" s="48"/>
    </row>
    <row r="37" spans="1:14" ht="15.75" customHeight="1" x14ac:dyDescent="0.25">
      <c r="A37" s="41"/>
      <c r="B37" s="64">
        <v>13.141999999999999</v>
      </c>
      <c r="C37" s="49" t="s">
        <v>62</v>
      </c>
      <c r="D37" s="44" t="s">
        <v>35</v>
      </c>
      <c r="E37" s="44">
        <v>2.5799999999999998E-3</v>
      </c>
      <c r="F37" s="44">
        <f>E37*F34</f>
        <v>1.161</v>
      </c>
      <c r="G37" s="44"/>
      <c r="H37" s="47"/>
      <c r="I37" s="44"/>
      <c r="J37" s="47"/>
      <c r="K37" s="47"/>
      <c r="L37" s="47"/>
      <c r="M37" s="47"/>
      <c r="N37" s="48"/>
    </row>
    <row r="38" spans="1:14" ht="15.75" customHeight="1" x14ac:dyDescent="0.25">
      <c r="A38" s="41"/>
      <c r="B38" s="64"/>
      <c r="C38" s="49" t="s">
        <v>196</v>
      </c>
      <c r="D38" s="44" t="s">
        <v>35</v>
      </c>
      <c r="E38" s="44">
        <v>1.12E-2</v>
      </c>
      <c r="F38" s="44">
        <f>F34*E38</f>
        <v>5.04</v>
      </c>
      <c r="G38" s="44"/>
      <c r="H38" s="47"/>
      <c r="I38" s="44"/>
      <c r="J38" s="47"/>
      <c r="K38" s="44"/>
      <c r="L38" s="47"/>
      <c r="M38" s="47"/>
      <c r="N38" s="48"/>
    </row>
    <row r="39" spans="1:14" ht="15.75" customHeight="1" x14ac:dyDescent="0.25">
      <c r="A39" s="41"/>
      <c r="B39" s="64">
        <v>13.218999999999999</v>
      </c>
      <c r="C39" s="49" t="s">
        <v>63</v>
      </c>
      <c r="D39" s="44" t="s">
        <v>35</v>
      </c>
      <c r="E39" s="44">
        <v>2.4799999999999999E-2</v>
      </c>
      <c r="F39" s="44">
        <f>E39*F34</f>
        <v>11.16</v>
      </c>
      <c r="G39" s="44"/>
      <c r="H39" s="47"/>
      <c r="I39" s="44"/>
      <c r="J39" s="47"/>
      <c r="K39" s="44"/>
      <c r="L39" s="47"/>
      <c r="M39" s="47"/>
      <c r="N39" s="48"/>
    </row>
    <row r="40" spans="1:14" ht="15.75" customHeight="1" x14ac:dyDescent="0.25">
      <c r="A40" s="41"/>
      <c r="B40" s="65" t="s">
        <v>156</v>
      </c>
      <c r="C40" s="49" t="s">
        <v>64</v>
      </c>
      <c r="D40" s="44" t="s">
        <v>35</v>
      </c>
      <c r="E40" s="44">
        <v>4.1399999999999996E-3</v>
      </c>
      <c r="F40" s="44">
        <f>E40*F34</f>
        <v>1.8629999999999998</v>
      </c>
      <c r="G40" s="44"/>
      <c r="H40" s="47"/>
      <c r="I40" s="44"/>
      <c r="J40" s="47"/>
      <c r="K40" s="44"/>
      <c r="L40" s="47"/>
      <c r="M40" s="47"/>
      <c r="N40" s="48"/>
    </row>
    <row r="41" spans="1:14" ht="15.75" customHeight="1" x14ac:dyDescent="0.25">
      <c r="A41" s="41"/>
      <c r="B41" s="65" t="s">
        <v>65</v>
      </c>
      <c r="C41" s="49" t="s">
        <v>66</v>
      </c>
      <c r="D41" s="44" t="s">
        <v>35</v>
      </c>
      <c r="E41" s="44">
        <v>5.2999999999999998E-4</v>
      </c>
      <c r="F41" s="44">
        <f>E41*F34</f>
        <v>0.23849999999999999</v>
      </c>
      <c r="G41" s="44"/>
      <c r="H41" s="47"/>
      <c r="I41" s="44"/>
      <c r="J41" s="47"/>
      <c r="K41" s="44"/>
      <c r="L41" s="47"/>
      <c r="M41" s="47"/>
      <c r="N41" s="48"/>
    </row>
    <row r="42" spans="1:14" ht="15.75" customHeight="1" x14ac:dyDescent="0.25">
      <c r="A42" s="41"/>
      <c r="B42" s="64">
        <v>4.2510000000000003</v>
      </c>
      <c r="C42" s="49" t="s">
        <v>214</v>
      </c>
      <c r="D42" s="44" t="s">
        <v>31</v>
      </c>
      <c r="E42" s="44">
        <v>0.189</v>
      </c>
      <c r="F42" s="44">
        <f>E42*F34</f>
        <v>85.05</v>
      </c>
      <c r="G42" s="44"/>
      <c r="H42" s="47"/>
      <c r="I42" s="44"/>
      <c r="J42" s="47"/>
      <c r="K42" s="44"/>
      <c r="L42" s="47"/>
      <c r="M42" s="47"/>
      <c r="N42" s="48"/>
    </row>
    <row r="43" spans="1:14" ht="15.75" x14ac:dyDescent="0.25">
      <c r="A43" s="41"/>
      <c r="B43" s="64">
        <v>4.2489999999999997</v>
      </c>
      <c r="C43" s="49" t="s">
        <v>197</v>
      </c>
      <c r="D43" s="44" t="s">
        <v>31</v>
      </c>
      <c r="E43" s="44">
        <v>1.4999999999999999E-2</v>
      </c>
      <c r="F43" s="44">
        <f>E43*F35</f>
        <v>0.22275</v>
      </c>
      <c r="G43" s="44"/>
      <c r="H43" s="47"/>
      <c r="I43" s="44"/>
      <c r="J43" s="47"/>
      <c r="K43" s="44"/>
      <c r="L43" s="47"/>
      <c r="M43" s="47"/>
      <c r="N43" s="48"/>
    </row>
    <row r="44" spans="1:14" ht="30" x14ac:dyDescent="0.25">
      <c r="A44" s="51"/>
      <c r="B44" s="65" t="s">
        <v>67</v>
      </c>
      <c r="C44" s="49" t="s">
        <v>57</v>
      </c>
      <c r="D44" s="44" t="s">
        <v>31</v>
      </c>
      <c r="E44" s="44">
        <v>0.03</v>
      </c>
      <c r="F44" s="44">
        <f>E44*F34</f>
        <v>13.5</v>
      </c>
      <c r="G44" s="44"/>
      <c r="H44" s="47"/>
      <c r="I44" s="44"/>
      <c r="J44" s="47"/>
      <c r="K44" s="44"/>
      <c r="L44" s="47"/>
      <c r="M44" s="47"/>
      <c r="N44" s="48"/>
    </row>
    <row r="45" spans="1:14" ht="31.5" x14ac:dyDescent="0.25">
      <c r="A45" s="4">
        <v>7</v>
      </c>
      <c r="B45" s="57" t="s">
        <v>68</v>
      </c>
      <c r="C45" s="58" t="s">
        <v>198</v>
      </c>
      <c r="D45" s="57" t="s">
        <v>49</v>
      </c>
      <c r="E45" s="59"/>
      <c r="F45" s="54">
        <v>22.5</v>
      </c>
      <c r="G45" s="60"/>
      <c r="H45" s="47"/>
      <c r="I45" s="60"/>
      <c r="J45" s="47"/>
      <c r="K45" s="60"/>
      <c r="L45" s="47"/>
      <c r="M45" s="47"/>
      <c r="N45" s="48"/>
    </row>
    <row r="46" spans="1:14" ht="15.75" x14ac:dyDescent="0.3">
      <c r="A46" s="7"/>
      <c r="B46" s="52" t="s">
        <v>68</v>
      </c>
      <c r="C46" s="53" t="s">
        <v>50</v>
      </c>
      <c r="D46" s="52" t="s">
        <v>33</v>
      </c>
      <c r="E46" s="19">
        <v>3.78</v>
      </c>
      <c r="F46" s="19">
        <f>E46*F45</f>
        <v>85.05</v>
      </c>
      <c r="G46" s="20"/>
      <c r="H46" s="47"/>
      <c r="I46" s="55"/>
      <c r="J46" s="47"/>
      <c r="K46" s="55"/>
      <c r="L46" s="47"/>
      <c r="M46" s="47"/>
      <c r="N46" s="48"/>
    </row>
    <row r="47" spans="1:14" ht="15.75" x14ac:dyDescent="0.3">
      <c r="A47" s="7"/>
      <c r="B47" s="52"/>
      <c r="C47" s="53" t="s">
        <v>69</v>
      </c>
      <c r="D47" s="52" t="s">
        <v>37</v>
      </c>
      <c r="E47" s="19">
        <v>0.92</v>
      </c>
      <c r="F47" s="19">
        <f>E47*F45</f>
        <v>20.7</v>
      </c>
      <c r="G47" s="20"/>
      <c r="H47" s="47"/>
      <c r="I47" s="55"/>
      <c r="J47" s="47"/>
      <c r="K47" s="55"/>
      <c r="L47" s="47"/>
      <c r="M47" s="47"/>
      <c r="N47" s="48"/>
    </row>
    <row r="48" spans="1:14" ht="15.75" x14ac:dyDescent="0.3">
      <c r="A48" s="7"/>
      <c r="B48" s="52">
        <v>4.3609999999999998</v>
      </c>
      <c r="C48" s="53" t="s">
        <v>160</v>
      </c>
      <c r="D48" s="52" t="s">
        <v>49</v>
      </c>
      <c r="E48" s="19">
        <v>1.0149999999999999</v>
      </c>
      <c r="F48" s="19">
        <f>E48*F45</f>
        <v>22.837499999999999</v>
      </c>
      <c r="G48" s="125"/>
      <c r="H48" s="47"/>
      <c r="I48" s="55"/>
      <c r="J48" s="47"/>
      <c r="K48" s="55"/>
      <c r="L48" s="47"/>
      <c r="M48" s="47"/>
      <c r="N48" s="48"/>
    </row>
    <row r="49" spans="1:14" ht="15.75" x14ac:dyDescent="0.3">
      <c r="A49" s="7"/>
      <c r="B49" s="52" t="s">
        <v>161</v>
      </c>
      <c r="C49" s="53" t="s">
        <v>70</v>
      </c>
      <c r="D49" s="52" t="s">
        <v>71</v>
      </c>
      <c r="E49" s="19">
        <v>0.70299999999999996</v>
      </c>
      <c r="F49" s="19">
        <f>E49*F45</f>
        <v>15.817499999999999</v>
      </c>
      <c r="G49" s="55"/>
      <c r="H49" s="47"/>
      <c r="I49" s="55"/>
      <c r="J49" s="47"/>
      <c r="K49" s="55"/>
      <c r="L49" s="47"/>
      <c r="M49" s="47"/>
      <c r="N49" s="48"/>
    </row>
    <row r="50" spans="1:14" ht="15.75" x14ac:dyDescent="0.3">
      <c r="A50" s="7"/>
      <c r="B50" s="52" t="s">
        <v>72</v>
      </c>
      <c r="C50" s="53" t="s">
        <v>73</v>
      </c>
      <c r="D50" s="52" t="s">
        <v>49</v>
      </c>
      <c r="E50" s="19">
        <v>1.14E-2</v>
      </c>
      <c r="F50" s="19">
        <f>E50*F45</f>
        <v>0.25650000000000001</v>
      </c>
      <c r="G50" s="55"/>
      <c r="H50" s="47"/>
      <c r="I50" s="55"/>
      <c r="J50" s="47"/>
      <c r="K50" s="55"/>
      <c r="L50" s="47"/>
      <c r="M50" s="123"/>
      <c r="N50" s="48"/>
    </row>
    <row r="51" spans="1:14" ht="15.75" x14ac:dyDescent="0.3">
      <c r="A51" s="7"/>
      <c r="B51" s="52" t="s">
        <v>162</v>
      </c>
      <c r="C51" s="53" t="s">
        <v>185</v>
      </c>
      <c r="D51" s="52" t="s">
        <v>40</v>
      </c>
      <c r="E51" s="19"/>
      <c r="F51" s="54">
        <v>0.10100000000000001</v>
      </c>
      <c r="G51" s="125"/>
      <c r="H51" s="47"/>
      <c r="I51" s="55"/>
      <c r="J51" s="47"/>
      <c r="K51" s="55"/>
      <c r="L51" s="47"/>
      <c r="M51" s="47"/>
      <c r="N51" s="48"/>
    </row>
    <row r="52" spans="1:14" ht="15.75" x14ac:dyDescent="0.3">
      <c r="A52" s="7"/>
      <c r="B52" s="52" t="s">
        <v>162</v>
      </c>
      <c r="C52" s="53" t="s">
        <v>186</v>
      </c>
      <c r="D52" s="52" t="s">
        <v>40</v>
      </c>
      <c r="E52" s="19"/>
      <c r="F52" s="54">
        <v>0.23499999999999999</v>
      </c>
      <c r="G52" s="125"/>
      <c r="H52" s="47"/>
      <c r="I52" s="55"/>
      <c r="J52" s="47"/>
      <c r="K52" s="55"/>
      <c r="L52" s="47"/>
      <c r="M52" s="47"/>
      <c r="N52" s="48"/>
    </row>
    <row r="53" spans="1:14" ht="15.75" x14ac:dyDescent="0.3">
      <c r="A53" s="2"/>
      <c r="B53" s="52"/>
      <c r="C53" s="53" t="s">
        <v>74</v>
      </c>
      <c r="D53" s="52" t="s">
        <v>37</v>
      </c>
      <c r="E53" s="19">
        <v>0.6</v>
      </c>
      <c r="F53" s="19">
        <f>E53*F45</f>
        <v>13.5</v>
      </c>
      <c r="G53" s="55"/>
      <c r="H53" s="47"/>
      <c r="I53" s="55"/>
      <c r="J53" s="47"/>
      <c r="K53" s="55"/>
      <c r="L53" s="47"/>
      <c r="M53" s="47"/>
      <c r="N53" s="48"/>
    </row>
    <row r="54" spans="1:14" ht="70.5" customHeight="1" x14ac:dyDescent="0.25">
      <c r="A54" s="4">
        <v>8</v>
      </c>
      <c r="B54" s="57" t="s">
        <v>75</v>
      </c>
      <c r="C54" s="58" t="s">
        <v>76</v>
      </c>
      <c r="D54" s="57" t="s">
        <v>201</v>
      </c>
      <c r="E54" s="59"/>
      <c r="F54" s="54">
        <v>0.45</v>
      </c>
      <c r="G54" s="66"/>
      <c r="H54" s="47"/>
      <c r="I54" s="60"/>
      <c r="J54" s="47"/>
      <c r="K54" s="60"/>
      <c r="L54" s="47"/>
      <c r="M54" s="47"/>
      <c r="N54" s="48"/>
    </row>
    <row r="55" spans="1:14" ht="15.75" x14ac:dyDescent="0.3">
      <c r="A55" s="7"/>
      <c r="B55" s="52"/>
      <c r="C55" s="53" t="s">
        <v>50</v>
      </c>
      <c r="D55" s="52" t="s">
        <v>33</v>
      </c>
      <c r="E55" s="19">
        <v>37.799999999999997</v>
      </c>
      <c r="F55" s="19">
        <f>E55*F54</f>
        <v>17.009999999999998</v>
      </c>
      <c r="G55" s="20"/>
      <c r="H55" s="47"/>
      <c r="I55" s="55"/>
      <c r="J55" s="47"/>
      <c r="K55" s="55"/>
      <c r="L55" s="47"/>
      <c r="M55" s="47"/>
      <c r="N55" s="48"/>
    </row>
    <row r="56" spans="1:14" ht="15.75" x14ac:dyDescent="0.3">
      <c r="A56" s="7"/>
      <c r="B56" s="52"/>
      <c r="C56" s="53" t="s">
        <v>200</v>
      </c>
      <c r="D56" s="52" t="s">
        <v>52</v>
      </c>
      <c r="E56" s="19">
        <v>3.24</v>
      </c>
      <c r="F56" s="19">
        <f>F54*E56</f>
        <v>1.4580000000000002</v>
      </c>
      <c r="G56" s="20"/>
      <c r="H56" s="47"/>
      <c r="I56" s="55"/>
      <c r="J56" s="47"/>
      <c r="K56" s="55"/>
      <c r="L56" s="1"/>
      <c r="M56" s="1"/>
      <c r="N56" s="48"/>
    </row>
    <row r="57" spans="1:14" ht="15.75" x14ac:dyDescent="0.3">
      <c r="A57" s="7"/>
      <c r="B57" s="52"/>
      <c r="C57" s="53" t="s">
        <v>202</v>
      </c>
      <c r="D57" s="52" t="s">
        <v>52</v>
      </c>
      <c r="E57" s="19">
        <v>3.7</v>
      </c>
      <c r="F57" s="19">
        <f>F54*E57</f>
        <v>1.665</v>
      </c>
      <c r="G57" s="20"/>
      <c r="H57" s="47"/>
      <c r="I57" s="55"/>
      <c r="J57" s="47"/>
      <c r="K57" s="55"/>
      <c r="L57" s="1"/>
      <c r="M57" s="1"/>
      <c r="N57" s="48"/>
    </row>
    <row r="58" spans="1:14" ht="15.75" x14ac:dyDescent="0.3">
      <c r="A58" s="7"/>
      <c r="B58" s="52"/>
      <c r="C58" s="53" t="s">
        <v>203</v>
      </c>
      <c r="D58" s="52" t="s">
        <v>52</v>
      </c>
      <c r="E58" s="19">
        <v>10.1</v>
      </c>
      <c r="F58" s="19">
        <f>F54*E58</f>
        <v>4.5449999999999999</v>
      </c>
      <c r="G58" s="20"/>
      <c r="H58" s="47"/>
      <c r="I58" s="55"/>
      <c r="J58" s="47"/>
      <c r="K58" s="55"/>
      <c r="L58" s="1"/>
      <c r="M58" s="1"/>
      <c r="N58" s="48"/>
    </row>
    <row r="59" spans="1:14" ht="15.75" x14ac:dyDescent="0.3">
      <c r="A59" s="7"/>
      <c r="B59" s="52"/>
      <c r="C59" s="53" t="s">
        <v>77</v>
      </c>
      <c r="D59" s="52" t="s">
        <v>37</v>
      </c>
      <c r="E59" s="19">
        <v>2.9</v>
      </c>
      <c r="F59" s="19">
        <f>E59*F54</f>
        <v>1.3049999999999999</v>
      </c>
      <c r="G59" s="20"/>
      <c r="H59" s="47"/>
      <c r="I59" s="55"/>
      <c r="J59" s="47"/>
      <c r="K59" s="55"/>
      <c r="L59" s="1"/>
      <c r="M59" s="1"/>
      <c r="N59" s="48"/>
    </row>
    <row r="60" spans="1:14" ht="15.75" x14ac:dyDescent="0.3">
      <c r="A60" s="7"/>
      <c r="B60" s="52"/>
      <c r="C60" s="53" t="s">
        <v>78</v>
      </c>
      <c r="D60" s="52" t="s">
        <v>49</v>
      </c>
      <c r="E60" s="19">
        <v>71.2</v>
      </c>
      <c r="F60" s="19">
        <f>F54*E60</f>
        <v>32.04</v>
      </c>
      <c r="G60" s="125"/>
      <c r="H60" s="47"/>
      <c r="I60" s="67"/>
      <c r="J60" s="47"/>
      <c r="K60" s="55"/>
      <c r="L60" s="47"/>
      <c r="M60" s="47"/>
      <c r="N60" s="48"/>
    </row>
    <row r="61" spans="1:14" ht="15.75" x14ac:dyDescent="0.3">
      <c r="A61" s="7"/>
      <c r="B61" s="52"/>
      <c r="C61" s="53" t="s">
        <v>204</v>
      </c>
      <c r="D61" s="52" t="s">
        <v>40</v>
      </c>
      <c r="E61" s="19">
        <v>0.5</v>
      </c>
      <c r="F61" s="19">
        <f>F54*E61</f>
        <v>0.22500000000000001</v>
      </c>
      <c r="G61" s="55"/>
      <c r="H61" s="47"/>
      <c r="I61" s="67"/>
      <c r="J61" s="47"/>
      <c r="K61" s="55"/>
      <c r="L61" s="47"/>
      <c r="M61" s="47"/>
      <c r="N61" s="48"/>
    </row>
    <row r="62" spans="1:14" ht="15.75" x14ac:dyDescent="0.3">
      <c r="A62" s="2"/>
      <c r="B62" s="52"/>
      <c r="C62" s="53" t="s">
        <v>74</v>
      </c>
      <c r="D62" s="52" t="s">
        <v>37</v>
      </c>
      <c r="E62" s="19">
        <v>53.4</v>
      </c>
      <c r="F62" s="68">
        <f>F54*E62</f>
        <v>24.03</v>
      </c>
      <c r="G62" s="55"/>
      <c r="H62" s="1"/>
      <c r="I62" s="10"/>
      <c r="J62" s="1"/>
      <c r="K62" s="3"/>
      <c r="L62" s="1"/>
      <c r="M62" s="1"/>
      <c r="N62" s="48"/>
    </row>
    <row r="63" spans="1:14" ht="31.5" x14ac:dyDescent="0.3">
      <c r="A63" s="7">
        <v>9</v>
      </c>
      <c r="B63" s="52"/>
      <c r="C63" s="69" t="s">
        <v>79</v>
      </c>
      <c r="D63" s="52"/>
      <c r="E63" s="19"/>
      <c r="F63" s="68"/>
      <c r="G63" s="55"/>
      <c r="H63" s="47"/>
      <c r="I63" s="52"/>
      <c r="J63" s="47"/>
      <c r="K63" s="55"/>
      <c r="L63" s="47"/>
      <c r="M63" s="47"/>
      <c r="N63" s="48"/>
    </row>
    <row r="64" spans="1:14" ht="15.75" x14ac:dyDescent="0.3">
      <c r="A64" s="7"/>
      <c r="B64" s="52"/>
      <c r="C64" s="69"/>
      <c r="D64" s="52"/>
      <c r="E64" s="19"/>
      <c r="F64" s="68"/>
      <c r="G64" s="55"/>
      <c r="H64" s="47"/>
      <c r="I64" s="52"/>
      <c r="J64" s="47"/>
      <c r="K64" s="55"/>
      <c r="L64" s="47"/>
      <c r="M64" s="47"/>
      <c r="N64" s="48"/>
    </row>
    <row r="65" spans="1:14" ht="15.75" x14ac:dyDescent="0.3">
      <c r="A65" s="7"/>
      <c r="B65" s="52"/>
      <c r="C65" s="70" t="s">
        <v>80</v>
      </c>
      <c r="D65" s="52"/>
      <c r="E65" s="19"/>
      <c r="F65" s="68"/>
      <c r="G65" s="55"/>
      <c r="H65" s="47"/>
      <c r="I65" s="52"/>
      <c r="J65" s="47"/>
      <c r="K65" s="55"/>
      <c r="L65" s="47"/>
      <c r="M65" s="47"/>
      <c r="N65" s="48"/>
    </row>
    <row r="66" spans="1:14" ht="69" customHeight="1" x14ac:dyDescent="0.3">
      <c r="A66" s="7"/>
      <c r="B66" s="71" t="s">
        <v>81</v>
      </c>
      <c r="C66" s="58" t="s">
        <v>82</v>
      </c>
      <c r="D66" s="57" t="s">
        <v>31</v>
      </c>
      <c r="E66" s="59"/>
      <c r="F66" s="72">
        <v>1.55</v>
      </c>
      <c r="G66" s="62"/>
      <c r="H66" s="47"/>
      <c r="I66" s="71"/>
      <c r="J66" s="47"/>
      <c r="K66" s="62"/>
      <c r="L66" s="47"/>
      <c r="M66" s="47"/>
      <c r="N66" s="48"/>
    </row>
    <row r="67" spans="1:14" ht="15.75" x14ac:dyDescent="0.3">
      <c r="A67" s="7"/>
      <c r="B67" s="71"/>
      <c r="C67" s="73" t="s">
        <v>50</v>
      </c>
      <c r="D67" s="71" t="s">
        <v>33</v>
      </c>
      <c r="E67" s="61">
        <v>3.88</v>
      </c>
      <c r="F67" s="72">
        <f>E67*F66</f>
        <v>6.0140000000000002</v>
      </c>
      <c r="G67" s="74"/>
      <c r="H67" s="47"/>
      <c r="I67" s="62"/>
      <c r="J67" s="47"/>
      <c r="K67" s="62"/>
      <c r="L67" s="47"/>
      <c r="M67" s="47"/>
      <c r="N67" s="48"/>
    </row>
    <row r="68" spans="1:14" ht="25.5" customHeight="1" x14ac:dyDescent="0.3">
      <c r="A68" s="7"/>
      <c r="B68" s="71" t="s">
        <v>83</v>
      </c>
      <c r="C68" s="73" t="s">
        <v>84</v>
      </c>
      <c r="D68" s="57" t="s">
        <v>31</v>
      </c>
      <c r="E68" s="59"/>
      <c r="F68" s="75">
        <v>1.55</v>
      </c>
      <c r="G68" s="62"/>
      <c r="H68" s="47"/>
      <c r="I68" s="71"/>
      <c r="J68" s="47"/>
      <c r="K68" s="62"/>
      <c r="L68" s="47"/>
      <c r="M68" s="47"/>
      <c r="N68" s="48"/>
    </row>
    <row r="69" spans="1:14" ht="15.75" x14ac:dyDescent="0.3">
      <c r="A69" s="7"/>
      <c r="B69" s="71"/>
      <c r="C69" s="53" t="s">
        <v>50</v>
      </c>
      <c r="D69" s="71" t="s">
        <v>33</v>
      </c>
      <c r="E69" s="61">
        <v>5.07</v>
      </c>
      <c r="F69" s="12">
        <f>E69*F68</f>
        <v>7.8585000000000003</v>
      </c>
      <c r="G69" s="74"/>
      <c r="H69" s="47"/>
      <c r="I69" s="62"/>
      <c r="J69" s="47"/>
      <c r="K69" s="62"/>
      <c r="L69" s="47"/>
      <c r="M69" s="47"/>
      <c r="N69" s="48"/>
    </row>
    <row r="70" spans="1:14" ht="15.75" x14ac:dyDescent="0.3">
      <c r="A70" s="7"/>
      <c r="B70" s="71"/>
      <c r="C70" s="53" t="s">
        <v>77</v>
      </c>
      <c r="D70" s="71" t="s">
        <v>37</v>
      </c>
      <c r="E70" s="61">
        <v>0.34</v>
      </c>
      <c r="F70" s="61">
        <f>E70*F68</f>
        <v>0.52700000000000002</v>
      </c>
      <c r="G70" s="74"/>
      <c r="H70" s="47"/>
      <c r="I70" s="62"/>
      <c r="J70" s="47"/>
      <c r="K70" s="62"/>
      <c r="L70" s="1"/>
      <c r="M70" s="1"/>
      <c r="N70" s="48"/>
    </row>
    <row r="71" spans="1:14" ht="15.75" x14ac:dyDescent="0.3">
      <c r="A71" s="7"/>
      <c r="B71" s="71" t="s">
        <v>163</v>
      </c>
      <c r="C71" s="73" t="s">
        <v>85</v>
      </c>
      <c r="D71" s="57" t="s">
        <v>31</v>
      </c>
      <c r="E71" s="61">
        <v>1.02</v>
      </c>
      <c r="F71" s="76">
        <f>E71*F68</f>
        <v>1.5810000000000002</v>
      </c>
      <c r="G71" s="62"/>
      <c r="H71" s="1"/>
      <c r="I71" s="71"/>
      <c r="J71" s="47"/>
      <c r="K71" s="62"/>
      <c r="L71" s="47"/>
      <c r="M71" s="1"/>
      <c r="N71" s="48"/>
    </row>
    <row r="72" spans="1:14" ht="15.75" x14ac:dyDescent="0.3">
      <c r="A72" s="7"/>
      <c r="B72" s="71" t="s">
        <v>161</v>
      </c>
      <c r="C72" s="73" t="s">
        <v>70</v>
      </c>
      <c r="D72" s="71" t="s">
        <v>71</v>
      </c>
      <c r="E72" s="61">
        <v>1.17</v>
      </c>
      <c r="F72" s="61">
        <f>E72*F68</f>
        <v>1.8134999999999999</v>
      </c>
      <c r="G72" s="62"/>
      <c r="H72" s="1"/>
      <c r="I72" s="62"/>
      <c r="J72" s="47"/>
      <c r="K72" s="62"/>
      <c r="L72" s="47"/>
      <c r="M72" s="1"/>
      <c r="N72" s="48"/>
    </row>
    <row r="73" spans="1:14" ht="15.75" x14ac:dyDescent="0.3">
      <c r="A73" s="7"/>
      <c r="B73" s="71" t="s">
        <v>72</v>
      </c>
      <c r="C73" s="73" t="s">
        <v>73</v>
      </c>
      <c r="D73" s="71" t="s">
        <v>49</v>
      </c>
      <c r="E73" s="61">
        <v>1.2500000000000001E-2</v>
      </c>
      <c r="F73" s="116">
        <f>E73*F68</f>
        <v>1.9375000000000003E-2</v>
      </c>
      <c r="G73" s="124"/>
      <c r="H73" s="47"/>
      <c r="I73" s="62"/>
      <c r="J73" s="47"/>
      <c r="K73" s="62"/>
      <c r="L73" s="47"/>
      <c r="M73" s="123"/>
      <c r="N73" s="48"/>
    </row>
    <row r="74" spans="1:14" ht="15.75" x14ac:dyDescent="0.3">
      <c r="A74" s="7"/>
      <c r="B74" s="71"/>
      <c r="C74" s="73" t="s">
        <v>74</v>
      </c>
      <c r="D74" s="71" t="s">
        <v>37</v>
      </c>
      <c r="E74" s="61">
        <v>0.25</v>
      </c>
      <c r="F74" s="76">
        <f>E74*F68</f>
        <v>0.38750000000000001</v>
      </c>
      <c r="G74" s="62"/>
      <c r="H74" s="47"/>
      <c r="I74" s="71"/>
      <c r="J74" s="47"/>
      <c r="K74" s="62"/>
      <c r="L74" s="47"/>
      <c r="M74" s="47"/>
      <c r="N74" s="48"/>
    </row>
    <row r="75" spans="1:14" ht="15.75" x14ac:dyDescent="0.3">
      <c r="A75" s="7"/>
      <c r="B75" s="71" t="s">
        <v>86</v>
      </c>
      <c r="C75" s="73" t="s">
        <v>87</v>
      </c>
      <c r="D75" s="71" t="s">
        <v>88</v>
      </c>
      <c r="E75" s="61"/>
      <c r="F75" s="76">
        <v>4</v>
      </c>
      <c r="G75" s="62"/>
      <c r="H75" s="47"/>
      <c r="I75" s="71"/>
      <c r="J75" s="47"/>
      <c r="K75" s="62"/>
      <c r="L75" s="47"/>
      <c r="M75" s="47"/>
      <c r="N75" s="48"/>
    </row>
    <row r="76" spans="1:14" ht="15.75" x14ac:dyDescent="0.3">
      <c r="A76" s="7"/>
      <c r="B76" s="71"/>
      <c r="C76" s="73" t="s">
        <v>50</v>
      </c>
      <c r="D76" s="71" t="s">
        <v>33</v>
      </c>
      <c r="E76" s="61">
        <v>2.52</v>
      </c>
      <c r="F76" s="61">
        <f>E76*F75</f>
        <v>10.08</v>
      </c>
      <c r="G76" s="74"/>
      <c r="H76" s="47"/>
      <c r="I76" s="62"/>
      <c r="J76" s="47"/>
      <c r="K76" s="62"/>
      <c r="L76" s="47"/>
      <c r="M76" s="47"/>
      <c r="N76" s="48"/>
    </row>
    <row r="77" spans="1:14" ht="15.75" x14ac:dyDescent="0.3">
      <c r="A77" s="7"/>
      <c r="B77" s="71"/>
      <c r="C77" s="73" t="s">
        <v>205</v>
      </c>
      <c r="D77" s="71" t="s">
        <v>52</v>
      </c>
      <c r="E77" s="61">
        <v>1.2</v>
      </c>
      <c r="F77" s="116">
        <f>E77*F75</f>
        <v>4.8</v>
      </c>
      <c r="G77" s="74"/>
      <c r="H77" s="47"/>
      <c r="I77" s="62"/>
      <c r="J77" s="47"/>
      <c r="K77" s="62"/>
      <c r="L77" s="1"/>
      <c r="M77" s="1"/>
      <c r="N77" s="48"/>
    </row>
    <row r="78" spans="1:14" ht="15.75" x14ac:dyDescent="0.3">
      <c r="A78" s="7"/>
      <c r="B78" s="71" t="s">
        <v>157</v>
      </c>
      <c r="C78" s="73" t="s">
        <v>89</v>
      </c>
      <c r="D78" s="71" t="s">
        <v>35</v>
      </c>
      <c r="E78" s="61">
        <v>1.25</v>
      </c>
      <c r="F78" s="76">
        <f>E78*F75</f>
        <v>5</v>
      </c>
      <c r="G78" s="62"/>
      <c r="H78" s="47"/>
      <c r="I78" s="71"/>
      <c r="J78" s="47"/>
      <c r="K78" s="62"/>
      <c r="L78" s="47"/>
      <c r="M78" s="47"/>
      <c r="N78" s="48"/>
    </row>
    <row r="79" spans="1:14" ht="15.75" x14ac:dyDescent="0.3">
      <c r="A79" s="7"/>
      <c r="B79" s="52" t="s">
        <v>165</v>
      </c>
      <c r="C79" s="73" t="s">
        <v>166</v>
      </c>
      <c r="D79" s="71" t="s">
        <v>90</v>
      </c>
      <c r="E79" s="61"/>
      <c r="F79" s="76">
        <v>40.799999999999997</v>
      </c>
      <c r="G79" s="124"/>
      <c r="H79" s="47"/>
      <c r="I79" s="71"/>
      <c r="J79" s="47"/>
      <c r="K79" s="62"/>
      <c r="L79" s="47"/>
      <c r="M79" s="47"/>
      <c r="N79" s="48"/>
    </row>
    <row r="80" spans="1:14" ht="15.75" x14ac:dyDescent="0.3">
      <c r="A80" s="7"/>
      <c r="B80" s="52" t="s">
        <v>164</v>
      </c>
      <c r="C80" s="73" t="s">
        <v>215</v>
      </c>
      <c r="D80" s="71" t="s">
        <v>90</v>
      </c>
      <c r="E80" s="61"/>
      <c r="F80" s="76">
        <v>8.4</v>
      </c>
      <c r="G80" s="62"/>
      <c r="H80" s="47"/>
      <c r="I80" s="71"/>
      <c r="J80" s="47"/>
      <c r="K80" s="62"/>
      <c r="L80" s="47"/>
      <c r="M80" s="47"/>
      <c r="N80" s="48"/>
    </row>
    <row r="81" spans="1:14" ht="15.75" x14ac:dyDescent="0.3">
      <c r="A81" s="7"/>
      <c r="B81" s="52"/>
      <c r="C81" s="77" t="s">
        <v>91</v>
      </c>
      <c r="D81" s="71"/>
      <c r="E81" s="61"/>
      <c r="F81" s="76"/>
      <c r="G81" s="62"/>
      <c r="H81" s="47"/>
      <c r="I81" s="71"/>
      <c r="J81" s="47"/>
      <c r="K81" s="62"/>
      <c r="L81" s="47"/>
      <c r="M81" s="47"/>
      <c r="N81" s="48"/>
    </row>
    <row r="82" spans="1:14" ht="60" customHeight="1" x14ac:dyDescent="0.3">
      <c r="A82" s="7"/>
      <c r="B82" s="57" t="s">
        <v>92</v>
      </c>
      <c r="C82" s="58" t="s">
        <v>93</v>
      </c>
      <c r="D82" s="57" t="s">
        <v>94</v>
      </c>
      <c r="E82" s="61"/>
      <c r="F82" s="76">
        <v>4</v>
      </c>
      <c r="G82" s="62"/>
      <c r="H82" s="47"/>
      <c r="I82" s="71"/>
      <c r="J82" s="47"/>
      <c r="K82" s="62"/>
      <c r="L82" s="47"/>
      <c r="M82" s="47"/>
      <c r="N82" s="48"/>
    </row>
    <row r="83" spans="1:14" ht="15.75" x14ac:dyDescent="0.3">
      <c r="A83" s="7"/>
      <c r="B83" s="57"/>
      <c r="C83" s="73" t="s">
        <v>50</v>
      </c>
      <c r="D83" s="71" t="s">
        <v>33</v>
      </c>
      <c r="E83" s="61">
        <v>1.97</v>
      </c>
      <c r="F83" s="61">
        <f>E83*F82</f>
        <v>7.88</v>
      </c>
      <c r="G83" s="74"/>
      <c r="H83" s="47"/>
      <c r="I83" s="62"/>
      <c r="J83" s="47"/>
      <c r="K83" s="62"/>
      <c r="L83" s="47"/>
      <c r="M83" s="47"/>
      <c r="N83" s="48"/>
    </row>
    <row r="84" spans="1:14" ht="15.75" x14ac:dyDescent="0.3">
      <c r="A84" s="7"/>
      <c r="B84" s="52"/>
      <c r="C84" s="73" t="s">
        <v>77</v>
      </c>
      <c r="D84" s="71" t="s">
        <v>37</v>
      </c>
      <c r="E84" s="61">
        <v>3.6790000000000003</v>
      </c>
      <c r="F84" s="61">
        <f>E84*F82</f>
        <v>14.716000000000001</v>
      </c>
      <c r="G84" s="74"/>
      <c r="H84" s="47"/>
      <c r="I84" s="62"/>
      <c r="J84" s="47"/>
      <c r="K84" s="62"/>
      <c r="L84" s="1"/>
      <c r="M84" s="1"/>
      <c r="N84" s="48"/>
    </row>
    <row r="85" spans="1:14" ht="15.75" x14ac:dyDescent="0.3">
      <c r="A85" s="7"/>
      <c r="B85" s="71" t="s">
        <v>158</v>
      </c>
      <c r="C85" s="73" t="s">
        <v>95</v>
      </c>
      <c r="D85" s="71" t="s">
        <v>35</v>
      </c>
      <c r="E85" s="61"/>
      <c r="F85" s="76">
        <v>4.16</v>
      </c>
      <c r="G85" s="62"/>
      <c r="H85" s="47"/>
      <c r="I85" s="71"/>
      <c r="J85" s="47"/>
      <c r="K85" s="62"/>
      <c r="L85" s="1"/>
      <c r="M85" s="1"/>
      <c r="N85" s="48"/>
    </row>
    <row r="86" spans="1:14" ht="15.75" x14ac:dyDescent="0.3">
      <c r="A86" s="7"/>
      <c r="B86" s="71" t="s">
        <v>206</v>
      </c>
      <c r="C86" s="73" t="s">
        <v>97</v>
      </c>
      <c r="D86" s="71" t="s">
        <v>90</v>
      </c>
      <c r="E86" s="61"/>
      <c r="F86" s="78">
        <v>188</v>
      </c>
      <c r="G86" s="62"/>
      <c r="H86" s="47"/>
      <c r="I86" s="71"/>
      <c r="J86" s="47"/>
      <c r="K86" s="62"/>
      <c r="L86" s="47"/>
      <c r="M86" s="47"/>
      <c r="N86" s="48"/>
    </row>
    <row r="87" spans="1:14" ht="15.75" x14ac:dyDescent="0.3">
      <c r="A87" s="7"/>
      <c r="B87" s="52"/>
      <c r="C87" s="73" t="s">
        <v>50</v>
      </c>
      <c r="D87" s="71" t="s">
        <v>33</v>
      </c>
      <c r="E87" s="61">
        <v>0.14000000000000001</v>
      </c>
      <c r="F87" s="61">
        <f>E87*F86</f>
        <v>26.320000000000004</v>
      </c>
      <c r="G87" s="74"/>
      <c r="H87" s="47"/>
      <c r="I87" s="124"/>
      <c r="J87" s="47"/>
      <c r="K87" s="62"/>
      <c r="L87" s="47"/>
      <c r="M87" s="123"/>
      <c r="N87" s="48"/>
    </row>
    <row r="88" spans="1:14" ht="15.75" x14ac:dyDescent="0.3">
      <c r="A88" s="7"/>
      <c r="B88" s="52"/>
      <c r="C88" s="73" t="s">
        <v>77</v>
      </c>
      <c r="D88" s="71" t="s">
        <v>37</v>
      </c>
      <c r="E88" s="61">
        <v>5.1499999999999997E-2</v>
      </c>
      <c r="F88" s="12">
        <f>E88*F86</f>
        <v>9.6819999999999986</v>
      </c>
      <c r="G88" s="74"/>
      <c r="H88" s="47"/>
      <c r="I88" s="62"/>
      <c r="J88" s="47"/>
      <c r="K88" s="62"/>
      <c r="L88" s="1"/>
      <c r="M88" s="1"/>
      <c r="N88" s="48"/>
    </row>
    <row r="89" spans="1:14" ht="15.75" x14ac:dyDescent="0.3">
      <c r="A89" s="7"/>
      <c r="B89" s="52"/>
      <c r="C89" s="73" t="s">
        <v>98</v>
      </c>
      <c r="D89" s="71" t="s">
        <v>37</v>
      </c>
      <c r="E89" s="61">
        <v>3.2800000000000003E-2</v>
      </c>
      <c r="F89" s="117">
        <f>F86*E89</f>
        <v>6.1664000000000003</v>
      </c>
      <c r="G89" s="8"/>
      <c r="H89" s="1"/>
      <c r="I89" s="11"/>
      <c r="J89" s="1"/>
      <c r="K89" s="8"/>
      <c r="L89" s="1"/>
      <c r="M89" s="1"/>
      <c r="N89" s="48"/>
    </row>
    <row r="90" spans="1:14" ht="15.75" x14ac:dyDescent="0.3">
      <c r="A90" s="7"/>
      <c r="B90" s="71" t="s">
        <v>96</v>
      </c>
      <c r="C90" s="73" t="s">
        <v>99</v>
      </c>
      <c r="D90" s="71" t="s">
        <v>90</v>
      </c>
      <c r="E90" s="61"/>
      <c r="F90" s="78">
        <v>10</v>
      </c>
      <c r="G90" s="62"/>
      <c r="H90" s="47"/>
      <c r="I90" s="71"/>
      <c r="J90" s="47"/>
      <c r="K90" s="62"/>
      <c r="L90" s="47"/>
      <c r="M90" s="47"/>
      <c r="N90" s="48"/>
    </row>
    <row r="91" spans="1:14" ht="15.75" x14ac:dyDescent="0.3">
      <c r="A91" s="7"/>
      <c r="B91" s="52"/>
      <c r="C91" s="73" t="s">
        <v>50</v>
      </c>
      <c r="D91" s="71" t="s">
        <v>33</v>
      </c>
      <c r="E91" s="61">
        <v>0.13</v>
      </c>
      <c r="F91" s="61">
        <f>E91*F90</f>
        <v>1.3</v>
      </c>
      <c r="G91" s="74"/>
      <c r="H91" s="47"/>
      <c r="I91" s="124"/>
      <c r="J91" s="47"/>
      <c r="K91" s="62"/>
      <c r="L91" s="47"/>
      <c r="M91" s="47"/>
      <c r="N91" s="48"/>
    </row>
    <row r="92" spans="1:14" ht="15.75" x14ac:dyDescent="0.3">
      <c r="A92" s="7"/>
      <c r="B92" s="52"/>
      <c r="C92" s="73" t="s">
        <v>77</v>
      </c>
      <c r="D92" s="71" t="s">
        <v>37</v>
      </c>
      <c r="E92" s="61">
        <v>3.7100000000000001E-2</v>
      </c>
      <c r="F92" s="61">
        <f>E92*F90</f>
        <v>0.371</v>
      </c>
      <c r="G92" s="74"/>
      <c r="H92" s="47"/>
      <c r="I92" s="62"/>
      <c r="J92" s="47"/>
      <c r="K92" s="62"/>
      <c r="L92" s="1"/>
      <c r="M92" s="1"/>
      <c r="N92" s="48"/>
    </row>
    <row r="93" spans="1:14" ht="15.75" x14ac:dyDescent="0.3">
      <c r="A93" s="7"/>
      <c r="B93" s="52"/>
      <c r="C93" s="73" t="s">
        <v>98</v>
      </c>
      <c r="D93" s="71" t="s">
        <v>37</v>
      </c>
      <c r="E93" s="61"/>
      <c r="F93" s="78">
        <v>10</v>
      </c>
      <c r="G93" s="62"/>
      <c r="H93" s="47"/>
      <c r="I93" s="71"/>
      <c r="J93" s="47"/>
      <c r="K93" s="62"/>
      <c r="L93" s="47"/>
      <c r="M93" s="47"/>
      <c r="N93" s="48"/>
    </row>
    <row r="94" spans="1:14" ht="15.75" x14ac:dyDescent="0.3">
      <c r="A94" s="7"/>
      <c r="B94" s="52"/>
      <c r="C94" s="73" t="s">
        <v>100</v>
      </c>
      <c r="D94" s="71"/>
      <c r="E94" s="61"/>
      <c r="F94" s="78"/>
      <c r="G94" s="62"/>
      <c r="H94" s="47"/>
      <c r="I94" s="71"/>
      <c r="J94" s="47"/>
      <c r="K94" s="62"/>
      <c r="L94" s="47"/>
      <c r="M94" s="47"/>
      <c r="N94" s="48"/>
    </row>
    <row r="95" spans="1:14" ht="54" customHeight="1" x14ac:dyDescent="0.3">
      <c r="A95" s="7"/>
      <c r="B95" s="71" t="s">
        <v>101</v>
      </c>
      <c r="C95" s="58" t="s">
        <v>102</v>
      </c>
      <c r="D95" s="57" t="s">
        <v>88</v>
      </c>
      <c r="E95" s="61"/>
      <c r="F95" s="78">
        <v>4</v>
      </c>
      <c r="G95" s="62"/>
      <c r="H95" s="59"/>
      <c r="I95" s="71"/>
      <c r="J95" s="59"/>
      <c r="K95" s="62"/>
      <c r="L95" s="59"/>
      <c r="M95" s="59"/>
      <c r="N95" s="48"/>
    </row>
    <row r="96" spans="1:14" ht="15.75" x14ac:dyDescent="0.3">
      <c r="A96" s="7"/>
      <c r="B96" s="71" t="s">
        <v>103</v>
      </c>
      <c r="C96" s="73" t="s">
        <v>104</v>
      </c>
      <c r="D96" s="57" t="s">
        <v>88</v>
      </c>
      <c r="E96" s="61">
        <v>1</v>
      </c>
      <c r="F96" s="78">
        <f>E96*F95</f>
        <v>4</v>
      </c>
      <c r="G96" s="62"/>
      <c r="H96" s="47"/>
      <c r="I96" s="71"/>
      <c r="J96" s="47"/>
      <c r="K96" s="62"/>
      <c r="L96" s="47"/>
      <c r="M96" s="47"/>
      <c r="N96" s="48"/>
    </row>
    <row r="97" spans="1:14" ht="15.75" x14ac:dyDescent="0.3">
      <c r="A97" s="7"/>
      <c r="B97" s="71" t="s">
        <v>105</v>
      </c>
      <c r="C97" s="73" t="s">
        <v>106</v>
      </c>
      <c r="D97" s="71" t="s">
        <v>90</v>
      </c>
      <c r="E97" s="61"/>
      <c r="F97" s="78">
        <v>188</v>
      </c>
      <c r="G97" s="62"/>
      <c r="H97" s="47"/>
      <c r="I97" s="71"/>
      <c r="J97" s="47"/>
      <c r="K97" s="62"/>
      <c r="L97" s="47"/>
      <c r="M97" s="47"/>
      <c r="N97" s="48"/>
    </row>
    <row r="98" spans="1:14" ht="15.75" x14ac:dyDescent="0.3">
      <c r="A98" s="7"/>
      <c r="B98" s="71" t="s">
        <v>107</v>
      </c>
      <c r="C98" s="73" t="s">
        <v>108</v>
      </c>
      <c r="D98" s="71" t="s">
        <v>90</v>
      </c>
      <c r="E98" s="61"/>
      <c r="F98" s="78">
        <v>10</v>
      </c>
      <c r="G98" s="62"/>
      <c r="H98" s="47"/>
      <c r="I98" s="71"/>
      <c r="J98" s="47"/>
      <c r="K98" s="62"/>
      <c r="L98" s="47"/>
      <c r="M98" s="47"/>
      <c r="N98" s="48"/>
    </row>
    <row r="99" spans="1:14" ht="137.25" customHeight="1" x14ac:dyDescent="0.25">
      <c r="A99" s="4">
        <v>10</v>
      </c>
      <c r="B99" s="57" t="s">
        <v>207</v>
      </c>
      <c r="C99" s="58" t="s">
        <v>189</v>
      </c>
      <c r="D99" s="57" t="s">
        <v>40</v>
      </c>
      <c r="E99" s="59"/>
      <c r="F99" s="54">
        <v>1.4530000000000001</v>
      </c>
      <c r="G99" s="66"/>
      <c r="H99" s="47"/>
      <c r="I99" s="60"/>
      <c r="J99" s="47"/>
      <c r="K99" s="60"/>
      <c r="L99" s="47"/>
      <c r="M99" s="47"/>
      <c r="N99" s="48"/>
    </row>
    <row r="100" spans="1:14" ht="15.75" x14ac:dyDescent="0.3">
      <c r="A100" s="7"/>
      <c r="B100" s="52"/>
      <c r="C100" s="53" t="s">
        <v>50</v>
      </c>
      <c r="D100" s="52" t="s">
        <v>33</v>
      </c>
      <c r="E100" s="19">
        <v>53.8</v>
      </c>
      <c r="F100" s="14">
        <f>E100*F99</f>
        <v>78.171400000000006</v>
      </c>
      <c r="G100" s="20"/>
      <c r="H100" s="47"/>
      <c r="I100" s="54"/>
      <c r="J100" s="1"/>
      <c r="K100" s="55"/>
      <c r="L100" s="1"/>
      <c r="M100" s="1"/>
      <c r="N100" s="48"/>
    </row>
    <row r="101" spans="1:14" ht="15.75" x14ac:dyDescent="0.3">
      <c r="A101" s="7"/>
      <c r="B101" s="52"/>
      <c r="C101" s="53" t="s">
        <v>69</v>
      </c>
      <c r="D101" s="52" t="s">
        <v>37</v>
      </c>
      <c r="E101" s="19">
        <v>18.399999999999999</v>
      </c>
      <c r="F101" s="14">
        <f>E101*F99</f>
        <v>26.735199999999999</v>
      </c>
      <c r="G101" s="20"/>
      <c r="H101" s="47"/>
      <c r="I101" s="55"/>
      <c r="J101" s="47"/>
      <c r="K101" s="55"/>
      <c r="L101" s="1"/>
      <c r="M101" s="1"/>
      <c r="N101" s="48"/>
    </row>
    <row r="102" spans="1:14" ht="15.75" x14ac:dyDescent="0.3">
      <c r="A102" s="7"/>
      <c r="B102" s="52">
        <v>13.67</v>
      </c>
      <c r="C102" s="53" t="s">
        <v>109</v>
      </c>
      <c r="D102" s="52" t="s">
        <v>52</v>
      </c>
      <c r="E102" s="19">
        <v>0.35</v>
      </c>
      <c r="F102" s="14">
        <f>E102*F99</f>
        <v>0.50854999999999995</v>
      </c>
      <c r="G102" s="20"/>
      <c r="H102" s="47"/>
      <c r="I102" s="55"/>
      <c r="J102" s="47"/>
      <c r="K102" s="55"/>
      <c r="L102" s="1"/>
      <c r="M102" s="1"/>
      <c r="N102" s="48"/>
    </row>
    <row r="103" spans="1:14" ht="25.5" customHeight="1" x14ac:dyDescent="0.25">
      <c r="A103" s="13"/>
      <c r="B103" s="57" t="s">
        <v>190</v>
      </c>
      <c r="C103" s="73" t="s">
        <v>188</v>
      </c>
      <c r="D103" s="71" t="s">
        <v>90</v>
      </c>
      <c r="E103" s="61">
        <v>1</v>
      </c>
      <c r="F103" s="61">
        <v>26</v>
      </c>
      <c r="G103" s="124"/>
      <c r="H103" s="59"/>
      <c r="I103" s="62"/>
      <c r="J103" s="59"/>
      <c r="K103" s="62"/>
      <c r="L103" s="59"/>
      <c r="M103" s="59"/>
      <c r="N103" s="48"/>
    </row>
    <row r="104" spans="1:14" ht="25.5" customHeight="1" x14ac:dyDescent="0.25">
      <c r="A104" s="13"/>
      <c r="B104" s="57" t="s">
        <v>191</v>
      </c>
      <c r="C104" s="73" t="s">
        <v>208</v>
      </c>
      <c r="D104" s="71" t="s">
        <v>90</v>
      </c>
      <c r="E104" s="61"/>
      <c r="F104" s="61">
        <v>15.2</v>
      </c>
      <c r="G104" s="124"/>
      <c r="H104" s="59"/>
      <c r="I104" s="62"/>
      <c r="J104" s="59"/>
      <c r="K104" s="62"/>
      <c r="L104" s="59"/>
      <c r="M104" s="59"/>
      <c r="N104" s="48"/>
    </row>
    <row r="105" spans="1:14" ht="25.5" customHeight="1" x14ac:dyDescent="0.25">
      <c r="A105" s="13"/>
      <c r="B105" s="57" t="s">
        <v>167</v>
      </c>
      <c r="C105" s="73" t="s">
        <v>110</v>
      </c>
      <c r="D105" s="71" t="s">
        <v>90</v>
      </c>
      <c r="E105" s="61"/>
      <c r="F105" s="61">
        <v>154</v>
      </c>
      <c r="G105" s="124"/>
      <c r="H105" s="59"/>
      <c r="I105" s="62"/>
      <c r="J105" s="59"/>
      <c r="K105" s="62"/>
      <c r="L105" s="59"/>
      <c r="M105" s="59"/>
      <c r="N105" s="48"/>
    </row>
    <row r="106" spans="1:14" ht="25.5" customHeight="1" x14ac:dyDescent="0.3">
      <c r="A106" s="7"/>
      <c r="B106" s="52" t="s">
        <v>170</v>
      </c>
      <c r="C106" s="53" t="s">
        <v>169</v>
      </c>
      <c r="D106" s="71" t="s">
        <v>90</v>
      </c>
      <c r="E106" s="19"/>
      <c r="F106" s="19">
        <v>16</v>
      </c>
      <c r="G106" s="125"/>
      <c r="H106" s="47"/>
      <c r="I106" s="55"/>
      <c r="J106" s="47"/>
      <c r="K106" s="55"/>
      <c r="L106" s="47"/>
      <c r="M106" s="47"/>
      <c r="N106" s="48"/>
    </row>
    <row r="107" spans="1:14" ht="25.5" customHeight="1" x14ac:dyDescent="0.3">
      <c r="A107" s="7"/>
      <c r="B107" s="57" t="s">
        <v>171</v>
      </c>
      <c r="C107" s="58" t="s">
        <v>111</v>
      </c>
      <c r="D107" s="57" t="s">
        <v>112</v>
      </c>
      <c r="E107" s="59">
        <v>1</v>
      </c>
      <c r="F107" s="59">
        <v>7</v>
      </c>
      <c r="G107" s="129"/>
      <c r="H107" s="59"/>
      <c r="I107" s="57"/>
      <c r="J107" s="59"/>
      <c r="K107" s="60"/>
      <c r="L107" s="59"/>
      <c r="M107" s="59"/>
      <c r="N107" s="48"/>
    </row>
    <row r="108" spans="1:14" ht="25.5" customHeight="1" x14ac:dyDescent="0.3">
      <c r="A108" s="7"/>
      <c r="B108" s="57" t="s">
        <v>172</v>
      </c>
      <c r="C108" s="58" t="s">
        <v>113</v>
      </c>
      <c r="D108" s="57" t="s">
        <v>112</v>
      </c>
      <c r="E108" s="59">
        <v>1</v>
      </c>
      <c r="F108" s="59">
        <v>11.4</v>
      </c>
      <c r="G108" s="129"/>
      <c r="H108" s="59"/>
      <c r="I108" s="57"/>
      <c r="J108" s="59"/>
      <c r="K108" s="60"/>
      <c r="L108" s="59"/>
      <c r="M108" s="59"/>
      <c r="N108" s="48"/>
    </row>
    <row r="109" spans="1:14" ht="25.5" customHeight="1" x14ac:dyDescent="0.3">
      <c r="A109" s="7"/>
      <c r="B109" s="57" t="s">
        <v>168</v>
      </c>
      <c r="C109" s="58" t="s">
        <v>114</v>
      </c>
      <c r="D109" s="57" t="s">
        <v>112</v>
      </c>
      <c r="E109" s="59">
        <v>1</v>
      </c>
      <c r="F109" s="59">
        <v>4.4000000000000004</v>
      </c>
      <c r="G109" s="129"/>
      <c r="H109" s="59"/>
      <c r="I109" s="57"/>
      <c r="J109" s="59"/>
      <c r="K109" s="60"/>
      <c r="L109" s="59"/>
      <c r="M109" s="59"/>
      <c r="N109" s="48"/>
    </row>
    <row r="110" spans="1:14" ht="25.5" customHeight="1" x14ac:dyDescent="0.3">
      <c r="A110" s="7"/>
      <c r="B110" s="57" t="s">
        <v>192</v>
      </c>
      <c r="C110" s="58" t="s">
        <v>187</v>
      </c>
      <c r="D110" s="57" t="s">
        <v>116</v>
      </c>
      <c r="E110" s="59">
        <v>1</v>
      </c>
      <c r="F110" s="59">
        <v>24</v>
      </c>
      <c r="G110" s="129"/>
      <c r="H110" s="59"/>
      <c r="I110" s="57"/>
      <c r="J110" s="59"/>
      <c r="K110" s="60"/>
      <c r="L110" s="59"/>
      <c r="M110" s="59"/>
      <c r="N110" s="48"/>
    </row>
    <row r="111" spans="1:14" ht="25.5" customHeight="1" x14ac:dyDescent="0.3">
      <c r="A111" s="7"/>
      <c r="B111" s="57" t="s">
        <v>194</v>
      </c>
      <c r="C111" s="58" t="s">
        <v>193</v>
      </c>
      <c r="D111" s="57" t="s">
        <v>209</v>
      </c>
      <c r="E111" s="59"/>
      <c r="F111" s="59">
        <v>0.64</v>
      </c>
      <c r="G111" s="60"/>
      <c r="H111" s="6"/>
      <c r="I111" s="9"/>
      <c r="J111" s="6"/>
      <c r="K111" s="5"/>
      <c r="L111" s="6"/>
      <c r="M111" s="6"/>
      <c r="N111" s="48"/>
    </row>
    <row r="112" spans="1:14" ht="25.5" customHeight="1" x14ac:dyDescent="0.3">
      <c r="A112" s="7"/>
      <c r="B112" s="57" t="s">
        <v>173</v>
      </c>
      <c r="C112" s="58" t="s">
        <v>115</v>
      </c>
      <c r="D112" s="57" t="s">
        <v>116</v>
      </c>
      <c r="E112" s="59">
        <v>24.4</v>
      </c>
      <c r="F112" s="6">
        <v>35.453200000000002</v>
      </c>
      <c r="G112" s="60"/>
      <c r="H112" s="6"/>
      <c r="I112" s="79"/>
      <c r="J112" s="59"/>
      <c r="K112" s="60"/>
      <c r="L112" s="59"/>
      <c r="M112" s="6"/>
      <c r="N112" s="48"/>
    </row>
    <row r="113" spans="1:14" ht="15.75" x14ac:dyDescent="0.3">
      <c r="A113" s="2"/>
      <c r="B113" s="52"/>
      <c r="C113" s="53" t="s">
        <v>210</v>
      </c>
      <c r="D113" s="52" t="s">
        <v>37</v>
      </c>
      <c r="E113" s="19">
        <v>2.78</v>
      </c>
      <c r="F113" s="14">
        <v>4.0393400000000002</v>
      </c>
      <c r="G113" s="55"/>
      <c r="H113" s="1"/>
      <c r="I113" s="57"/>
      <c r="J113" s="47"/>
      <c r="K113" s="55"/>
      <c r="L113" s="47"/>
      <c r="M113" s="1"/>
      <c r="N113" s="48"/>
    </row>
    <row r="114" spans="1:14" ht="15.75" x14ac:dyDescent="0.3">
      <c r="A114" s="7">
        <v>11</v>
      </c>
      <c r="B114" s="52" t="s">
        <v>117</v>
      </c>
      <c r="C114" s="53" t="s">
        <v>118</v>
      </c>
      <c r="D114" s="52" t="s">
        <v>40</v>
      </c>
      <c r="E114" s="19"/>
      <c r="F114" s="54">
        <v>0.06</v>
      </c>
      <c r="G114" s="20"/>
      <c r="H114" s="47"/>
      <c r="I114" s="55"/>
      <c r="J114" s="47"/>
      <c r="K114" s="55"/>
      <c r="L114" s="47"/>
      <c r="M114" s="47"/>
      <c r="N114" s="48"/>
    </row>
    <row r="115" spans="1:14" ht="15.75" x14ac:dyDescent="0.3">
      <c r="A115" s="7"/>
      <c r="B115" s="52" t="s">
        <v>119</v>
      </c>
      <c r="C115" s="53" t="s">
        <v>50</v>
      </c>
      <c r="D115" s="52" t="s">
        <v>33</v>
      </c>
      <c r="E115" s="19">
        <v>210</v>
      </c>
      <c r="F115" s="19">
        <f>E115*F114</f>
        <v>12.6</v>
      </c>
      <c r="G115" s="20"/>
      <c r="H115" s="47"/>
      <c r="I115" s="54"/>
      <c r="J115" s="47"/>
      <c r="K115" s="55"/>
      <c r="L115" s="47"/>
      <c r="M115" s="47"/>
      <c r="N115" s="48"/>
    </row>
    <row r="116" spans="1:14" ht="15.75" x14ac:dyDescent="0.3">
      <c r="A116" s="7"/>
      <c r="B116" s="52"/>
      <c r="C116" s="53" t="s">
        <v>69</v>
      </c>
      <c r="D116" s="52" t="s">
        <v>37</v>
      </c>
      <c r="E116" s="19">
        <v>1.4</v>
      </c>
      <c r="F116" s="19">
        <f>E116*F114</f>
        <v>8.3999999999999991E-2</v>
      </c>
      <c r="G116" s="20"/>
      <c r="H116" s="47"/>
      <c r="I116" s="55"/>
      <c r="J116" s="47"/>
      <c r="K116" s="55"/>
      <c r="L116" s="47"/>
      <c r="M116" s="47"/>
      <c r="N116" s="48"/>
    </row>
    <row r="117" spans="1:14" ht="31.5" x14ac:dyDescent="0.25">
      <c r="A117" s="4"/>
      <c r="B117" s="57" t="s">
        <v>174</v>
      </c>
      <c r="C117" s="58" t="s">
        <v>120</v>
      </c>
      <c r="D117" s="57" t="s">
        <v>40</v>
      </c>
      <c r="E117" s="59"/>
      <c r="F117" s="59">
        <v>0.06</v>
      </c>
      <c r="G117" s="66"/>
      <c r="H117" s="59"/>
      <c r="I117" s="60"/>
      <c r="J117" s="59"/>
      <c r="K117" s="60"/>
      <c r="L117" s="59"/>
      <c r="M117" s="59"/>
      <c r="N117" s="48"/>
    </row>
    <row r="118" spans="1:14" ht="15.75" x14ac:dyDescent="0.3">
      <c r="A118" s="2"/>
      <c r="B118" s="52"/>
      <c r="C118" s="53" t="s">
        <v>74</v>
      </c>
      <c r="D118" s="52" t="s">
        <v>37</v>
      </c>
      <c r="E118" s="19">
        <v>2</v>
      </c>
      <c r="F118" s="19">
        <v>0.12</v>
      </c>
      <c r="G118" s="20"/>
      <c r="H118" s="47"/>
      <c r="I118" s="55"/>
      <c r="J118" s="47"/>
      <c r="K118" s="55"/>
      <c r="L118" s="47"/>
      <c r="M118" s="47"/>
      <c r="N118" s="48"/>
    </row>
    <row r="119" spans="1:14" ht="117.75" customHeight="1" x14ac:dyDescent="0.25">
      <c r="A119" s="4">
        <v>12</v>
      </c>
      <c r="B119" s="57" t="s">
        <v>121</v>
      </c>
      <c r="C119" s="58" t="s">
        <v>122</v>
      </c>
      <c r="D119" s="57" t="s">
        <v>71</v>
      </c>
      <c r="E119" s="59"/>
      <c r="F119" s="54">
        <v>385</v>
      </c>
      <c r="G119" s="66"/>
      <c r="H119" s="59"/>
      <c r="I119" s="60"/>
      <c r="J119" s="59"/>
      <c r="K119" s="60"/>
      <c r="L119" s="59"/>
      <c r="M119" s="59"/>
      <c r="N119" s="48"/>
    </row>
    <row r="120" spans="1:14" ht="15.75" x14ac:dyDescent="0.3">
      <c r="A120" s="7"/>
      <c r="B120" s="52"/>
      <c r="C120" s="53" t="s">
        <v>50</v>
      </c>
      <c r="D120" s="52" t="s">
        <v>33</v>
      </c>
      <c r="E120" s="19">
        <v>1.1499999999999999</v>
      </c>
      <c r="F120" s="19">
        <f>E120*F119</f>
        <v>442.74999999999994</v>
      </c>
      <c r="G120" s="20"/>
      <c r="H120" s="47"/>
      <c r="I120" s="125"/>
      <c r="J120" s="47"/>
      <c r="K120" s="55"/>
      <c r="L120" s="47"/>
      <c r="M120" s="123"/>
      <c r="N120" s="48"/>
    </row>
    <row r="121" spans="1:14" ht="15.75" x14ac:dyDescent="0.3">
      <c r="A121" s="7"/>
      <c r="B121" s="52"/>
      <c r="C121" s="53" t="s">
        <v>69</v>
      </c>
      <c r="D121" s="52" t="s">
        <v>37</v>
      </c>
      <c r="E121" s="19">
        <v>0.1174</v>
      </c>
      <c r="F121" s="19">
        <f>E121*F119</f>
        <v>45.199000000000005</v>
      </c>
      <c r="G121" s="20"/>
      <c r="H121" s="47"/>
      <c r="I121" s="55"/>
      <c r="J121" s="47"/>
      <c r="K121" s="55"/>
      <c r="L121" s="47"/>
      <c r="M121" s="47"/>
      <c r="N121" s="48"/>
    </row>
    <row r="122" spans="1:14" ht="15.75" x14ac:dyDescent="0.3">
      <c r="A122" s="7"/>
      <c r="B122" s="52" t="s">
        <v>175</v>
      </c>
      <c r="C122" s="53" t="s">
        <v>123</v>
      </c>
      <c r="D122" s="52" t="s">
        <v>52</v>
      </c>
      <c r="E122" s="19">
        <v>1.2500000000000001E-2</v>
      </c>
      <c r="F122" s="19">
        <f>E122*F119</f>
        <v>4.8125</v>
      </c>
      <c r="G122" s="20"/>
      <c r="H122" s="47"/>
      <c r="I122" s="55"/>
      <c r="J122" s="47"/>
      <c r="K122" s="125"/>
      <c r="L122" s="47"/>
      <c r="M122" s="47"/>
      <c r="N122" s="48"/>
    </row>
    <row r="123" spans="1:14" ht="15.75" x14ac:dyDescent="0.3">
      <c r="A123" s="7"/>
      <c r="B123" s="52" t="s">
        <v>176</v>
      </c>
      <c r="C123" s="53" t="s">
        <v>177</v>
      </c>
      <c r="D123" s="52" t="s">
        <v>112</v>
      </c>
      <c r="E123" s="19" t="s">
        <v>124</v>
      </c>
      <c r="F123" s="62">
        <v>180</v>
      </c>
      <c r="G123" s="126"/>
      <c r="H123" s="47"/>
      <c r="I123" s="19"/>
      <c r="J123" s="47"/>
      <c r="K123" s="55"/>
      <c r="L123" s="47"/>
      <c r="M123" s="47"/>
      <c r="N123" s="48"/>
    </row>
    <row r="124" spans="1:14" ht="66" customHeight="1" x14ac:dyDescent="0.25">
      <c r="A124" s="4"/>
      <c r="B124" s="57" t="s">
        <v>125</v>
      </c>
      <c r="C124" s="58" t="s">
        <v>126</v>
      </c>
      <c r="D124" s="57" t="s">
        <v>116</v>
      </c>
      <c r="E124" s="59">
        <v>0.1</v>
      </c>
      <c r="F124" s="62">
        <v>38.5</v>
      </c>
      <c r="G124" s="59"/>
      <c r="H124" s="59"/>
      <c r="I124" s="59"/>
      <c r="J124" s="59"/>
      <c r="K124" s="60"/>
      <c r="L124" s="59"/>
      <c r="M124" s="59"/>
      <c r="N124" s="48"/>
    </row>
    <row r="125" spans="1:14" ht="66" customHeight="1" x14ac:dyDescent="0.25">
      <c r="A125" s="4"/>
      <c r="B125" s="57" t="s">
        <v>184</v>
      </c>
      <c r="C125" s="58" t="s">
        <v>199</v>
      </c>
      <c r="D125" s="57" t="s">
        <v>71</v>
      </c>
      <c r="E125" s="59">
        <v>1</v>
      </c>
      <c r="F125" s="59">
        <v>385</v>
      </c>
      <c r="G125" s="130"/>
      <c r="H125" s="59"/>
      <c r="I125" s="59"/>
      <c r="J125" s="59"/>
      <c r="K125" s="60"/>
      <c r="L125" s="59"/>
      <c r="M125" s="59"/>
      <c r="N125" s="48"/>
    </row>
    <row r="126" spans="1:14" ht="15.75" x14ac:dyDescent="0.3">
      <c r="A126" s="7"/>
      <c r="B126" s="52" t="s">
        <v>127</v>
      </c>
      <c r="C126" s="53" t="s">
        <v>115</v>
      </c>
      <c r="D126" s="52" t="s">
        <v>116</v>
      </c>
      <c r="E126" s="19">
        <v>4.1000000000000002E-2</v>
      </c>
      <c r="F126" s="19">
        <f>E126*F125</f>
        <v>15.785</v>
      </c>
      <c r="G126" s="126"/>
      <c r="H126" s="47"/>
      <c r="I126" s="19"/>
      <c r="J126" s="47"/>
      <c r="K126" s="55"/>
      <c r="L126" s="47"/>
      <c r="M126" s="47"/>
      <c r="N126" s="48"/>
    </row>
    <row r="127" spans="1:14" ht="15.75" x14ac:dyDescent="0.3">
      <c r="A127" s="2"/>
      <c r="B127" s="52"/>
      <c r="C127" s="53" t="s">
        <v>74</v>
      </c>
      <c r="D127" s="52" t="s">
        <v>37</v>
      </c>
      <c r="E127" s="19">
        <v>5.5599999999999997E-2</v>
      </c>
      <c r="F127" s="19">
        <f>E127*F125</f>
        <v>21.405999999999999</v>
      </c>
      <c r="G127" s="19"/>
      <c r="H127" s="47"/>
      <c r="I127" s="19"/>
      <c r="J127" s="47"/>
      <c r="K127" s="55"/>
      <c r="L127" s="47"/>
      <c r="M127" s="47"/>
      <c r="N127" s="48"/>
    </row>
    <row r="128" spans="1:14" ht="42" customHeight="1" x14ac:dyDescent="0.3">
      <c r="A128" s="15">
        <v>13</v>
      </c>
      <c r="B128" s="52" t="s">
        <v>128</v>
      </c>
      <c r="C128" s="58" t="s">
        <v>129</v>
      </c>
      <c r="D128" s="57" t="s">
        <v>71</v>
      </c>
      <c r="E128" s="59"/>
      <c r="F128" s="54">
        <v>450</v>
      </c>
      <c r="G128" s="66"/>
      <c r="H128" s="59"/>
      <c r="I128" s="60"/>
      <c r="J128" s="59"/>
      <c r="K128" s="60"/>
      <c r="L128" s="59"/>
      <c r="M128" s="59"/>
      <c r="N128" s="48"/>
    </row>
    <row r="129" spans="1:14" s="80" customFormat="1" ht="20.25" customHeight="1" x14ac:dyDescent="0.25">
      <c r="A129" s="16"/>
      <c r="B129" s="71" t="s">
        <v>130</v>
      </c>
      <c r="C129" s="58" t="s">
        <v>131</v>
      </c>
      <c r="D129" s="71" t="s">
        <v>33</v>
      </c>
      <c r="E129" s="61">
        <v>1</v>
      </c>
      <c r="F129" s="61">
        <f>E129*F128</f>
        <v>450</v>
      </c>
      <c r="G129" s="74"/>
      <c r="H129" s="59"/>
      <c r="I129" s="62"/>
      <c r="J129" s="59"/>
      <c r="K129" s="62"/>
      <c r="L129" s="59"/>
      <c r="M129" s="59"/>
      <c r="N129" s="48"/>
    </row>
    <row r="130" spans="1:14" ht="15.75" x14ac:dyDescent="0.3">
      <c r="A130" s="7"/>
      <c r="B130" s="52"/>
      <c r="C130" s="53" t="s">
        <v>69</v>
      </c>
      <c r="D130" s="52" t="s">
        <v>37</v>
      </c>
      <c r="E130" s="19">
        <v>2.9999999999999997E-4</v>
      </c>
      <c r="F130" s="19">
        <f>E130*F128</f>
        <v>0.13499999999999998</v>
      </c>
      <c r="G130" s="20"/>
      <c r="H130" s="47"/>
      <c r="I130" s="55"/>
      <c r="J130" s="47"/>
      <c r="K130" s="55"/>
      <c r="L130" s="47"/>
      <c r="M130" s="47"/>
      <c r="N130" s="48"/>
    </row>
    <row r="131" spans="1:14" ht="15.75" x14ac:dyDescent="0.3">
      <c r="A131" s="7"/>
      <c r="B131" s="52" t="s">
        <v>178</v>
      </c>
      <c r="C131" s="128" t="s">
        <v>216</v>
      </c>
      <c r="D131" s="52" t="s">
        <v>132</v>
      </c>
      <c r="E131" s="19">
        <v>1</v>
      </c>
      <c r="F131" s="19">
        <f>E131*F128</f>
        <v>450</v>
      </c>
      <c r="G131" s="19"/>
      <c r="H131" s="47"/>
      <c r="I131" s="19"/>
      <c r="J131" s="47"/>
      <c r="K131" s="55"/>
      <c r="L131" s="47"/>
      <c r="M131" s="47"/>
      <c r="N131" s="48"/>
    </row>
    <row r="132" spans="1:14" ht="15.75" x14ac:dyDescent="0.3">
      <c r="A132" s="7"/>
      <c r="B132" s="52" t="s">
        <v>179</v>
      </c>
      <c r="C132" s="53" t="s">
        <v>133</v>
      </c>
      <c r="D132" s="52" t="s">
        <v>132</v>
      </c>
      <c r="E132" s="19">
        <v>8.8999999999999996E-2</v>
      </c>
      <c r="F132" s="19">
        <f>E132*F128</f>
        <v>40.049999999999997</v>
      </c>
      <c r="G132" s="19"/>
      <c r="H132" s="47"/>
      <c r="I132" s="19"/>
      <c r="J132" s="47"/>
      <c r="K132" s="55"/>
      <c r="L132" s="47"/>
      <c r="M132" s="47"/>
      <c r="N132" s="48"/>
    </row>
    <row r="133" spans="1:14" ht="15.75" x14ac:dyDescent="0.3">
      <c r="A133" s="7"/>
      <c r="B133" s="52" t="s">
        <v>181</v>
      </c>
      <c r="C133" s="53" t="s">
        <v>135</v>
      </c>
      <c r="D133" s="52" t="s">
        <v>180</v>
      </c>
      <c r="E133" s="19">
        <v>0.45</v>
      </c>
      <c r="F133" s="19">
        <f>E133*F128</f>
        <v>202.5</v>
      </c>
      <c r="G133" s="19"/>
      <c r="H133" s="47"/>
      <c r="I133" s="19"/>
      <c r="J133" s="47"/>
      <c r="K133" s="55"/>
      <c r="L133" s="47"/>
      <c r="M133" s="47"/>
      <c r="N133" s="48"/>
    </row>
    <row r="134" spans="1:14" ht="15.75" x14ac:dyDescent="0.3">
      <c r="A134" s="2"/>
      <c r="B134" s="52"/>
      <c r="C134" s="53" t="s">
        <v>74</v>
      </c>
      <c r="D134" s="52" t="s">
        <v>37</v>
      </c>
      <c r="E134" s="19">
        <v>1.9E-3</v>
      </c>
      <c r="F134" s="19">
        <f>E134*F128</f>
        <v>0.85499999999999998</v>
      </c>
      <c r="G134" s="19"/>
      <c r="H134" s="47"/>
      <c r="I134" s="19"/>
      <c r="J134" s="47"/>
      <c r="K134" s="55"/>
      <c r="L134" s="47"/>
      <c r="M134" s="47"/>
      <c r="N134" s="48"/>
    </row>
    <row r="135" spans="1:14" ht="35.25" customHeight="1" x14ac:dyDescent="0.25">
      <c r="A135" s="4">
        <v>14</v>
      </c>
      <c r="B135" s="57" t="s">
        <v>136</v>
      </c>
      <c r="C135" s="58" t="s">
        <v>137</v>
      </c>
      <c r="D135" s="57" t="s">
        <v>71</v>
      </c>
      <c r="E135" s="59"/>
      <c r="F135" s="54">
        <v>126</v>
      </c>
      <c r="G135" s="66"/>
      <c r="H135" s="59"/>
      <c r="I135" s="60"/>
      <c r="J135" s="59"/>
      <c r="K135" s="60"/>
      <c r="L135" s="59"/>
      <c r="M135" s="59"/>
      <c r="N135" s="48"/>
    </row>
    <row r="136" spans="1:14" ht="15.75" x14ac:dyDescent="0.3">
      <c r="A136" s="7"/>
      <c r="B136" s="52" t="s">
        <v>130</v>
      </c>
      <c r="C136" s="53" t="s">
        <v>131</v>
      </c>
      <c r="D136" s="52" t="s">
        <v>33</v>
      </c>
      <c r="E136" s="19">
        <v>0.68</v>
      </c>
      <c r="F136" s="19">
        <f>E136*F135</f>
        <v>85.68</v>
      </c>
      <c r="G136" s="20"/>
      <c r="H136" s="47"/>
      <c r="I136" s="55"/>
      <c r="J136" s="47"/>
      <c r="K136" s="55"/>
      <c r="L136" s="47"/>
      <c r="M136" s="47"/>
      <c r="N136" s="48"/>
    </row>
    <row r="137" spans="1:14" ht="15.75" x14ac:dyDescent="0.3">
      <c r="A137" s="7"/>
      <c r="B137" s="52"/>
      <c r="C137" s="53" t="s">
        <v>69</v>
      </c>
      <c r="D137" s="52" t="s">
        <v>37</v>
      </c>
      <c r="E137" s="19">
        <v>2.9999999999999997E-4</v>
      </c>
      <c r="F137" s="19">
        <f>E137*F135</f>
        <v>3.7799999999999993E-2</v>
      </c>
      <c r="G137" s="20"/>
      <c r="H137" s="47"/>
      <c r="I137" s="55"/>
      <c r="J137" s="47"/>
      <c r="K137" s="55"/>
      <c r="L137" s="47"/>
      <c r="M137" s="47"/>
      <c r="N137" s="48"/>
    </row>
    <row r="138" spans="1:14" ht="15.75" x14ac:dyDescent="0.3">
      <c r="A138" s="7"/>
      <c r="B138" s="52" t="s">
        <v>182</v>
      </c>
      <c r="C138" s="53" t="s">
        <v>138</v>
      </c>
      <c r="D138" s="52" t="s">
        <v>132</v>
      </c>
      <c r="E138" s="19">
        <v>0.24399999999999999</v>
      </c>
      <c r="F138" s="19">
        <f>E138*F135</f>
        <v>30.744</v>
      </c>
      <c r="G138" s="19"/>
      <c r="H138" s="47"/>
      <c r="I138" s="19"/>
      <c r="J138" s="47"/>
      <c r="K138" s="55"/>
      <c r="L138" s="47"/>
      <c r="M138" s="47"/>
      <c r="N138" s="48"/>
    </row>
    <row r="139" spans="1:14" ht="15.75" x14ac:dyDescent="0.3">
      <c r="A139" s="7"/>
      <c r="B139" s="52" t="s">
        <v>128</v>
      </c>
      <c r="C139" s="53" t="s">
        <v>139</v>
      </c>
      <c r="D139" s="52" t="s">
        <v>132</v>
      </c>
      <c r="E139" s="19">
        <v>2E-3</v>
      </c>
      <c r="F139" s="19">
        <f>E139*F135</f>
        <v>0.252</v>
      </c>
      <c r="G139" s="19"/>
      <c r="H139" s="47"/>
      <c r="I139" s="19"/>
      <c r="J139" s="47"/>
      <c r="K139" s="55"/>
      <c r="L139" s="47"/>
      <c r="M139" s="47"/>
      <c r="N139" s="48"/>
    </row>
    <row r="140" spans="1:14" ht="15.75" x14ac:dyDescent="0.3">
      <c r="A140" s="7"/>
      <c r="B140" s="52" t="s">
        <v>134</v>
      </c>
      <c r="C140" s="53" t="s">
        <v>140</v>
      </c>
      <c r="D140" s="52" t="s">
        <v>132</v>
      </c>
      <c r="E140" s="19">
        <v>2.7000000000000003E-2</v>
      </c>
      <c r="F140" s="19">
        <f>E140*F135</f>
        <v>3.4020000000000006</v>
      </c>
      <c r="G140" s="19"/>
      <c r="H140" s="47"/>
      <c r="I140" s="19"/>
      <c r="J140" s="47"/>
      <c r="K140" s="55"/>
      <c r="L140" s="47"/>
      <c r="M140" s="47"/>
      <c r="N140" s="48"/>
    </row>
    <row r="141" spans="1:14" ht="15.75" x14ac:dyDescent="0.3">
      <c r="A141" s="2"/>
      <c r="B141" s="52"/>
      <c r="C141" s="53" t="s">
        <v>74</v>
      </c>
      <c r="D141" s="52" t="s">
        <v>37</v>
      </c>
      <c r="E141" s="19">
        <v>1.9E-3</v>
      </c>
      <c r="F141" s="19">
        <f>E141*F135</f>
        <v>0.2394</v>
      </c>
      <c r="G141" s="19"/>
      <c r="H141" s="47"/>
      <c r="I141" s="19"/>
      <c r="J141" s="47"/>
      <c r="K141" s="55"/>
      <c r="L141" s="47"/>
      <c r="M141" s="47"/>
      <c r="N141" s="48"/>
    </row>
    <row r="142" spans="1:14" ht="31.5" x14ac:dyDescent="0.3">
      <c r="A142" s="7"/>
      <c r="B142" s="52"/>
      <c r="C142" s="131" t="s">
        <v>224</v>
      </c>
      <c r="D142" s="52" t="s">
        <v>209</v>
      </c>
      <c r="E142" s="19"/>
      <c r="F142" s="19">
        <v>450</v>
      </c>
      <c r="G142" s="19"/>
      <c r="H142" s="47"/>
      <c r="I142" s="19"/>
      <c r="J142" s="47"/>
      <c r="K142" s="55"/>
      <c r="L142" s="47"/>
      <c r="M142" s="47"/>
      <c r="N142" s="48"/>
    </row>
    <row r="143" spans="1:14" ht="15.75" x14ac:dyDescent="0.3">
      <c r="A143" s="7"/>
      <c r="B143" s="52"/>
      <c r="C143" s="53" t="s">
        <v>225</v>
      </c>
      <c r="D143" s="52" t="s">
        <v>218</v>
      </c>
      <c r="E143" s="19">
        <v>0.25800000000000001</v>
      </c>
      <c r="F143" s="19">
        <f>E143*F142</f>
        <v>116.10000000000001</v>
      </c>
      <c r="G143" s="19"/>
      <c r="H143" s="47"/>
      <c r="I143" s="19"/>
      <c r="J143" s="47"/>
      <c r="K143" s="55"/>
      <c r="L143" s="47"/>
      <c r="M143" s="47"/>
      <c r="N143" s="48"/>
    </row>
    <row r="144" spans="1:14" ht="15.75" x14ac:dyDescent="0.3">
      <c r="A144" s="7"/>
      <c r="B144" s="52"/>
      <c r="C144" s="53" t="s">
        <v>226</v>
      </c>
      <c r="D144" s="52" t="s">
        <v>220</v>
      </c>
      <c r="E144" s="19">
        <v>1.35</v>
      </c>
      <c r="F144" s="19">
        <f>F142*E144</f>
        <v>607.5</v>
      </c>
      <c r="G144" s="19"/>
      <c r="H144" s="47"/>
      <c r="I144" s="19"/>
      <c r="J144" s="47"/>
      <c r="K144" s="55"/>
      <c r="L144" s="47"/>
      <c r="M144" s="47"/>
      <c r="N144" s="48"/>
    </row>
    <row r="145" spans="1:14" ht="15.75" x14ac:dyDescent="0.3">
      <c r="A145" s="7"/>
      <c r="B145" s="52"/>
      <c r="C145" s="53" t="s">
        <v>223</v>
      </c>
      <c r="D145" s="52" t="s">
        <v>209</v>
      </c>
      <c r="E145" s="19"/>
      <c r="F145" s="19">
        <v>33</v>
      </c>
      <c r="G145" s="19"/>
      <c r="H145" s="47"/>
      <c r="I145" s="19"/>
      <c r="J145" s="47"/>
      <c r="K145" s="55"/>
      <c r="L145" s="47"/>
      <c r="M145" s="47"/>
      <c r="N145" s="48"/>
    </row>
    <row r="146" spans="1:14" ht="15.75" x14ac:dyDescent="0.3">
      <c r="A146" s="7"/>
      <c r="B146" s="52"/>
      <c r="C146" s="53" t="s">
        <v>217</v>
      </c>
      <c r="D146" s="52" t="s">
        <v>218</v>
      </c>
      <c r="E146" s="19">
        <v>0.65800000000000003</v>
      </c>
      <c r="F146" s="19">
        <f>F145*E146</f>
        <v>21.714000000000002</v>
      </c>
      <c r="G146" s="19"/>
      <c r="H146" s="47"/>
      <c r="I146" s="19"/>
      <c r="J146" s="47"/>
      <c r="K146" s="55"/>
      <c r="L146" s="47"/>
      <c r="M146" s="47"/>
      <c r="N146" s="48"/>
    </row>
    <row r="147" spans="1:14" ht="15.75" x14ac:dyDescent="0.3">
      <c r="A147" s="7"/>
      <c r="B147" s="52"/>
      <c r="C147" s="53" t="s">
        <v>219</v>
      </c>
      <c r="D147" s="52" t="s">
        <v>220</v>
      </c>
      <c r="E147" s="19">
        <v>0.42099999999999999</v>
      </c>
      <c r="F147" s="19">
        <f>E147*F145</f>
        <v>13.892999999999999</v>
      </c>
      <c r="G147" s="19"/>
      <c r="H147" s="47"/>
      <c r="I147" s="19"/>
      <c r="J147" s="47"/>
      <c r="K147" s="55"/>
      <c r="L147" s="47"/>
      <c r="M147" s="47"/>
      <c r="N147" s="48"/>
    </row>
    <row r="148" spans="1:14" ht="15.75" x14ac:dyDescent="0.3">
      <c r="A148" s="7"/>
      <c r="B148" s="52"/>
      <c r="C148" s="53" t="s">
        <v>221</v>
      </c>
      <c r="D148" s="52" t="s">
        <v>222</v>
      </c>
      <c r="E148" s="19">
        <v>1.6E-2</v>
      </c>
      <c r="F148" s="19">
        <f>E148*F145</f>
        <v>0.52800000000000002</v>
      </c>
      <c r="G148" s="19"/>
      <c r="H148" s="47"/>
      <c r="I148" s="19"/>
      <c r="J148" s="47"/>
      <c r="K148" s="55"/>
      <c r="L148" s="47"/>
      <c r="M148" s="47"/>
      <c r="N148" s="48"/>
    </row>
    <row r="149" spans="1:14" ht="15.75" x14ac:dyDescent="0.3">
      <c r="A149" s="7">
        <v>15</v>
      </c>
      <c r="B149" s="52" t="s">
        <v>141</v>
      </c>
      <c r="C149" s="53" t="s">
        <v>142</v>
      </c>
      <c r="D149" s="52" t="s">
        <v>49</v>
      </c>
      <c r="E149" s="19"/>
      <c r="F149" s="54">
        <v>6.75</v>
      </c>
      <c r="G149" s="20"/>
      <c r="H149" s="47"/>
      <c r="I149" s="55"/>
      <c r="J149" s="47"/>
      <c r="K149" s="55"/>
      <c r="L149" s="47"/>
      <c r="M149" s="47"/>
      <c r="N149" s="48"/>
    </row>
    <row r="150" spans="1:14" ht="15.75" x14ac:dyDescent="0.3">
      <c r="A150" s="7"/>
      <c r="B150" s="52" t="s">
        <v>143</v>
      </c>
      <c r="C150" s="53" t="s">
        <v>50</v>
      </c>
      <c r="D150" s="52" t="s">
        <v>33</v>
      </c>
      <c r="E150" s="19">
        <v>3</v>
      </c>
      <c r="F150" s="19">
        <f>E150*F149</f>
        <v>20.25</v>
      </c>
      <c r="G150" s="20"/>
      <c r="H150" s="47"/>
      <c r="I150" s="55"/>
      <c r="J150" s="47"/>
      <c r="K150" s="55"/>
      <c r="L150" s="47"/>
      <c r="M150" s="47"/>
      <c r="N150" s="48"/>
    </row>
    <row r="151" spans="1:14" ht="15.75" x14ac:dyDescent="0.3">
      <c r="A151" s="7"/>
      <c r="B151" s="52" t="s">
        <v>183</v>
      </c>
      <c r="C151" s="53" t="s">
        <v>144</v>
      </c>
      <c r="D151" s="52" t="s">
        <v>49</v>
      </c>
      <c r="E151" s="126">
        <v>1.1200000000000001</v>
      </c>
      <c r="F151" s="19">
        <f>E151*F149</f>
        <v>7.5600000000000005</v>
      </c>
      <c r="G151" s="20"/>
      <c r="H151" s="59"/>
      <c r="I151" s="61"/>
      <c r="J151" s="59"/>
      <c r="K151" s="62"/>
      <c r="L151" s="59"/>
      <c r="M151" s="59"/>
      <c r="N151" s="48"/>
    </row>
    <row r="152" spans="1:14" ht="15.75" x14ac:dyDescent="0.3">
      <c r="A152" s="2"/>
      <c r="B152" s="52"/>
      <c r="C152" s="53" t="s">
        <v>74</v>
      </c>
      <c r="D152" s="52" t="s">
        <v>37</v>
      </c>
      <c r="E152" s="19">
        <v>0.01</v>
      </c>
      <c r="F152" s="19">
        <f>E152*F149</f>
        <v>6.7500000000000004E-2</v>
      </c>
      <c r="G152" s="20"/>
      <c r="H152" s="47"/>
      <c r="I152" s="19"/>
      <c r="J152" s="47"/>
      <c r="K152" s="55"/>
      <c r="L152" s="47"/>
      <c r="M152" s="47"/>
      <c r="N152" s="48"/>
    </row>
    <row r="153" spans="1:14" ht="15.75" x14ac:dyDescent="0.3">
      <c r="A153" s="17"/>
      <c r="B153" s="81"/>
      <c r="C153" s="82" t="s">
        <v>8</v>
      </c>
      <c r="D153" s="81"/>
      <c r="E153" s="83"/>
      <c r="F153" s="83"/>
      <c r="G153" s="84"/>
      <c r="H153" s="85">
        <f t="shared" ref="H153:M153" si="0">SUM(H13:H152)</f>
        <v>0</v>
      </c>
      <c r="I153" s="86"/>
      <c r="J153" s="83">
        <f t="shared" si="0"/>
        <v>0</v>
      </c>
      <c r="K153" s="86">
        <f t="shared" si="0"/>
        <v>0</v>
      </c>
      <c r="L153" s="83">
        <f t="shared" si="0"/>
        <v>0</v>
      </c>
      <c r="M153" s="87">
        <f t="shared" si="0"/>
        <v>0</v>
      </c>
      <c r="N153" s="48"/>
    </row>
    <row r="154" spans="1:14" ht="15.75" x14ac:dyDescent="0.3">
      <c r="A154" s="17"/>
      <c r="B154" s="81"/>
      <c r="C154" s="103" t="s">
        <v>149</v>
      </c>
      <c r="D154" s="104">
        <v>0</v>
      </c>
      <c r="E154" s="101"/>
      <c r="F154" s="102"/>
      <c r="G154" s="102"/>
      <c r="H154" s="102"/>
      <c r="I154" s="102"/>
      <c r="J154" s="102"/>
      <c r="K154" s="102"/>
      <c r="L154" s="102"/>
      <c r="M154" s="120">
        <f>H153*D154</f>
        <v>0</v>
      </c>
      <c r="N154" s="48"/>
    </row>
    <row r="155" spans="1:14" ht="15.75" x14ac:dyDescent="0.3">
      <c r="A155" s="17"/>
      <c r="B155" s="81"/>
      <c r="C155" s="82" t="s">
        <v>8</v>
      </c>
      <c r="D155" s="104"/>
      <c r="E155" s="101"/>
      <c r="F155" s="102"/>
      <c r="G155" s="102"/>
      <c r="H155" s="102"/>
      <c r="I155" s="102"/>
      <c r="J155" s="102"/>
      <c r="K155" s="102"/>
      <c r="L155" s="102"/>
      <c r="M155" s="120">
        <f>SUM(M153:M154)</f>
        <v>0</v>
      </c>
      <c r="N155" s="48"/>
    </row>
    <row r="156" spans="1:14" ht="31.5" x14ac:dyDescent="0.3">
      <c r="A156" s="17"/>
      <c r="B156" s="88"/>
      <c r="C156" s="89" t="s">
        <v>145</v>
      </c>
      <c r="D156" s="90">
        <v>0</v>
      </c>
      <c r="E156" s="91"/>
      <c r="F156" s="91"/>
      <c r="G156" s="92"/>
      <c r="H156" s="91"/>
      <c r="I156" s="93"/>
      <c r="J156" s="91"/>
      <c r="K156" s="93"/>
      <c r="L156" s="91"/>
      <c r="M156" s="94">
        <f>(J98+J97+J96+J95+J94+J93+J92+J91+J90+J89+J88+J87+J86+J85+J84+J83+J80+J79+J78+J77+J76+J75+J74+J73+J72+J71+J70+J69+J68+J67)*D156</f>
        <v>0</v>
      </c>
      <c r="N156" s="48"/>
    </row>
    <row r="157" spans="1:14" ht="37.5" customHeight="1" x14ac:dyDescent="0.25">
      <c r="A157" s="18"/>
      <c r="B157" s="88"/>
      <c r="C157" s="89" t="s">
        <v>146</v>
      </c>
      <c r="D157" s="90">
        <v>0</v>
      </c>
      <c r="E157" s="91"/>
      <c r="F157" s="91"/>
      <c r="G157" s="92"/>
      <c r="H157" s="91"/>
      <c r="I157" s="93"/>
      <c r="J157" s="91"/>
      <c r="K157" s="93"/>
      <c r="L157" s="91"/>
      <c r="M157" s="118">
        <f>(M13+M14+M15+M16+M17+M18+M19+M20+M21+M22+M23+M24+M25+M26+M27+M28+M29+M30+M31+M32+M33+M35+M36+M37+M38+M39+M40+M41+M42+M43+M44+M46+M47+M48+M49+M50+M51+M52+M53+M55+M57+M56+M58+M59+M60+M61+M62+M100+M101+M102+M103+M104+M105+M106+M107+M108+M109+M110+M111+M112+M113+M114+M115+M116+M117+M118+M120+M121+M122+M123+M124+M125+M126+M127+M129+M130+M131+M132+M133+M134+M136++M137+M138+M139+M140+M141+M143+M144+M146+M147+M148+M150+M151+M152)*D157</f>
        <v>0</v>
      </c>
      <c r="N157" s="48"/>
    </row>
    <row r="158" spans="1:14" ht="37.5" customHeight="1" x14ac:dyDescent="0.3">
      <c r="A158" s="18"/>
      <c r="B158" s="81"/>
      <c r="C158" s="82" t="s">
        <v>8</v>
      </c>
      <c r="D158" s="81"/>
      <c r="E158" s="83"/>
      <c r="F158" s="83"/>
      <c r="G158" s="84"/>
      <c r="H158" s="85"/>
      <c r="I158" s="86"/>
      <c r="J158" s="83"/>
      <c r="K158" s="86"/>
      <c r="L158" s="83"/>
      <c r="M158" s="119">
        <f>M155+M156+M157</f>
        <v>0</v>
      </c>
      <c r="N158" s="48"/>
    </row>
    <row r="159" spans="1:14" ht="15.75" x14ac:dyDescent="0.3">
      <c r="A159" s="17"/>
      <c r="B159" s="81"/>
      <c r="C159" s="95" t="s">
        <v>147</v>
      </c>
      <c r="D159" s="96">
        <v>0</v>
      </c>
      <c r="E159" s="83"/>
      <c r="F159" s="83"/>
      <c r="G159" s="84"/>
      <c r="H159" s="85"/>
      <c r="I159" s="86"/>
      <c r="J159" s="83"/>
      <c r="K159" s="86"/>
      <c r="L159" s="83"/>
      <c r="M159" s="119">
        <f>D159*M158</f>
        <v>0</v>
      </c>
      <c r="N159" s="48"/>
    </row>
    <row r="160" spans="1:14" ht="15.75" x14ac:dyDescent="0.3">
      <c r="A160" s="17"/>
      <c r="B160" s="98"/>
      <c r="C160" s="99" t="s">
        <v>148</v>
      </c>
      <c r="D160" s="100"/>
      <c r="E160" s="101"/>
      <c r="F160" s="102"/>
      <c r="G160" s="102"/>
      <c r="H160" s="102"/>
      <c r="I160" s="102"/>
      <c r="J160" s="102"/>
      <c r="K160" s="102"/>
      <c r="L160" s="102"/>
      <c r="M160" s="120">
        <f>SUM(M158:M159)</f>
        <v>0</v>
      </c>
      <c r="N160" s="48"/>
    </row>
    <row r="161" spans="1:14" ht="15.75" x14ac:dyDescent="0.3">
      <c r="A161" s="97"/>
      <c r="B161" s="98"/>
      <c r="C161" s="103" t="s">
        <v>211</v>
      </c>
      <c r="D161" s="104">
        <v>0.03</v>
      </c>
      <c r="E161" s="101"/>
      <c r="F161" s="102"/>
      <c r="G161" s="102"/>
      <c r="H161" s="102"/>
      <c r="I161" s="102"/>
      <c r="J161" s="102"/>
      <c r="K161" s="102"/>
      <c r="L161" s="102"/>
      <c r="M161" s="120">
        <f>D161*M160</f>
        <v>0</v>
      </c>
      <c r="N161" s="48"/>
    </row>
    <row r="162" spans="1:14" ht="15.75" x14ac:dyDescent="0.3">
      <c r="A162" s="97"/>
      <c r="B162" s="98"/>
      <c r="C162" s="99" t="s">
        <v>8</v>
      </c>
      <c r="D162" s="100"/>
      <c r="E162" s="101"/>
      <c r="F162" s="102"/>
      <c r="G162" s="102"/>
      <c r="H162" s="102"/>
      <c r="I162" s="102"/>
      <c r="J162" s="102"/>
      <c r="K162" s="102"/>
      <c r="L162" s="102"/>
      <c r="M162" s="120">
        <f>SUM(M160:M161)</f>
        <v>0</v>
      </c>
      <c r="N162" s="48"/>
    </row>
    <row r="163" spans="1:14" ht="15.75" x14ac:dyDescent="0.3">
      <c r="A163" s="97"/>
      <c r="B163" s="98"/>
      <c r="C163" s="58" t="s">
        <v>153</v>
      </c>
      <c r="D163" s="105" t="s">
        <v>151</v>
      </c>
      <c r="E163" s="106"/>
      <c r="F163" s="54">
        <v>1</v>
      </c>
      <c r="G163" s="107">
        <v>0</v>
      </c>
      <c r="H163" s="108">
        <v>0</v>
      </c>
      <c r="I163" s="107">
        <v>0</v>
      </c>
      <c r="J163" s="108"/>
      <c r="K163" s="109"/>
      <c r="L163" s="109"/>
      <c r="M163" s="121"/>
      <c r="N163" s="48"/>
    </row>
    <row r="164" spans="1:14" ht="19.5" customHeight="1" x14ac:dyDescent="0.3">
      <c r="A164" s="97"/>
      <c r="B164" s="98"/>
      <c r="C164" s="58" t="s">
        <v>150</v>
      </c>
      <c r="D164" s="105" t="s">
        <v>151</v>
      </c>
      <c r="E164" s="106"/>
      <c r="F164" s="54">
        <v>2</v>
      </c>
      <c r="G164" s="107">
        <v>0</v>
      </c>
      <c r="H164" s="108">
        <v>0</v>
      </c>
      <c r="I164" s="107">
        <v>0</v>
      </c>
      <c r="J164" s="108">
        <v>0</v>
      </c>
      <c r="K164" s="109"/>
      <c r="L164" s="109"/>
      <c r="M164" s="121">
        <f>J164+H164</f>
        <v>0</v>
      </c>
      <c r="N164" s="48"/>
    </row>
    <row r="165" spans="1:14" ht="17.25" customHeight="1" x14ac:dyDescent="0.3">
      <c r="A165" s="97"/>
      <c r="B165" s="98"/>
      <c r="C165" s="110" t="s">
        <v>8</v>
      </c>
      <c r="D165" s="111"/>
      <c r="E165" s="106"/>
      <c r="F165" s="112"/>
      <c r="G165" s="113"/>
      <c r="H165" s="114"/>
      <c r="I165" s="114"/>
      <c r="J165" s="114"/>
      <c r="K165" s="114"/>
      <c r="L165" s="114"/>
      <c r="M165" s="122">
        <f>SUM(M162:M164)</f>
        <v>0</v>
      </c>
      <c r="N165" s="48"/>
    </row>
    <row r="166" spans="1:14" ht="15.75" x14ac:dyDescent="0.3">
      <c r="A166" s="97"/>
      <c r="B166" s="98"/>
      <c r="C166" s="103">
        <v>0</v>
      </c>
      <c r="D166" s="104">
        <v>0</v>
      </c>
      <c r="E166" s="101"/>
      <c r="F166" s="102"/>
      <c r="G166" s="102"/>
      <c r="H166" s="102"/>
      <c r="I166" s="102"/>
      <c r="J166" s="102"/>
      <c r="K166" s="102"/>
      <c r="L166" s="102"/>
      <c r="M166" s="120">
        <f>D166*M165</f>
        <v>0</v>
      </c>
      <c r="N166" s="48"/>
    </row>
    <row r="167" spans="1:14" ht="15.75" x14ac:dyDescent="0.3">
      <c r="A167" s="97"/>
      <c r="B167" s="98"/>
      <c r="C167" s="110" t="s">
        <v>8</v>
      </c>
      <c r="D167" s="100"/>
      <c r="E167" s="101"/>
      <c r="F167" s="102"/>
      <c r="G167" s="102"/>
      <c r="H167" s="102"/>
      <c r="I167" s="102"/>
      <c r="J167" s="102"/>
      <c r="K167" s="102"/>
      <c r="L167" s="102"/>
      <c r="M167" s="120">
        <f>SUM(M165:M166)</f>
        <v>0</v>
      </c>
      <c r="N167" s="48"/>
    </row>
    <row r="168" spans="1:14" ht="15.75" x14ac:dyDescent="0.3">
      <c r="A168" s="97"/>
    </row>
    <row r="169" spans="1:14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</row>
    <row r="170" spans="1:14" x14ac:dyDescent="0.25">
      <c r="M170" s="115"/>
    </row>
    <row r="171" spans="1:14" x14ac:dyDescent="0.25">
      <c r="C171" s="127"/>
      <c r="E171" s="132"/>
      <c r="F171" s="133"/>
      <c r="G171" s="133"/>
    </row>
    <row r="174" spans="1:14" x14ac:dyDescent="0.25">
      <c r="C174" s="127"/>
      <c r="E174" s="132"/>
      <c r="F174" s="133"/>
      <c r="G174" s="133"/>
    </row>
  </sheetData>
  <mergeCells count="21">
    <mergeCell ref="E8:E9"/>
    <mergeCell ref="F8:F9"/>
    <mergeCell ref="H8:H9"/>
    <mergeCell ref="J8:J9"/>
    <mergeCell ref="L8:L9"/>
    <mergeCell ref="E1:M1"/>
    <mergeCell ref="E171:G171"/>
    <mergeCell ref="E174:G174"/>
    <mergeCell ref="A2:M3"/>
    <mergeCell ref="A4:M4"/>
    <mergeCell ref="A5:M5"/>
    <mergeCell ref="A6:A9"/>
    <mergeCell ref="B6:B9"/>
    <mergeCell ref="D6:D9"/>
    <mergeCell ref="E6:F6"/>
    <mergeCell ref="G6:H7"/>
    <mergeCell ref="I6:J7"/>
    <mergeCell ref="K6:L6"/>
    <mergeCell ref="M6:M9"/>
    <mergeCell ref="E7:F7"/>
    <mergeCell ref="K7:L7"/>
  </mergeCells>
  <pageMargins left="0.5" right="0.25" top="1" bottom="0.75" header="0.3" footer="0.3"/>
  <pageSetup scale="8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2021-04-28T13:41:14Z</dcterms:modified>
</cp:coreProperties>
</file>