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E4A06044-62FE-4526-9313-432494F9763D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კეთილმოწ" sheetId="1" r:id="rId1"/>
    <sheet name="შენობა" sheetId="11" r:id="rId2"/>
    <sheet name="ფანჩატური" sheetId="12" r:id="rId3"/>
    <sheet name="ეკლესია" sheetId="13" r:id="rId4"/>
    <sheet name="მემორიალი" sheetId="14" r:id="rId5"/>
    <sheet name="სველი წერტილი" sheetId="15" r:id="rId6"/>
  </sheets>
  <definedNames>
    <definedName name="_xlnm.Print_Area" localSheetId="3">ეკლესია!$A$1:$M$75</definedName>
    <definedName name="_xlnm.Print_Area" localSheetId="0">კეთილმოწ!$A$1:$M$130</definedName>
    <definedName name="_xlnm.Print_Area" localSheetId="5">'სველი წერტილი'!$A$1:$M$168</definedName>
    <definedName name="_xlnm.Print_Area" localSheetId="2">ფანჩატური!$A$1:$M$89</definedName>
    <definedName name="_xlnm.Print_Area" localSheetId="1">შენობა!$A$1:$M$46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1" l="1"/>
  <c r="J37" i="11"/>
  <c r="M37" i="11"/>
  <c r="F12" i="15"/>
  <c r="M12" i="15" s="1"/>
  <c r="F14" i="15"/>
  <c r="M14" i="15" s="1"/>
  <c r="F16" i="15"/>
  <c r="M16" i="15"/>
  <c r="M17" i="15"/>
  <c r="F18" i="15"/>
  <c r="M18" i="15"/>
  <c r="F19" i="15"/>
  <c r="M19" i="15" s="1"/>
  <c r="F20" i="15"/>
  <c r="M20" i="15"/>
  <c r="F22" i="15"/>
  <c r="M22" i="15"/>
  <c r="F23" i="15"/>
  <c r="M23" i="15"/>
  <c r="F24" i="15"/>
  <c r="M25" i="15"/>
  <c r="F26" i="15"/>
  <c r="M26" i="15"/>
  <c r="F27" i="15"/>
  <c r="M27" i="15"/>
  <c r="F28" i="15"/>
  <c r="M28" i="15" s="1"/>
  <c r="F30" i="15"/>
  <c r="M30" i="15"/>
  <c r="F31" i="15"/>
  <c r="M31" i="15"/>
  <c r="F32" i="15"/>
  <c r="M32" i="15" s="1"/>
  <c r="F33" i="15"/>
  <c r="M33" i="15"/>
  <c r="F35" i="15"/>
  <c r="M35" i="15" s="1"/>
  <c r="F36" i="15"/>
  <c r="M36" i="15"/>
  <c r="F37" i="15"/>
  <c r="M37" i="15"/>
  <c r="F38" i="15"/>
  <c r="M38" i="15"/>
  <c r="F39" i="15"/>
  <c r="M39" i="15" s="1"/>
  <c r="F41" i="15"/>
  <c r="M41" i="15"/>
  <c r="F42" i="15"/>
  <c r="M42" i="15"/>
  <c r="F43" i="15"/>
  <c r="M43" i="15"/>
  <c r="M44" i="15"/>
  <c r="F45" i="15"/>
  <c r="M45" i="15"/>
  <c r="F46" i="15"/>
  <c r="M46" i="15"/>
  <c r="F47" i="15"/>
  <c r="M47" i="15"/>
  <c r="F49" i="15"/>
  <c r="M49" i="15" s="1"/>
  <c r="F50" i="15"/>
  <c r="M50" i="15"/>
  <c r="F51" i="15"/>
  <c r="M52" i="15"/>
  <c r="F53" i="15"/>
  <c r="M53" i="15" s="1"/>
  <c r="F54" i="15"/>
  <c r="M54" i="15"/>
  <c r="F55" i="15"/>
  <c r="M55" i="15"/>
  <c r="F57" i="15"/>
  <c r="M57" i="15"/>
  <c r="F58" i="15"/>
  <c r="M58" i="15" s="1"/>
  <c r="F59" i="15"/>
  <c r="M59" i="15" s="1"/>
  <c r="F60" i="15"/>
  <c r="M60" i="15"/>
  <c r="F61" i="15"/>
  <c r="M61" i="15"/>
  <c r="F62" i="15"/>
  <c r="M62" i="15" s="1"/>
  <c r="F63" i="15"/>
  <c r="M63" i="15"/>
  <c r="F65" i="15"/>
  <c r="M65" i="15"/>
  <c r="F66" i="15"/>
  <c r="M66" i="15"/>
  <c r="F68" i="15"/>
  <c r="M68" i="15" s="1"/>
  <c r="F69" i="15"/>
  <c r="M69" i="15"/>
  <c r="F71" i="15"/>
  <c r="M71" i="15"/>
  <c r="F72" i="15"/>
  <c r="M72" i="15"/>
  <c r="F73" i="15"/>
  <c r="M73" i="15" s="1"/>
  <c r="F74" i="15"/>
  <c r="M74" i="15"/>
  <c r="F75" i="15"/>
  <c r="M75" i="15"/>
  <c r="F77" i="15"/>
  <c r="M77" i="15"/>
  <c r="F78" i="15"/>
  <c r="M78" i="15" s="1"/>
  <c r="F79" i="15"/>
  <c r="M79" i="15"/>
  <c r="F80" i="15"/>
  <c r="M80" i="15"/>
  <c r="F82" i="15"/>
  <c r="M82" i="15"/>
  <c r="F83" i="15"/>
  <c r="M83" i="15" s="1"/>
  <c r="F84" i="15"/>
  <c r="M84" i="15"/>
  <c r="F85" i="15"/>
  <c r="M85" i="15"/>
  <c r="F86" i="15"/>
  <c r="M86" i="15"/>
  <c r="F88" i="15"/>
  <c r="M88" i="15" s="1"/>
  <c r="F89" i="15"/>
  <c r="M89" i="15"/>
  <c r="F90" i="15"/>
  <c r="M90" i="15"/>
  <c r="F91" i="15"/>
  <c r="M91" i="15"/>
  <c r="F92" i="15"/>
  <c r="M92" i="15" s="1"/>
  <c r="F94" i="15"/>
  <c r="M94" i="15" s="1"/>
  <c r="F95" i="15"/>
  <c r="M95" i="15"/>
  <c r="F96" i="15"/>
  <c r="M96" i="15"/>
  <c r="F97" i="15"/>
  <c r="M97" i="15" s="1"/>
  <c r="F98" i="15"/>
  <c r="M98" i="15"/>
  <c r="F100" i="15"/>
  <c r="M100" i="15"/>
  <c r="F101" i="15"/>
  <c r="M101" i="15"/>
  <c r="F102" i="15"/>
  <c r="M102" i="15" s="1"/>
  <c r="F103" i="15"/>
  <c r="M103" i="15"/>
  <c r="F104" i="15"/>
  <c r="M104" i="15"/>
  <c r="F106" i="15"/>
  <c r="M106" i="15"/>
  <c r="F107" i="15"/>
  <c r="M107" i="15" s="1"/>
  <c r="F108" i="15"/>
  <c r="M108" i="15"/>
  <c r="F109" i="15"/>
  <c r="M109" i="15"/>
  <c r="F111" i="15"/>
  <c r="M111" i="15"/>
  <c r="F112" i="15"/>
  <c r="M112" i="15" s="1"/>
  <c r="F113" i="15"/>
  <c r="M113" i="15" s="1"/>
  <c r="F114" i="15"/>
  <c r="M114" i="15"/>
  <c r="F115" i="15"/>
  <c r="M115" i="15"/>
  <c r="F118" i="15"/>
  <c r="M118" i="15" s="1"/>
  <c r="F119" i="15"/>
  <c r="M119" i="15"/>
  <c r="F120" i="15"/>
  <c r="F121" i="15" s="1"/>
  <c r="M121" i="15" s="1"/>
  <c r="M120" i="15"/>
  <c r="F123" i="15"/>
  <c r="M123" i="15" s="1"/>
  <c r="F124" i="15"/>
  <c r="M124" i="15" s="1"/>
  <c r="F125" i="15"/>
  <c r="M125" i="15"/>
  <c r="F126" i="15"/>
  <c r="M126" i="15"/>
  <c r="F128" i="15"/>
  <c r="M128" i="15" s="1"/>
  <c r="F129" i="15"/>
  <c r="M129" i="15"/>
  <c r="M130" i="15"/>
  <c r="F131" i="15"/>
  <c r="M131" i="15" s="1"/>
  <c r="F133" i="15"/>
  <c r="M133" i="15"/>
  <c r="F134" i="15"/>
  <c r="M134" i="15"/>
  <c r="F135" i="15"/>
  <c r="M135" i="15"/>
  <c r="F136" i="15"/>
  <c r="M136" i="15" s="1"/>
  <c r="F138" i="15"/>
  <c r="M138" i="15"/>
  <c r="F139" i="15"/>
  <c r="M139" i="15"/>
  <c r="F140" i="15"/>
  <c r="M140" i="15"/>
  <c r="F141" i="15"/>
  <c r="M141" i="15" s="1"/>
  <c r="F143" i="15"/>
  <c r="M143" i="15"/>
  <c r="F144" i="15"/>
  <c r="M144" i="15"/>
  <c r="F145" i="15"/>
  <c r="M145" i="15"/>
  <c r="F146" i="15"/>
  <c r="M146" i="15" s="1"/>
  <c r="F149" i="15"/>
  <c r="M149" i="15" s="1"/>
  <c r="F151" i="15"/>
  <c r="M151" i="15"/>
  <c r="F152" i="15"/>
  <c r="M152" i="15"/>
  <c r="F153" i="15"/>
  <c r="M153" i="15" s="1"/>
  <c r="F156" i="15"/>
  <c r="M156" i="15"/>
  <c r="F157" i="15"/>
  <c r="M157" i="15"/>
  <c r="F158" i="15"/>
  <c r="M158" i="15" s="1"/>
  <c r="F159" i="15"/>
  <c r="M159" i="15"/>
  <c r="F161" i="15"/>
  <c r="M161" i="15"/>
  <c r="F15" i="15"/>
  <c r="M104" i="1"/>
  <c r="F104" i="1"/>
  <c r="F103" i="1"/>
  <c r="M103" i="1"/>
  <c r="F102" i="1"/>
  <c r="M102" i="1"/>
  <c r="F101" i="1"/>
  <c r="M101" i="1"/>
  <c r="F99" i="1"/>
  <c r="M99" i="1" s="1"/>
  <c r="M98" i="1"/>
  <c r="F97" i="1"/>
  <c r="M97" i="1"/>
  <c r="M96" i="1"/>
  <c r="M95" i="1"/>
  <c r="M94" i="1"/>
  <c r="F93" i="1"/>
  <c r="M93" i="1"/>
  <c r="F92" i="1"/>
  <c r="M92" i="1"/>
  <c r="F90" i="1"/>
  <c r="M90" i="1" s="1"/>
  <c r="M89" i="1"/>
  <c r="M88" i="1"/>
  <c r="M87" i="1"/>
  <c r="M86" i="1"/>
  <c r="F85" i="1"/>
  <c r="M85" i="1"/>
  <c r="F84" i="1"/>
  <c r="M84" i="1"/>
  <c r="F82" i="1"/>
  <c r="M82" i="1"/>
  <c r="F81" i="1"/>
  <c r="M81" i="1" s="1"/>
  <c r="F80" i="1"/>
  <c r="M80" i="1"/>
  <c r="F79" i="1"/>
  <c r="F78" i="1"/>
  <c r="F77" i="1"/>
  <c r="M77" i="1"/>
  <c r="F75" i="1"/>
  <c r="M75" i="1" s="1"/>
  <c r="F74" i="1"/>
  <c r="M74" i="1"/>
  <c r="F73" i="1"/>
  <c r="M73" i="1"/>
  <c r="F72" i="1"/>
  <c r="F71" i="1"/>
  <c r="F70" i="1"/>
  <c r="M70" i="1" s="1"/>
  <c r="F68" i="1"/>
  <c r="M68" i="1"/>
  <c r="M72" i="1"/>
  <c r="F65" i="1"/>
  <c r="M65" i="1"/>
  <c r="F63" i="1"/>
  <c r="M63" i="1"/>
  <c r="F62" i="1"/>
  <c r="M62" i="1" s="1"/>
  <c r="F61" i="1"/>
  <c r="M61" i="1"/>
  <c r="F60" i="1"/>
  <c r="M60" i="1"/>
  <c r="F58" i="1"/>
  <c r="M58" i="1"/>
  <c r="F57" i="1"/>
  <c r="M57" i="1" s="1"/>
  <c r="M56" i="1"/>
  <c r="M55" i="1"/>
  <c r="M54" i="1"/>
  <c r="F54" i="1"/>
  <c r="F53" i="1"/>
  <c r="M53" i="1"/>
  <c r="F51" i="1"/>
  <c r="M51" i="1"/>
  <c r="M50" i="1"/>
  <c r="F49" i="1"/>
  <c r="M49" i="1"/>
  <c r="F48" i="1"/>
  <c r="M48" i="1"/>
  <c r="F47" i="1"/>
  <c r="M47" i="1" s="1"/>
  <c r="F46" i="1"/>
  <c r="M46" i="1"/>
  <c r="F45" i="1"/>
  <c r="M45" i="1" s="1"/>
  <c r="F43" i="1"/>
  <c r="M43" i="1" s="1"/>
  <c r="M41" i="1"/>
  <c r="F41" i="1"/>
  <c r="F39" i="1"/>
  <c r="M39" i="1"/>
  <c r="F36" i="1"/>
  <c r="M36" i="1"/>
  <c r="F34" i="1"/>
  <c r="M34" i="1" s="1"/>
  <c r="F32" i="1"/>
  <c r="M32" i="1" s="1"/>
  <c r="F31" i="1"/>
  <c r="M31" i="1"/>
  <c r="F30" i="1"/>
  <c r="M30" i="1"/>
  <c r="F29" i="1"/>
  <c r="M29" i="1"/>
  <c r="F28" i="1"/>
  <c r="M28" i="1" s="1"/>
  <c r="M26" i="1"/>
  <c r="F26" i="1"/>
  <c r="F25" i="1"/>
  <c r="M25" i="1"/>
  <c r="F24" i="1"/>
  <c r="M24" i="1"/>
  <c r="F23" i="1"/>
  <c r="M23" i="1" s="1"/>
  <c r="F22" i="1"/>
  <c r="M22" i="1"/>
  <c r="F20" i="1"/>
  <c r="M20" i="1"/>
  <c r="F19" i="1"/>
  <c r="M19" i="1"/>
  <c r="F17" i="1"/>
  <c r="F18" i="1" s="1"/>
  <c r="M18" i="1" s="1"/>
  <c r="F15" i="1"/>
  <c r="M15" i="1" s="1"/>
  <c r="F14" i="1"/>
  <c r="M14" i="1"/>
  <c r="M68" i="13"/>
  <c r="F67" i="13"/>
  <c r="M67" i="13" s="1"/>
  <c r="F66" i="13"/>
  <c r="M66" i="13" s="1"/>
  <c r="F65" i="13"/>
  <c r="M65" i="13"/>
  <c r="F64" i="13"/>
  <c r="M64" i="13"/>
  <c r="F62" i="13"/>
  <c r="M62" i="13"/>
  <c r="M61" i="13"/>
  <c r="F60" i="13"/>
  <c r="M60" i="13"/>
  <c r="F59" i="13"/>
  <c r="M59" i="13"/>
  <c r="F58" i="13"/>
  <c r="M58" i="13" s="1"/>
  <c r="F57" i="13"/>
  <c r="M57" i="13"/>
  <c r="F56" i="13"/>
  <c r="M56" i="13"/>
  <c r="F55" i="13"/>
  <c r="M55" i="13"/>
  <c r="F54" i="13"/>
  <c r="M54" i="13" s="1"/>
  <c r="F52" i="13"/>
  <c r="M52" i="13"/>
  <c r="M51" i="13"/>
  <c r="M50" i="13"/>
  <c r="M49" i="13"/>
  <c r="M48" i="13"/>
  <c r="F47" i="13"/>
  <c r="M47" i="13"/>
  <c r="F46" i="13"/>
  <c r="M46" i="13"/>
  <c r="F44" i="13"/>
  <c r="M44" i="13" s="1"/>
  <c r="M43" i="13"/>
  <c r="F43" i="13"/>
  <c r="F42" i="13"/>
  <c r="M42" i="13"/>
  <c r="F41" i="13"/>
  <c r="F40" i="13"/>
  <c r="F39" i="13"/>
  <c r="M39" i="13" s="1"/>
  <c r="M37" i="13"/>
  <c r="F37" i="13"/>
  <c r="F36" i="13"/>
  <c r="M36" i="13"/>
  <c r="F35" i="13"/>
  <c r="M35" i="13"/>
  <c r="F34" i="13"/>
  <c r="F33" i="13"/>
  <c r="M32" i="13"/>
  <c r="F32" i="13"/>
  <c r="F30" i="13"/>
  <c r="M30" i="13"/>
  <c r="M41" i="13"/>
  <c r="F27" i="13"/>
  <c r="M27" i="13"/>
  <c r="M26" i="13"/>
  <c r="F25" i="13"/>
  <c r="M25" i="13"/>
  <c r="F24" i="13"/>
  <c r="M24" i="13"/>
  <c r="F23" i="13"/>
  <c r="F22" i="13"/>
  <c r="M22" i="13"/>
  <c r="F21" i="13"/>
  <c r="M21" i="13"/>
  <c r="F19" i="13"/>
  <c r="M19" i="13" s="1"/>
  <c r="F18" i="13"/>
  <c r="M18" i="13"/>
  <c r="F17" i="13"/>
  <c r="M17" i="13"/>
  <c r="F15" i="13"/>
  <c r="M15" i="13"/>
  <c r="F30" i="11"/>
  <c r="M30" i="11"/>
  <c r="F29" i="11"/>
  <c r="M29" i="11"/>
  <c r="F28" i="11"/>
  <c r="M28" i="11" s="1"/>
  <c r="F27" i="11"/>
  <c r="M27" i="11"/>
  <c r="F19" i="11"/>
  <c r="M19" i="11"/>
  <c r="F18" i="11"/>
  <c r="M18" i="11"/>
  <c r="F17" i="11"/>
  <c r="M17" i="11" s="1"/>
  <c r="F16" i="11"/>
  <c r="F15" i="11"/>
  <c r="M15" i="11"/>
  <c r="F14" i="11"/>
  <c r="M14" i="11" s="1"/>
  <c r="M16" i="11"/>
  <c r="M107" i="1"/>
  <c r="M108" i="1"/>
  <c r="M106" i="1"/>
  <c r="M105" i="1"/>
  <c r="F14" i="14"/>
  <c r="M14" i="14"/>
  <c r="F22" i="14"/>
  <c r="M22" i="14" s="1"/>
  <c r="F21" i="14"/>
  <c r="M21" i="14"/>
  <c r="F20" i="14"/>
  <c r="M20" i="14"/>
  <c r="M19" i="14"/>
  <c r="F18" i="14"/>
  <c r="M18" i="14"/>
  <c r="F17" i="14"/>
  <c r="M17" i="14"/>
  <c r="F16" i="14"/>
  <c r="M16" i="14" s="1"/>
  <c r="F44" i="14"/>
  <c r="M44" i="14"/>
  <c r="F42" i="14"/>
  <c r="M42" i="14"/>
  <c r="F41" i="14"/>
  <c r="M41" i="14" s="1"/>
  <c r="F40" i="14"/>
  <c r="M40" i="14" s="1"/>
  <c r="F39" i="14"/>
  <c r="M39" i="14"/>
  <c r="F37" i="14"/>
  <c r="M37" i="14"/>
  <c r="F36" i="14"/>
  <c r="M36" i="14"/>
  <c r="F35" i="14"/>
  <c r="M35" i="14" s="1"/>
  <c r="F34" i="14"/>
  <c r="M34" i="14"/>
  <c r="F32" i="14"/>
  <c r="M32" i="14"/>
  <c r="M31" i="14"/>
  <c r="F30" i="14"/>
  <c r="F29" i="14"/>
  <c r="M29" i="14" s="1"/>
  <c r="F27" i="14"/>
  <c r="M27" i="14"/>
  <c r="F25" i="14"/>
  <c r="M25" i="14"/>
  <c r="F35" i="11"/>
  <c r="M35" i="11"/>
  <c r="M34" i="11"/>
  <c r="F33" i="11"/>
  <c r="M33" i="11"/>
  <c r="F32" i="11"/>
  <c r="M32" i="11"/>
  <c r="F82" i="12"/>
  <c r="H82" i="12"/>
  <c r="M82" i="12"/>
  <c r="F81" i="12"/>
  <c r="F80" i="12"/>
  <c r="F79" i="12"/>
  <c r="F78" i="12"/>
  <c r="F76" i="12"/>
  <c r="F75" i="12"/>
  <c r="F74" i="12"/>
  <c r="F73" i="12"/>
  <c r="F72" i="12"/>
  <c r="F70" i="12"/>
  <c r="F69" i="12"/>
  <c r="F68" i="12"/>
  <c r="F67" i="12"/>
  <c r="F66" i="12"/>
  <c r="F64" i="12"/>
  <c r="F63" i="12"/>
  <c r="F58" i="12"/>
  <c r="F57" i="12"/>
  <c r="F55" i="12"/>
  <c r="F54" i="12"/>
  <c r="F53" i="12"/>
  <c r="F52" i="12"/>
  <c r="F51" i="12"/>
  <c r="F50" i="12"/>
  <c r="F48" i="12"/>
  <c r="F47" i="12"/>
  <c r="F46" i="12"/>
  <c r="F45" i="12"/>
  <c r="F43" i="12"/>
  <c r="F39" i="12"/>
  <c r="F38" i="12"/>
  <c r="F36" i="12"/>
  <c r="F34" i="12"/>
  <c r="F33" i="12"/>
  <c r="F32" i="12"/>
  <c r="F31" i="12"/>
  <c r="F28" i="12"/>
  <c r="F27" i="12"/>
  <c r="F25" i="12"/>
  <c r="F23" i="12"/>
  <c r="F22" i="12"/>
  <c r="F29" i="12" s="1"/>
  <c r="F21" i="12"/>
  <c r="F20" i="12"/>
  <c r="F19" i="12"/>
  <c r="F17" i="12"/>
  <c r="F121" i="1"/>
  <c r="M121" i="1"/>
  <c r="F120" i="1"/>
  <c r="M120" i="1" s="1"/>
  <c r="F119" i="1"/>
  <c r="M119" i="1"/>
  <c r="F118" i="1"/>
  <c r="F117" i="1"/>
  <c r="F116" i="1"/>
  <c r="M116" i="1"/>
  <c r="F114" i="1"/>
  <c r="M114" i="1"/>
  <c r="F113" i="1"/>
  <c r="M113" i="1"/>
  <c r="F112" i="1"/>
  <c r="F111" i="1"/>
  <c r="M111" i="1"/>
  <c r="M118" i="1"/>
  <c r="F25" i="11"/>
  <c r="M25" i="11"/>
  <c r="F24" i="11"/>
  <c r="M24" i="11"/>
  <c r="F23" i="11"/>
  <c r="M23" i="11"/>
  <c r="F22" i="11"/>
  <c r="M22" i="11" s="1"/>
  <c r="F21" i="11"/>
  <c r="M21" i="11"/>
  <c r="F12" i="11"/>
  <c r="M12" i="11"/>
  <c r="M117" i="1" l="1"/>
  <c r="L122" i="1"/>
  <c r="M23" i="13"/>
  <c r="M45" i="14"/>
  <c r="M46" i="14" s="1"/>
  <c r="M47" i="14" s="1"/>
  <c r="M48" i="14" s="1"/>
  <c r="M49" i="14" s="1"/>
  <c r="K4" i="14" s="1"/>
  <c r="H122" i="1"/>
  <c r="M122" i="1"/>
  <c r="M123" i="1" s="1"/>
  <c r="M124" i="1" s="1"/>
  <c r="M125" i="1" s="1"/>
  <c r="M126" i="1" s="1"/>
  <c r="K4" i="1" s="1"/>
  <c r="M34" i="13"/>
  <c r="M69" i="13" s="1"/>
  <c r="M70" i="13" s="1"/>
  <c r="M71" i="13" s="1"/>
  <c r="M72" i="13" s="1"/>
  <c r="M73" i="13" s="1"/>
  <c r="K4" i="13" s="1"/>
  <c r="M17" i="1"/>
  <c r="M79" i="1"/>
  <c r="M51" i="15"/>
  <c r="M38" i="11"/>
  <c r="M39" i="11" s="1"/>
  <c r="M40" i="11" s="1"/>
  <c r="M41" i="11" s="1"/>
  <c r="M42" i="11" s="1"/>
  <c r="K3" i="11" s="1"/>
  <c r="J122" i="1"/>
  <c r="M83" i="12"/>
  <c r="M84" i="12" s="1"/>
  <c r="M85" i="12" s="1"/>
  <c r="M86" i="12" s="1"/>
  <c r="M87" i="12" s="1"/>
  <c r="K4" i="12" s="1"/>
  <c r="F154" i="15"/>
  <c r="M154" i="15" s="1"/>
  <c r="M24" i="15" l="1"/>
  <c r="M162" i="15" s="1"/>
  <c r="M163" i="15" s="1"/>
  <c r="M164" i="15" s="1"/>
  <c r="M165" i="15" s="1"/>
  <c r="M166" i="15" s="1"/>
  <c r="K3" i="15" s="1"/>
</calcChain>
</file>

<file path=xl/sharedStrings.xml><?xml version="1.0" encoding="utf-8"?>
<sst xmlns="http://schemas.openxmlformats.org/spreadsheetml/2006/main" count="1213" uniqueCount="347">
  <si>
    <t>sul Rirebuleba</t>
  </si>
  <si>
    <t>lari</t>
  </si>
  <si>
    <t>dolari</t>
  </si>
  <si>
    <t>kursi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</si>
  <si>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</si>
  <si>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</si>
  <si>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</si>
  <si>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</si>
  <si>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</si>
  <si>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</si>
  <si>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</si>
  <si>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</si>
  <si>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</si>
  <si>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</si>
  <si>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>m3</t>
  </si>
  <si>
    <t xml:space="preserve">Sromis danaxarjebi </t>
  </si>
  <si>
    <t>kac/sT</t>
  </si>
  <si>
    <t>sxva manqana</t>
  </si>
  <si>
    <t>yalibis fari</t>
  </si>
  <si>
    <t>m2</t>
  </si>
  <si>
    <t>daxerxili masala</t>
  </si>
  <si>
    <t>sxva masala</t>
  </si>
  <si>
    <t>t</t>
  </si>
  <si>
    <t>kg</t>
  </si>
  <si>
    <t>grZ.m</t>
  </si>
  <si>
    <t>zednadebi xarjebi  - 10%</t>
  </si>
  <si>
    <t>mogeba - 8%</t>
  </si>
  <si>
    <t>Seasrula:</t>
  </si>
  <si>
    <t>samuSaos dasaxeleba</t>
  </si>
  <si>
    <t>ganzomilebis erTeuli</t>
  </si>
  <si>
    <t>gafas.     N</t>
  </si>
  <si>
    <t>#</t>
  </si>
  <si>
    <t>r. beriZe</t>
  </si>
  <si>
    <t>cali</t>
  </si>
  <si>
    <t>olifa</t>
  </si>
  <si>
    <t>1-80-7</t>
  </si>
  <si>
    <t>15-164-8</t>
  </si>
  <si>
    <t>saRebavi antikoroziuli</t>
  </si>
  <si>
    <t>მ2</t>
  </si>
  <si>
    <t>კაც/სთ</t>
  </si>
  <si>
    <t>სხვა მანქანა</t>
  </si>
  <si>
    <t>ლარი</t>
  </si>
  <si>
    <t>კგ</t>
  </si>
  <si>
    <t>სხვა  მასალა</t>
  </si>
  <si>
    <t>SromiTi danaxarjebi</t>
  </si>
  <si>
    <t>fari yalibis</t>
  </si>
  <si>
    <t xml:space="preserve">Sromis danaxarji </t>
  </si>
  <si>
    <t>Sifri</t>
  </si>
  <si>
    <t>samuSaoebis dasaxeleba</t>
  </si>
  <si>
    <t>manqana-meq.</t>
  </si>
  <si>
    <t>saxarjTaRricxvo  jami</t>
  </si>
  <si>
    <t>norm. erTeulze</t>
  </si>
  <si>
    <t>erT fasi</t>
  </si>
  <si>
    <t>qviSa</t>
  </si>
  <si>
    <t>gegmiuri dagroveba - 8%</t>
  </si>
  <si>
    <t>მ3</t>
  </si>
  <si>
    <t>შრომითი დანახარჯები</t>
  </si>
  <si>
    <t xml:space="preserve"> SromiTi danaxarjebi </t>
  </si>
  <si>
    <t>27-24-17(18)</t>
  </si>
  <si>
    <t>betoni Bm300</t>
  </si>
  <si>
    <t>100m2</t>
  </si>
  <si>
    <t>ჯამი</t>
  </si>
  <si>
    <t xml:space="preserve">            შეადგინა:                                     /რ. ბერიძე/</t>
  </si>
  <si>
    <t xml:space="preserve">ჯამი: </t>
  </si>
  <si>
    <t xml:space="preserve">ლარი </t>
  </si>
  <si>
    <t xml:space="preserve">ზედნადები ხარჯები - 10% </t>
  </si>
  <si>
    <t xml:space="preserve">ჯამი </t>
  </si>
  <si>
    <t>გეგმიური დაგროვება - 8%</t>
  </si>
  <si>
    <t>municipaliteti: შუახევი</t>
  </si>
  <si>
    <t>11-1-2</t>
  </si>
  <si>
    <t>RorRi</t>
  </si>
  <si>
    <t>gruntis mosworeba-datkepna RorRiT</t>
  </si>
  <si>
    <t xml:space="preserve"> lokaluri xarjTaRricxva #1</t>
  </si>
  <si>
    <t xml:space="preserve"> lokaluri xarjTaRricxva #3</t>
  </si>
  <si>
    <t>qviSa-xreSovani narevi</t>
  </si>
  <si>
    <t xml:space="preserve">armatura </t>
  </si>
  <si>
    <t>c</t>
  </si>
  <si>
    <t>1-80-3</t>
  </si>
  <si>
    <t>6-11-3</t>
  </si>
  <si>
    <t>kac.sT</t>
  </si>
  <si>
    <t xml:space="preserve">betoni Bm300                                                                  </t>
  </si>
  <si>
    <t>9-4-8</t>
  </si>
  <si>
    <t xml:space="preserve"> liTonis moajiris mowyoba milkvadratebiT </t>
  </si>
  <si>
    <t>SromiTi danaxarji</t>
  </si>
  <si>
    <t xml:space="preserve">eleqtrodi </t>
  </si>
  <si>
    <t>საღებავი ანტიკოროზიული</t>
  </si>
  <si>
    <t>ოლიფა</t>
  </si>
  <si>
    <t>Sromis danaxarji</t>
  </si>
  <si>
    <t>man/sT</t>
  </si>
  <si>
    <t>administraciuli Senobis remonti</t>
  </si>
  <si>
    <t xml:space="preserve">1-80-3 </t>
  </si>
  <si>
    <t xml:space="preserve"> III  კატეგორიის გრუნტის  დამუშავება ხელით გვერდზე დაყრით</t>
  </si>
  <si>
    <t>6-1-20</t>
  </si>
  <si>
    <t>8-15-1</t>
  </si>
  <si>
    <t xml:space="preserve">kedlebis mowyoba mcire zomis betonis blokebiT </t>
  </si>
  <si>
    <t xml:space="preserve">cementis xsnari </t>
  </si>
  <si>
    <t>mcire zomis betonis blokebი სისქით 15სმ</t>
  </si>
  <si>
    <t>9-14-5</t>
  </si>
  <si>
    <t xml:space="preserve">მონოლითური betoniT  safaris mowyoba sisqiT 12sm </t>
  </si>
  <si>
    <t>sabazro</t>
  </si>
  <si>
    <t xml:space="preserve"> lokaluri xarjTaRricxva #2</t>
  </si>
  <si>
    <t xml:space="preserve">შედგენილია:  2021 წლის I კვარტლის დონეზე </t>
  </si>
  <si>
    <t>Sedgenilia: 2021 wlis I kvartlis fasebSi</t>
  </si>
  <si>
    <t>ფანჩატურის mSenebloba</t>
  </si>
  <si>
    <t>Sedgenilia: 2018 wlis I kvartlis fasebSi</t>
  </si>
  <si>
    <t>III kategoriis gruntis damuSaveba xeliT gverdze dayriT</t>
  </si>
  <si>
    <t>6-1-2</t>
  </si>
  <si>
    <t xml:space="preserve">monoliTuri betonis wertilovani saZirkvlis mowyoba (0.3X0.4)m  </t>
  </si>
  <si>
    <t xml:space="preserve">betoni m250 </t>
  </si>
  <si>
    <t xml:space="preserve">   </t>
  </si>
  <si>
    <t>Casatanebeli detalebi</t>
  </si>
  <si>
    <t>11-1-5</t>
  </si>
  <si>
    <t>safuZvlis mowyoba qviSa-xreSovani nareviT filis qveS</t>
  </si>
  <si>
    <t>Sromis danaxarjebi</t>
  </si>
  <si>
    <t>6-11-1</t>
  </si>
  <si>
    <t>9-18-3</t>
  </si>
  <si>
    <t>fanCaturis liTonis karkasis mowyoba</t>
  </si>
  <si>
    <t>liTonis kvadratuli mili 40*60*3.0mm</t>
  </si>
  <si>
    <t>liTonis kvadratuli mili 20*40*2.0mm</t>
  </si>
  <si>
    <t>eleqtrodi</t>
  </si>
  <si>
    <t>11-27-1</t>
  </si>
  <si>
    <t>saxuravqveSa fenilis mowyoba gaSalaSinebuli ficrebiT</t>
  </si>
  <si>
    <t>gaSalaSinebuli ficari sisqiT 29mm</t>
  </si>
  <si>
    <t>sWvali</t>
  </si>
  <si>
    <t>12-6-3</t>
  </si>
  <si>
    <t>moTuTiebuli Tunuqis saxuravis mowyoba liTonis konstruqciebze</t>
  </si>
  <si>
    <t>feradi proffenilis Tunuqi sisqiT 0.5mm</t>
  </si>
  <si>
    <t>feradi Tunuqi brtyeli sisqiT 0.5mm</t>
  </si>
  <si>
    <t>10-34-2  misad</t>
  </si>
  <si>
    <t>xis grZeli skamis mowyoba xuT kuTxeze milkvadratis sayrdenze da magidis mowyoba</t>
  </si>
  <si>
    <t>liTonis kvadratuli mili 60*60*3.0mm</t>
  </si>
  <si>
    <t>kuTxovana 30*30*3.0mm</t>
  </si>
  <si>
    <t>ficari gaSalaSinebuli sisqiT 47mm</t>
  </si>
  <si>
    <t>15-160-3</t>
  </si>
  <si>
    <t>xis skamis  SeRebva zeTovani saRebaviT</t>
  </si>
  <si>
    <t>saRebavi zeTovani</t>
  </si>
  <si>
    <t>27-44-1</t>
  </si>
  <si>
    <t>betonis dekoratiuli filebis dageba fanCaturSi</t>
  </si>
  <si>
    <t>betonis dekoratiuli filebi</t>
  </si>
  <si>
    <t>webo-cementi</t>
  </si>
  <si>
    <t>liTonis konstruqciebis SeRebva antikoroziuli saRebaviT</t>
  </si>
  <si>
    <t>10-18-1</t>
  </si>
  <si>
    <t>ტ</t>
  </si>
  <si>
    <t>municipaliteti: Suaxevi</t>
  </si>
  <si>
    <t>wylis fantanis mowyoba</t>
  </si>
  <si>
    <t>sabaz</t>
  </si>
  <si>
    <t>sasmeli Sadrevnis SeZena-montaJi</t>
  </si>
  <si>
    <t>kopl</t>
  </si>
  <si>
    <t>materialuri da SromiTi resursebi</t>
  </si>
  <si>
    <t>komp.</t>
  </si>
  <si>
    <t>1-80-4</t>
  </si>
  <si>
    <t>gruntis damuSaveba xeliT arxSi wylisa da kanalizaciis milebis mosawyobad</t>
  </si>
  <si>
    <t xml:space="preserve">SromiTi danaxarjebi </t>
  </si>
  <si>
    <t>22-8-1</t>
  </si>
  <si>
    <t>plastmasis mili fasonebiT d=20mm</t>
  </si>
  <si>
    <t>kanalizaciis plastmasis mili fasonebiT d=50mm</t>
  </si>
  <si>
    <t>22-24-1</t>
  </si>
  <si>
    <t>ventilis dayeneba</t>
  </si>
  <si>
    <t>ventili d=20mm</t>
  </si>
  <si>
    <t>1-81-2</t>
  </si>
  <si>
    <t>gruntis ukuCayra xeliT moSandakebiT</t>
  </si>
  <si>
    <t>zednadebi xarjebi - 10%</t>
  </si>
  <si>
    <t>Seadgina:</t>
  </si>
  <si>
    <r>
      <t xml:space="preserve">Sedgenilia: 2021 wlis </t>
    </r>
    <r>
      <rPr>
        <sz val="12"/>
        <rFont val="AcadNusx"/>
      </rPr>
      <t>I</t>
    </r>
    <r>
      <rPr>
        <sz val="12"/>
        <rFont val="LitNusx"/>
        <family val="2"/>
        <charset val="204"/>
      </rPr>
      <t xml:space="preserve"> kvartlis fasebSi</t>
    </r>
  </si>
  <si>
    <t>memorialis mowyoba</t>
  </si>
  <si>
    <t>მემორიალის საძირკვლისა და კედლის მიწყობა</t>
  </si>
  <si>
    <t>gruntis damuSaveba xeliT მემორიალის saZirkvlis mosawyobad  gverdze dayriT</t>
  </si>
  <si>
    <t xml:space="preserve">sasmeli wylis plastmasis milis Cadeba arxSi </t>
  </si>
  <si>
    <t xml:space="preserve">sakanalizacio plastmasis milis Cadeba arxSi </t>
  </si>
  <si>
    <t xml:space="preserve">monoliTuri rkinabetoniთ iatakis და მემორიალთან მისასვლელი ბილიკის  mowyoba  </t>
  </si>
  <si>
    <t>liTonis milkvadrati 20*40*2mm</t>
  </si>
  <si>
    <t>7-22-8</t>
  </si>
  <si>
    <t>მბრუნავი კუტიკარის მონტაჟი</t>
  </si>
  <si>
    <t>კომპ</t>
  </si>
  <si>
    <t>liTonis milkvadrati 30*50*3,0mm</t>
  </si>
  <si>
    <t>liTonis milkvadrati 20*40*2,0mm</t>
  </si>
  <si>
    <t>ლითონის მილი დ=65მმ</t>
  </si>
  <si>
    <t>გრძ.მ</t>
  </si>
  <si>
    <t>ლითონის წნული დ=32მმ</t>
  </si>
  <si>
    <t>საკისარი</t>
  </si>
  <si>
    <t>ცალი</t>
  </si>
  <si>
    <t>ლითონის მოაჯირების  კუტიკარების შეღებვა  ანტიკოროზიული საღებავით</t>
  </si>
  <si>
    <t>საბაზ</t>
  </si>
  <si>
    <t>პარკის სკამის სიგრძით  2,0 გრძ.მ  შეძენა -მონტაჟი</t>
  </si>
  <si>
    <t>ქუჩის ლამპიონი თავისი საყრდენით შეძენა-მონტაჟი ქსელში ჩართვით</t>
  </si>
  <si>
    <t>ცენტრში მონ. ბეტონის დაგება</t>
  </si>
  <si>
    <t>liTonis milkvadrati 40*60*3,0mm</t>
  </si>
  <si>
    <t>სანაგვე ურნის შეძენა-მონტაჟი (პატარა)</t>
  </si>
  <si>
    <t>სანაგვე ურნის შეძენა-მონტაჟი (დიდი)</t>
  </si>
  <si>
    <t xml:space="preserve">monoliTuri betonis  zeZirkvlis mowyoba (0,25*0,3)m  </t>
  </si>
  <si>
    <t>betoni m300</t>
  </si>
  <si>
    <t>კეთილმოწყობა</t>
  </si>
  <si>
    <r>
      <t xml:space="preserve">ლოკალურ-რესურსული ხარჯთაღრიცხვა </t>
    </r>
    <r>
      <rPr>
        <sz val="12"/>
        <rFont val="Acad Nusx Geo"/>
        <family val="2"/>
      </rPr>
      <t>#</t>
    </r>
    <r>
      <rPr>
        <sz val="12"/>
        <rFont val="Sylfaen"/>
        <family val="1"/>
        <charset val="204"/>
      </rPr>
      <t xml:space="preserve">4 </t>
    </r>
  </si>
  <si>
    <t xml:space="preserve">ლოკალურ-რესურსული ხარჯთაღრიცხვა #5 </t>
  </si>
  <si>
    <t xml:space="preserve">ლითონის კარის  მოწყობა სარდაფში </t>
  </si>
  <si>
    <t>sofeli: jabniZeebi</t>
  </si>
  <si>
    <t xml:space="preserve">sofel jabniZeebis centris keTilmowyoba </t>
  </si>
  <si>
    <t>sofeli:    jabniZeebis</t>
  </si>
  <si>
    <t>jabniZeebi</t>
  </si>
  <si>
    <t>sofeli:</t>
  </si>
  <si>
    <t>arebuli fanCaturis demontaJi, adgilze dasawyobebiT</t>
  </si>
  <si>
    <t xml:space="preserve">betoni  </t>
  </si>
  <si>
    <t>metaloplastmasis fanjris  blokis damzadeba montaJi (0,75*1,30)m -1 c</t>
  </si>
  <si>
    <t>fankris bloki</t>
  </si>
  <si>
    <t>ლითონის კარის ბლოკი</t>
  </si>
  <si>
    <t>ნაეკლესიარის შემოღობვა</t>
  </si>
  <si>
    <t>30-3-2</t>
  </si>
  <si>
    <t>xreSovani baliSis mowyoba bilikis qveS  sisqiT saSualod 10.0sm</t>
  </si>
  <si>
    <t>sxva manqanebi</t>
  </si>
  <si>
    <t>6-1-6</t>
  </si>
  <si>
    <t xml:space="preserve">sxva manqana </t>
  </si>
  <si>
    <t>armatura დ=8მმ</t>
  </si>
  <si>
    <t>kibe-bilikis mowyoba</t>
  </si>
  <si>
    <t>Robis mowyoba</t>
  </si>
  <si>
    <t>monoliTuri rkinabetonis kibis-bilikis mowyoba - sigrZiT 21grZ.m siganiT 1,2 metri</t>
  </si>
  <si>
    <t xml:space="preserve">monoliTuri betonis saZirkvlis  mowyoba (0.4*0,3)m - 35 grZ.m </t>
  </si>
  <si>
    <t>liTonis milkvadrati 60*60*3,0mm (26ც)</t>
  </si>
  <si>
    <t>ლამპიონი თავისი საყრდენით შეძენა-მონტაჟი ქსელში ჩართვით</t>
  </si>
  <si>
    <t xml:space="preserve"> 46-15-4</t>
  </si>
  <si>
    <t>ფასადის კედლიდან ბათქაშის ჩამოყრა</t>
  </si>
  <si>
    <t>15-52-1</t>
  </si>
  <si>
    <t>გარე kedlebis ფერდოების ჩათვლით Selesva cementis xsnariT</t>
  </si>
  <si>
    <t>cementis xsnaris tumbo 3m3</t>
  </si>
  <si>
    <t>cementis xsnari</t>
  </si>
  <si>
    <t>15-168-7</t>
  </si>
  <si>
    <t>kedlebis momzadeba da SeRebva wyalemulsiis  saRebaviT</t>
  </si>
  <si>
    <t xml:space="preserve">wyalemulsiis saRebavi </t>
  </si>
  <si>
    <t xml:space="preserve">safiTxni </t>
  </si>
  <si>
    <t>სხვა მასალა</t>
  </si>
  <si>
    <t>8-22-2</t>
  </si>
  <si>
    <t>ინვენტარული ხარაჩოს მონტაჟი-დემონტაჟი</t>
  </si>
  <si>
    <t>ხარაჩოს ლითონის დეტალები</t>
  </si>
  <si>
    <t>ხარაჩოს ხის დეტალები</t>
  </si>
  <si>
    <t>ფარი ფენილის</t>
  </si>
  <si>
    <t>e.n. da g  $1-22-1</t>
  </si>
  <si>
    <t>samSeneblo nagavis xeliT avtoTviTmclelze datvirTva</t>
  </si>
  <si>
    <t>14-3</t>
  </si>
  <si>
    <t>samSeneblo nagavis gatana nayarSi</t>
  </si>
  <si>
    <t>transportireba 3km-mde manZilze</t>
  </si>
  <si>
    <t>ფასადების რეაბილიტაცია</t>
  </si>
  <si>
    <t>1-81-2 misad</t>
  </si>
  <si>
    <t xml:space="preserve"> zedmeti gruntis datvirTva xeliT avtoTviTmclelze</t>
  </si>
  <si>
    <t>gruntis gazidva nayarSi</t>
  </si>
  <si>
    <t>6-18-7</t>
  </si>
  <si>
    <t>armatura d=8mm</t>
  </si>
  <si>
    <t>9-17-5</t>
  </si>
  <si>
    <t>kuTxovana 60*60*4mm</t>
  </si>
  <si>
    <t>armatura d=20mm</t>
  </si>
  <si>
    <t>9-17-6</t>
  </si>
  <si>
    <t xml:space="preserve">liTonis cxauris montaJi Ria arxze </t>
  </si>
  <si>
    <t xml:space="preserve">1-81-2 </t>
  </si>
  <si>
    <t>gruntis ukuCayra xeliT</t>
  </si>
  <si>
    <r>
      <t xml:space="preserve">        </t>
    </r>
    <r>
      <rPr>
        <b/>
        <sz val="11"/>
        <rFont val="AcadNusx"/>
      </rPr>
      <t xml:space="preserve">   სანიაღვრე არხის მოწყობა</t>
    </r>
  </si>
  <si>
    <t xml:space="preserve">saniaRvre arxis mowyoba Sida zomiT (250*300)mm sigrZiT 122.0 grZ.m </t>
  </si>
  <si>
    <t xml:space="preserve">liTonis cxauris damzadeba sigrZiT (12+9) grZ.m </t>
  </si>
  <si>
    <r>
      <t xml:space="preserve">        </t>
    </r>
    <r>
      <rPr>
        <b/>
        <sz val="11"/>
        <rFont val="AcadNusx"/>
      </rPr>
      <t xml:space="preserve">   ღობის მოწყობა</t>
    </r>
  </si>
  <si>
    <t xml:space="preserve">liTonis milkvadrati 60*60*3,0mm </t>
  </si>
  <si>
    <t xml:space="preserve"> liTonis კუტიკარის mowyoba milkvadratebiT სიგანით 1.0მ</t>
  </si>
  <si>
    <t>კუტიკ</t>
  </si>
  <si>
    <t>liTonis milkvadrati 60*60*3mm</t>
  </si>
  <si>
    <t>liTonis milkvadrati 30*60*3mm</t>
  </si>
  <si>
    <t>liTonis milkvadrati 20*20*2mm</t>
  </si>
  <si>
    <t>ანჯამა</t>
  </si>
  <si>
    <t>cl</t>
  </si>
  <si>
    <t xml:space="preserve">monoliTuri betonis saZirkvlis  mowyoba (0.4*0,3)m - 15 grZ.m </t>
  </si>
  <si>
    <t>4</t>
  </si>
  <si>
    <t>5</t>
  </si>
  <si>
    <t>6</t>
  </si>
  <si>
    <t>saxarjTaRr.  jami</t>
  </si>
  <si>
    <t xml:space="preserve">monoliTuri betonis saZirkvlisa da zeZirkvlis mowyoba   </t>
  </si>
  <si>
    <t xml:space="preserve">6-16-1
</t>
  </si>
  <si>
    <t>monoliTuri rkinabetonis gadaxurvis filis mowyoba 0.00 niSnulze</t>
  </si>
  <si>
    <t>11-1-11</t>
  </si>
  <si>
    <t>monoliTuri betoniT iatakis safuZvlis mowyoba sisqiT 10sm</t>
  </si>
  <si>
    <t>6-15-11</t>
  </si>
  <si>
    <t xml:space="preserve">monoliTuri rkinabetonis sartyelis mowyoba  </t>
  </si>
  <si>
    <t>monoliTuri rkinabetonis gadaxurvis filis mowyoba sisqiT 15sm</t>
  </si>
  <si>
    <t xml:space="preserve">12-6-2
</t>
  </si>
  <si>
    <t>saxuravis mowyoba feradi proffenilis furclebiT molartyviT</t>
  </si>
  <si>
    <t xml:space="preserve"> feradi proffenilis furceli sisqiT 0,5 mm</t>
  </si>
  <si>
    <t xml:space="preserve">daxerxili  masala  </t>
  </si>
  <si>
    <t xml:space="preserve">naWedi saxuravis  </t>
  </si>
  <si>
    <t xml:space="preserve">sWvali  </t>
  </si>
  <si>
    <t>metaloplastmasis karis blokis SeZena-montaJi (0.75*2.05)m - 2c</t>
  </si>
  <si>
    <t>metaloplastmasis karebis blokები</t>
  </si>
  <si>
    <t>metaloplastmasis  fanjris blokებis ევროგაღებით SeZena-montaJi (0.6*0.4)m-2c</t>
  </si>
  <si>
    <t xml:space="preserve">metaloplastmasis fanjris bloki </t>
  </si>
  <si>
    <t>15-55-9</t>
  </si>
  <si>
    <t>Sida kedlebis  Selesva cementis xsnariT</t>
  </si>
  <si>
    <t xml:space="preserve">tumbo 1m3/sT  </t>
  </si>
  <si>
    <t>11-8-1,2</t>
  </si>
  <si>
    <t>cementis mWimis mowyoba sisqiT 30mm</t>
  </si>
  <si>
    <t>15-14-1</t>
  </si>
  <si>
    <t xml:space="preserve">kedlebze moWiquli filebis mowyoba  </t>
  </si>
  <si>
    <t>moWiquli fila (kafeli)</t>
  </si>
  <si>
    <t>წებო-ცემენტი</t>
  </si>
  <si>
    <t>11-20-3</t>
  </si>
  <si>
    <t xml:space="preserve">meTlaxis  filebis dageba </t>
  </si>
  <si>
    <t>meTlaxis fila</t>
  </si>
  <si>
    <t>15-168-8</t>
  </si>
  <si>
    <t>Weris SeRebva wyalemulsiis  saRebaviT</t>
  </si>
  <si>
    <t>Siga  kedlebis SeRebva wyalemulsiis saRebaviT</t>
  </si>
  <si>
    <t>wyalemulsiis saRebavi</t>
  </si>
  <si>
    <t>gare kedlebis Selesva cementis xsnariT</t>
  </si>
  <si>
    <t xml:space="preserve">tumbo 3 m3/sT  </t>
  </si>
  <si>
    <t>gare kedlebis SeRebva wyalemulsiis saRebaviT</t>
  </si>
  <si>
    <t>Siga წყალი-კანალიზაციis mowyoba</t>
  </si>
  <si>
    <t>პლასმასის  წყალსადენის მილების მოწყობა d-20 მმ</t>
  </si>
  <si>
    <t>პლასმასის მილი დ-20მმ</t>
  </si>
  <si>
    <t xml:space="preserve"> 16-6-1</t>
  </si>
  <si>
    <t xml:space="preserve">plastmasis sakanalizacio milebis montaJi </t>
  </si>
  <si>
    <t>გრძ.m</t>
  </si>
  <si>
    <t>lარი</t>
  </si>
  <si>
    <t>plastmasis mili d-50mm fasonuri nawilebiT</t>
  </si>
  <si>
    <t>sxva masalა</t>
  </si>
  <si>
    <t xml:space="preserve"> 16-6-2</t>
  </si>
  <si>
    <t>plastmasis mili d-100mm fasonuri nawilebiT</t>
  </si>
  <si>
    <t>17-1-5</t>
  </si>
  <si>
    <t xml:space="preserve">ხელსაბანების მოწყობა </t>
  </si>
  <si>
    <t>კომპლ</t>
  </si>
  <si>
    <t xml:space="preserve">ხელსაბანი </t>
  </si>
  <si>
    <t xml:space="preserve">  17-4-2</t>
  </si>
  <si>
    <t xml:space="preserve">unitazis mowyoba </t>
  </si>
  <si>
    <t>kompl</t>
  </si>
  <si>
    <t>unitazi CamrecxiT</t>
  </si>
  <si>
    <t>kompl.</t>
  </si>
  <si>
    <t>17-1-10</t>
  </si>
  <si>
    <t xml:space="preserve">  trapis montaJi </t>
  </si>
  <si>
    <t>cალი</t>
  </si>
  <si>
    <t xml:space="preserve"> trapi d=50mm</t>
  </si>
  <si>
    <t>gare წყალი-კანალიზაციis mowyoba</t>
  </si>
  <si>
    <t>პლასtმასის  წყალსადენის მილების მოწყობა arxSi</t>
  </si>
  <si>
    <t>პლასtმასის მილი დ-25მმ</t>
  </si>
  <si>
    <t>16-12-1</t>
  </si>
  <si>
    <t>ventilis montaJi</t>
  </si>
  <si>
    <t>zednadebi xarjebi -10%</t>
  </si>
  <si>
    <t xml:space="preserve">Seadgina:           </t>
  </si>
  <si>
    <t>რ. ბერიძე</t>
  </si>
  <si>
    <t>sofel jabniZeebis centris keTilmowyoba</t>
  </si>
  <si>
    <t>sveli wertilis mowyoba</t>
  </si>
  <si>
    <t>gruntis damuSaveba xeliT  lenturi saZirkvlis mosawyobad adgilze dayriT</t>
  </si>
  <si>
    <t xml:space="preserve">betoni </t>
  </si>
  <si>
    <t>l o k a l u r i     x a r j T a R r i c x v a #6</t>
  </si>
  <si>
    <t>სახურავზე ქარხნულად დამზადებული თოვლის დაცურების საწინააღმდეგო ბარიერის მოწყობა</t>
  </si>
  <si>
    <t>გრძ,მ</t>
  </si>
  <si>
    <t>მატერიალური და შრომითი რესურსები</t>
  </si>
  <si>
    <t>საბაზრო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</si>
</sst>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#,##0.0"/>
    <numFmt numFmtId="169" formatCode="#,##0.00000000"/>
    <numFmt numFmtId="170" formatCode="0.0%"/>
    <numFmt numFmtId="171" formatCode="0.00000"/>
    <numFmt numFmtId="172" formatCode="#,##0.000"/>
    <numFmt numFmtId="173" formatCode="#,##0.0000"/>
  </numFmts>
  <fonts count="46">
    <font>
      <sz val="11"/>
      <color theme="1"/>
      <name val="Calibri"/>
      <family val="2"/>
      <scheme val="minor"/>
    </font>
    <font>
      <sz val="10"/>
      <name val="AcadNusx"/>
    </font>
    <font>
      <sz val="10"/>
      <color indexed="8"/>
      <name val="AcadNusx"/>
    </font>
    <font>
      <b/>
      <sz val="12"/>
      <name val="AcadNusx"/>
    </font>
    <font>
      <sz val="12"/>
      <name val="AcadNusx"/>
    </font>
    <font>
      <sz val="11"/>
      <name val="AcadNusx"/>
    </font>
    <font>
      <sz val="10"/>
      <name val="Arial Cyr"/>
      <charset val="204"/>
    </font>
    <font>
      <sz val="11"/>
      <color theme="1"/>
      <name val="AcadNusx"/>
    </font>
    <font>
      <sz val="10"/>
      <name val="Arial"/>
      <family val="2"/>
      <charset val="204"/>
    </font>
    <font>
      <sz val="11"/>
      <color indexed="8"/>
      <name val="AcadNusx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1"/>
      <name val="Sylfaen"/>
      <family val="1"/>
      <charset val="204"/>
    </font>
    <font>
      <sz val="11"/>
      <name val="Sylfaen"/>
      <family val="1"/>
    </font>
    <font>
      <b/>
      <sz val="11"/>
      <name val="AcadNusx"/>
    </font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10"/>
      <color theme="1"/>
      <name val="Calibri"/>
      <family val="2"/>
      <scheme val="minor"/>
    </font>
    <font>
      <sz val="11"/>
      <name val="AKAD NUSX"/>
      <charset val="204"/>
    </font>
    <font>
      <sz val="11"/>
      <name val="Arial"/>
      <family val="2"/>
      <charset val="204"/>
    </font>
    <font>
      <sz val="11"/>
      <color rgb="FFFF0000"/>
      <name val="Sylfaen"/>
      <family val="1"/>
      <charset val="204"/>
    </font>
    <font>
      <sz val="11"/>
      <color rgb="FFFF0000"/>
      <name val="AcadNusx"/>
    </font>
    <font>
      <sz val="12"/>
      <name val="Acad Nusx Geo"/>
      <family val="2"/>
    </font>
    <font>
      <sz val="11"/>
      <color indexed="8"/>
      <name val="Sylfaen"/>
      <family val="1"/>
      <charset val="204"/>
    </font>
    <font>
      <sz val="11"/>
      <name val="AcadMtavr"/>
    </font>
    <font>
      <sz val="12"/>
      <name val="LitNusx"/>
      <family val="2"/>
    </font>
    <font>
      <b/>
      <sz val="11"/>
      <color theme="1"/>
      <name val="AcadNusx"/>
    </font>
    <font>
      <sz val="11"/>
      <color rgb="FF000000"/>
      <name val="AcadNusx"/>
    </font>
    <font>
      <sz val="12"/>
      <color theme="1"/>
      <name val="Calibri"/>
      <family val="2"/>
      <scheme val="minor"/>
    </font>
    <font>
      <sz val="12"/>
      <color indexed="8"/>
      <name val="AcadNusx"/>
    </font>
    <font>
      <b/>
      <sz val="12"/>
      <color indexed="8"/>
      <name val="AcadNusx"/>
    </font>
    <font>
      <sz val="12"/>
      <name val="LitNusx"/>
      <family val="2"/>
      <charset val="204"/>
    </font>
    <font>
      <sz val="12"/>
      <name val="Sylfaen"/>
      <family val="1"/>
    </font>
    <font>
      <sz val="12"/>
      <color theme="1"/>
      <name val="AcadNusx"/>
    </font>
    <font>
      <b/>
      <sz val="12"/>
      <color theme="1"/>
      <name val="AcadNusx"/>
    </font>
    <font>
      <sz val="12"/>
      <color rgb="FF000000"/>
      <name val="AcadNusx"/>
    </font>
    <font>
      <sz val="12"/>
      <color rgb="FFFF0000"/>
      <name val="AcadNusx"/>
    </font>
    <font>
      <b/>
      <sz val="12"/>
      <color rgb="FFFF0000"/>
      <name val="AcadNusx"/>
    </font>
    <font>
      <b/>
      <sz val="14"/>
      <name val="AcadNusx"/>
    </font>
    <font>
      <sz val="18"/>
      <color theme="1"/>
      <name val="Calibri"/>
      <family val="2"/>
      <scheme val="minor"/>
    </font>
    <font>
      <b/>
      <sz val="11"/>
      <name val="Sylfaen"/>
      <family val="1"/>
      <charset val="204"/>
    </font>
    <font>
      <sz val="9"/>
      <name val="Sylfaen"/>
      <family val="1"/>
      <charset val="204"/>
    </font>
    <font>
      <sz val="11"/>
      <name val="Times New Roman"/>
      <family val="1"/>
    </font>
    <font>
      <b/>
      <sz val="10"/>
      <color indexed="8"/>
      <name val="AcadNusx"/>
    </font>
    <font>
      <sz val="11"/>
      <color indexed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" fillId="0" borderId="0"/>
    <xf numFmtId="0" fontId="8" fillId="0" borderId="0"/>
  </cellStyleXfs>
  <cellXfs count="44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5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top" wrapText="1"/>
    </xf>
    <xf numFmtId="0" fontId="5" fillId="0" borderId="4" xfId="0" quotePrefix="1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1" fontId="5" fillId="0" borderId="4" xfId="0" quotePrefix="1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9" fontId="5" fillId="0" borderId="4" xfId="0" quotePrefix="1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5" fillId="0" borderId="4" xfId="0" quotePrefix="1" applyNumberFormat="1" applyFont="1" applyBorder="1" applyAlignment="1">
      <alignment horizontal="center" vertical="top" wrapText="1"/>
    </xf>
    <xf numFmtId="2" fontId="5" fillId="0" borderId="4" xfId="0" quotePrefix="1" applyNumberFormat="1" applyFont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49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2" fontId="5" fillId="0" borderId="4" xfId="1" applyNumberFormat="1" applyFont="1" applyBorder="1" applyAlignment="1">
      <alignment horizontal="center" vertical="top"/>
    </xf>
    <xf numFmtId="165" fontId="9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65" fontId="5" fillId="0" borderId="4" xfId="1" applyNumberFormat="1" applyFont="1" applyBorder="1" applyAlignment="1">
      <alignment horizontal="center" vertical="top"/>
    </xf>
    <xf numFmtId="0" fontId="5" fillId="0" borderId="4" xfId="2" applyNumberFormat="1" applyFont="1" applyFill="1" applyBorder="1" applyAlignment="1">
      <alignment horizontal="justify" vertical="top"/>
    </xf>
    <xf numFmtId="0" fontId="12" fillId="2" borderId="4" xfId="0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 applyProtection="1">
      <alignment horizontal="center" vertical="top" wrapText="1"/>
      <protection locked="0"/>
    </xf>
    <xf numFmtId="2" fontId="13" fillId="0" borderId="4" xfId="0" applyNumberFormat="1" applyFont="1" applyBorder="1" applyAlignment="1" applyProtection="1">
      <alignment horizontal="center" vertical="top" wrapText="1"/>
      <protection locked="0"/>
    </xf>
    <xf numFmtId="2" fontId="13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13" fillId="2" borderId="4" xfId="0" applyNumberFormat="1" applyFont="1" applyFill="1" applyBorder="1" applyAlignment="1">
      <alignment vertical="top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center" vertical="top"/>
    </xf>
    <xf numFmtId="0" fontId="12" fillId="2" borderId="4" xfId="0" applyFont="1" applyFill="1" applyBorder="1" applyAlignment="1">
      <alignment vertical="top" wrapText="1"/>
    </xf>
    <xf numFmtId="165" fontId="13" fillId="0" borderId="4" xfId="0" applyNumberFormat="1" applyFont="1" applyBorder="1" applyAlignment="1" applyProtection="1">
      <alignment horizontal="center" vertical="top" wrapText="1"/>
      <protection locked="0"/>
    </xf>
    <xf numFmtId="165" fontId="13" fillId="0" borderId="4" xfId="0" applyNumberFormat="1" applyFont="1" applyBorder="1" applyAlignment="1">
      <alignment horizontal="center" vertical="top"/>
    </xf>
    <xf numFmtId="2" fontId="13" fillId="0" borderId="4" xfId="0" applyNumberFormat="1" applyFont="1" applyBorder="1" applyAlignment="1">
      <alignment horizontal="center" vertical="top"/>
    </xf>
    <xf numFmtId="2" fontId="12" fillId="0" borderId="4" xfId="0" applyNumberFormat="1" applyFont="1" applyBorder="1" applyAlignment="1">
      <alignment horizontal="center" vertical="top" wrapText="1"/>
    </xf>
    <xf numFmtId="166" fontId="13" fillId="0" borderId="4" xfId="0" applyNumberFormat="1" applyFont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>
      <alignment vertical="top"/>
    </xf>
    <xf numFmtId="165" fontId="13" fillId="0" borderId="4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2" fillId="2" borderId="4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14" fillId="0" borderId="4" xfId="1" applyFont="1" applyBorder="1" applyAlignment="1">
      <alignment horizontal="center" vertical="top"/>
    </xf>
    <xf numFmtId="0" fontId="5" fillId="0" borderId="4" xfId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center" vertical="top"/>
    </xf>
    <xf numFmtId="167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top"/>
    </xf>
    <xf numFmtId="1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4" xfId="1" applyFont="1" applyBorder="1" applyAlignment="1">
      <alignment horizontal="left" vertical="top" wrapText="1"/>
    </xf>
    <xf numFmtId="49" fontId="5" fillId="0" borderId="4" xfId="1" applyNumberFormat="1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top"/>
    </xf>
    <xf numFmtId="0" fontId="5" fillId="0" borderId="4" xfId="1" applyFont="1" applyBorder="1" applyAlignment="1">
      <alignment horizontal="center" vertical="top" wrapText="1"/>
    </xf>
    <xf numFmtId="2" fontId="5" fillId="3" borderId="4" xfId="1" applyNumberFormat="1" applyFont="1" applyFill="1" applyBorder="1" applyAlignment="1">
      <alignment horizontal="center" vertical="top"/>
    </xf>
    <xf numFmtId="165" fontId="5" fillId="0" borderId="4" xfId="1" applyNumberFormat="1" applyFont="1" applyBorder="1" applyAlignment="1">
      <alignment horizontal="center" vertical="top" wrapText="1"/>
    </xf>
    <xf numFmtId="2" fontId="5" fillId="3" borderId="4" xfId="1" applyNumberFormat="1" applyFont="1" applyFill="1" applyBorder="1" applyAlignment="1">
      <alignment horizontal="center" vertical="top" wrapText="1"/>
    </xf>
    <xf numFmtId="2" fontId="5" fillId="0" borderId="4" xfId="1" applyNumberFormat="1" applyFont="1" applyBorder="1" applyAlignment="1">
      <alignment horizontal="center" vertical="top" wrapText="1"/>
    </xf>
    <xf numFmtId="167" fontId="5" fillId="0" borderId="4" xfId="1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5" fillId="0" borderId="7" xfId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2" fontId="5" fillId="0" borderId="7" xfId="0" applyNumberFormat="1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166" fontId="5" fillId="0" borderId="4" xfId="2" applyNumberFormat="1" applyFont="1" applyFill="1" applyBorder="1" applyAlignment="1">
      <alignment horizontal="center" vertical="top" wrapText="1"/>
    </xf>
    <xf numFmtId="4" fontId="5" fillId="0" borderId="4" xfId="2" applyNumberFormat="1" applyFont="1" applyFill="1" applyBorder="1" applyAlignment="1">
      <alignment horizontal="center" vertical="top" wrapText="1"/>
    </xf>
    <xf numFmtId="2" fontId="5" fillId="0" borderId="4" xfId="2" applyNumberFormat="1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/>
    <xf numFmtId="0" fontId="12" fillId="0" borderId="4" xfId="0" applyNumberFormat="1" applyFont="1" applyBorder="1" applyAlignment="1" applyProtection="1">
      <alignment horizontal="center" vertical="top" wrapText="1"/>
      <protection locked="0"/>
    </xf>
    <xf numFmtId="2" fontId="12" fillId="0" borderId="4" xfId="0" applyNumberFormat="1" applyFont="1" applyBorder="1" applyAlignment="1" applyProtection="1">
      <alignment horizontal="center" vertical="top" wrapText="1"/>
      <protection locked="0"/>
    </xf>
    <xf numFmtId="165" fontId="12" fillId="0" borderId="1" xfId="0" applyNumberFormat="1" applyFont="1" applyFill="1" applyBorder="1" applyAlignment="1" applyProtection="1">
      <alignment horizontal="center" vertical="top" wrapText="1"/>
      <protection locked="0"/>
    </xf>
    <xf numFmtId="169" fontId="19" fillId="0" borderId="4" xfId="0" applyNumberFormat="1" applyFont="1" applyBorder="1" applyAlignment="1">
      <alignment vertical="top"/>
    </xf>
    <xf numFmtId="0" fontId="19" fillId="0" borderId="4" xfId="0" applyFont="1" applyBorder="1" applyAlignment="1">
      <alignment vertical="top"/>
    </xf>
    <xf numFmtId="17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170" fontId="12" fillId="0" borderId="4" xfId="0" applyNumberFormat="1" applyFont="1" applyBorder="1" applyAlignment="1" applyProtection="1">
      <alignment horizontal="center" vertical="top" wrapText="1"/>
      <protection locked="0"/>
    </xf>
    <xf numFmtId="0" fontId="15" fillId="0" borderId="4" xfId="0" applyFont="1" applyBorder="1"/>
    <xf numFmtId="0" fontId="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19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165" fontId="5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168" fontId="7" fillId="0" borderId="4" xfId="0" applyNumberFormat="1" applyFont="1" applyFill="1" applyBorder="1" applyAlignment="1">
      <alignment horizontal="center" vertical="top"/>
    </xf>
    <xf numFmtId="4" fontId="7" fillId="0" borderId="4" xfId="0" applyNumberFormat="1" applyFont="1" applyFill="1" applyBorder="1" applyAlignment="1">
      <alignment horizontal="center" vertical="top"/>
    </xf>
    <xf numFmtId="2" fontId="7" fillId="0" borderId="4" xfId="0" applyNumberFormat="1" applyFont="1" applyBorder="1" applyAlignment="1">
      <alignment horizontal="center"/>
    </xf>
    <xf numFmtId="0" fontId="12" fillId="2" borderId="4" xfId="0" applyNumberFormat="1" applyFont="1" applyFill="1" applyBorder="1" applyAlignment="1">
      <alignment horizontal="center" vertical="top" wrapText="1"/>
    </xf>
    <xf numFmtId="165" fontId="12" fillId="2" borderId="4" xfId="0" applyNumberFormat="1" applyFont="1" applyFill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0" fontId="20" fillId="0" borderId="4" xfId="1" applyFont="1" applyBorder="1" applyAlignment="1">
      <alignment horizontal="center" vertical="top"/>
    </xf>
    <xf numFmtId="165" fontId="12" fillId="0" borderId="4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2" fontId="22" fillId="0" borderId="4" xfId="0" applyNumberFormat="1" applyFont="1" applyFill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167" fontId="5" fillId="0" borderId="4" xfId="0" applyNumberFormat="1" applyFont="1" applyFill="1" applyBorder="1" applyAlignment="1">
      <alignment horizontal="center" vertical="top" wrapText="1"/>
    </xf>
    <xf numFmtId="166" fontId="5" fillId="0" borderId="4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/>
    </xf>
    <xf numFmtId="0" fontId="8" fillId="0" borderId="0" xfId="1"/>
    <xf numFmtId="1" fontId="19" fillId="0" borderId="4" xfId="0" applyNumberFormat="1" applyFont="1" applyBorder="1" applyAlignment="1">
      <alignment vertical="top"/>
    </xf>
    <xf numFmtId="0" fontId="24" fillId="0" borderId="0" xfId="0" applyFont="1"/>
    <xf numFmtId="49" fontId="12" fillId="0" borderId="0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0" fontId="19" fillId="0" borderId="0" xfId="0" applyFont="1"/>
    <xf numFmtId="0" fontId="17" fillId="0" borderId="0" xfId="0" applyFont="1" applyAlignment="1"/>
    <xf numFmtId="49" fontId="17" fillId="0" borderId="0" xfId="0" applyNumberFormat="1" applyFont="1" applyBorder="1" applyAlignment="1">
      <alignment vertical="center" wrapText="1"/>
    </xf>
    <xf numFmtId="0" fontId="26" fillId="0" borderId="0" xfId="0" applyFont="1"/>
    <xf numFmtId="165" fontId="27" fillId="0" borderId="4" xfId="0" applyNumberFormat="1" applyFont="1" applyFill="1" applyBorder="1" applyAlignment="1">
      <alignment horizontal="center" vertical="top"/>
    </xf>
    <xf numFmtId="4" fontId="27" fillId="0" borderId="4" xfId="0" applyNumberFormat="1" applyFont="1" applyFill="1" applyBorder="1" applyAlignment="1">
      <alignment horizontal="center" vertical="top"/>
    </xf>
    <xf numFmtId="0" fontId="28" fillId="0" borderId="4" xfId="0" applyFont="1" applyFill="1" applyBorder="1" applyAlignment="1">
      <alignment horizontal="center" vertical="top"/>
    </xf>
    <xf numFmtId="49" fontId="5" fillId="0" borderId="7" xfId="0" quotePrefix="1" applyNumberFormat="1" applyFont="1" applyBorder="1" applyAlignment="1">
      <alignment horizontal="center" vertical="top" wrapText="1"/>
    </xf>
    <xf numFmtId="0" fontId="29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30" fillId="0" borderId="4" xfId="0" applyNumberFormat="1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2" fontId="30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3" fontId="31" fillId="0" borderId="4" xfId="0" applyNumberFormat="1" applyFont="1" applyFill="1" applyBorder="1" applyAlignment="1">
      <alignment horizontal="center" vertical="top" wrapText="1"/>
    </xf>
    <xf numFmtId="2" fontId="31" fillId="0" borderId="4" xfId="0" applyNumberFormat="1" applyFont="1" applyFill="1" applyBorder="1" applyAlignment="1">
      <alignment horizontal="center" vertical="top" wrapText="1"/>
    </xf>
    <xf numFmtId="0" fontId="4" fillId="0" borderId="0" xfId="1" applyFont="1"/>
    <xf numFmtId="0" fontId="4" fillId="0" borderId="0" xfId="1" applyFont="1" applyAlignment="1"/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top"/>
    </xf>
    <xf numFmtId="0" fontId="33" fillId="2" borderId="4" xfId="0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/>
    </xf>
    <xf numFmtId="2" fontId="33" fillId="0" borderId="4" xfId="0" applyNumberFormat="1" applyFont="1" applyBorder="1" applyAlignment="1">
      <alignment horizontal="center" vertical="top" wrapText="1"/>
    </xf>
    <xf numFmtId="165" fontId="33" fillId="0" borderId="4" xfId="0" applyNumberFormat="1" applyFont="1" applyBorder="1" applyAlignment="1" applyProtection="1">
      <alignment horizontal="center" vertical="top" wrapText="1"/>
      <protection locked="0"/>
    </xf>
    <xf numFmtId="165" fontId="3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3" fillId="2" borderId="4" xfId="0" applyNumberFormat="1" applyFont="1" applyFill="1" applyBorder="1" applyAlignment="1">
      <alignment horizontal="center" vertical="top" wrapText="1"/>
    </xf>
    <xf numFmtId="165" fontId="4" fillId="0" borderId="4" xfId="1" applyNumberFormat="1" applyFont="1" applyBorder="1" applyAlignment="1">
      <alignment horizontal="center" vertical="top"/>
    </xf>
    <xf numFmtId="0" fontId="4" fillId="0" borderId="4" xfId="1" applyFont="1" applyBorder="1" applyAlignment="1">
      <alignment horizontal="left" vertical="top"/>
    </xf>
    <xf numFmtId="2" fontId="4" fillId="0" borderId="4" xfId="1" applyNumberFormat="1" applyFont="1" applyBorder="1" applyAlignment="1">
      <alignment horizontal="left" vertical="top"/>
    </xf>
    <xf numFmtId="2" fontId="4" fillId="0" borderId="4" xfId="1" applyNumberFormat="1" applyFont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49" fontId="34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4" fontId="34" fillId="0" borderId="4" xfId="0" applyNumberFormat="1" applyFont="1" applyFill="1" applyBorder="1" applyAlignment="1">
      <alignment horizontal="center" vertical="top"/>
    </xf>
    <xf numFmtId="168" fontId="34" fillId="0" borderId="4" xfId="0" applyNumberFormat="1" applyFont="1" applyFill="1" applyBorder="1" applyAlignment="1">
      <alignment horizontal="center" vertical="top"/>
    </xf>
    <xf numFmtId="4" fontId="35" fillId="0" borderId="4" xfId="0" applyNumberFormat="1" applyFont="1" applyFill="1" applyBorder="1" applyAlignment="1">
      <alignment horizontal="center" vertical="top"/>
    </xf>
    <xf numFmtId="0" fontId="34" fillId="0" borderId="4" xfId="0" applyFont="1" applyFill="1" applyBorder="1" applyAlignment="1">
      <alignment horizontal="center" vertical="top"/>
    </xf>
    <xf numFmtId="0" fontId="36" fillId="0" borderId="4" xfId="0" applyFont="1" applyFill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165" fontId="4" fillId="0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quotePrefix="1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4" xfId="0" applyNumberFormat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center" vertical="top"/>
    </xf>
    <xf numFmtId="0" fontId="4" fillId="0" borderId="4" xfId="1" applyFont="1" applyBorder="1" applyAlignment="1">
      <alignment vertical="top" wrapText="1"/>
    </xf>
    <xf numFmtId="0" fontId="4" fillId="0" borderId="4" xfId="1" applyFont="1" applyBorder="1" applyAlignment="1">
      <alignment vertical="top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49" fontId="34" fillId="0" borderId="4" xfId="0" applyNumberFormat="1" applyFont="1" applyFill="1" applyBorder="1" applyAlignment="1">
      <alignment horizontal="center" vertical="top" wrapText="1"/>
    </xf>
    <xf numFmtId="168" fontId="4" fillId="0" borderId="4" xfId="5" applyNumberFormat="1" applyFont="1" applyFill="1" applyBorder="1" applyAlignment="1">
      <alignment horizontal="center" vertical="top" wrapText="1"/>
    </xf>
    <xf numFmtId="4" fontId="4" fillId="0" borderId="4" xfId="5" applyNumberFormat="1" applyFont="1" applyFill="1" applyBorder="1" applyAlignment="1">
      <alignment horizontal="center" vertical="top" wrapText="1"/>
    </xf>
    <xf numFmtId="168" fontId="4" fillId="0" borderId="4" xfId="0" applyNumberFormat="1" applyFont="1" applyFill="1" applyBorder="1" applyAlignment="1" applyProtection="1">
      <alignment horizontal="center" vertical="top" wrapText="1"/>
      <protection locked="0"/>
    </xf>
    <xf numFmtId="2" fontId="4" fillId="0" borderId="4" xfId="1" applyNumberFormat="1" applyFont="1" applyBorder="1" applyAlignment="1">
      <alignment vertical="top"/>
    </xf>
    <xf numFmtId="0" fontId="3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4" xfId="0" applyNumberFormat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0" fontId="4" fillId="0" borderId="0" xfId="1" applyFont="1" applyAlignment="1">
      <alignment vertical="top"/>
    </xf>
    <xf numFmtId="2" fontId="4" fillId="0" borderId="0" xfId="1" applyNumberFormat="1" applyFont="1" applyAlignment="1">
      <alignment vertical="top"/>
    </xf>
    <xf numFmtId="2" fontId="30" fillId="0" borderId="0" xfId="1" applyNumberFormat="1" applyFont="1" applyBorder="1" applyAlignment="1">
      <alignment horizontal="right" vertical="top"/>
    </xf>
    <xf numFmtId="0" fontId="4" fillId="0" borderId="0" xfId="1" applyFont="1" applyAlignment="1">
      <alignment horizontal="center" vertical="top"/>
    </xf>
    <xf numFmtId="0" fontId="29" fillId="0" borderId="0" xfId="0" applyFont="1" applyAlignment="1">
      <alignment vertical="top"/>
    </xf>
    <xf numFmtId="165" fontId="22" fillId="0" borderId="4" xfId="1" applyNumberFormat="1" applyFont="1" applyBorder="1" applyAlignment="1">
      <alignment horizontal="center" vertical="top"/>
    </xf>
    <xf numFmtId="165" fontId="22" fillId="0" borderId="4" xfId="0" applyNumberFormat="1" applyFont="1" applyFill="1" applyBorder="1" applyAlignment="1">
      <alignment horizontal="center" vertical="top"/>
    </xf>
    <xf numFmtId="4" fontId="37" fillId="0" borderId="4" xfId="0" applyNumberFormat="1" applyFont="1" applyFill="1" applyBorder="1" applyAlignment="1">
      <alignment horizontal="center" vertical="top" wrapText="1"/>
    </xf>
    <xf numFmtId="165" fontId="38" fillId="0" borderId="4" xfId="0" applyNumberFormat="1" applyFont="1" applyFill="1" applyBorder="1" applyAlignment="1">
      <alignment horizontal="center" vertical="top"/>
    </xf>
    <xf numFmtId="165" fontId="37" fillId="0" borderId="4" xfId="0" applyNumberFormat="1" applyFont="1" applyFill="1" applyBorder="1" applyAlignment="1">
      <alignment horizontal="center" vertical="top"/>
    </xf>
    <xf numFmtId="0" fontId="37" fillId="0" borderId="7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165" fontId="37" fillId="0" borderId="4" xfId="1" applyNumberFormat="1" applyFont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top" wrapText="1"/>
    </xf>
    <xf numFmtId="165" fontId="22" fillId="0" borderId="4" xfId="0" applyNumberFormat="1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/>
    </xf>
    <xf numFmtId="0" fontId="22" fillId="0" borderId="4" xfId="0" applyFont="1" applyBorder="1" applyAlignment="1">
      <alignment vertical="top"/>
    </xf>
    <xf numFmtId="0" fontId="22" fillId="0" borderId="7" xfId="0" applyFont="1" applyFill="1" applyBorder="1" applyAlignment="1">
      <alignment horizontal="center" vertical="top" wrapText="1"/>
    </xf>
    <xf numFmtId="49" fontId="22" fillId="0" borderId="4" xfId="0" applyNumberFormat="1" applyFont="1" applyBorder="1" applyAlignment="1">
      <alignment horizontal="center" vertical="top" wrapText="1"/>
    </xf>
    <xf numFmtId="0" fontId="21" fillId="2" borderId="4" xfId="0" applyNumberFormat="1" applyFont="1" applyFill="1" applyBorder="1" applyAlignment="1">
      <alignment horizontal="center" vertical="top" wrapText="1"/>
    </xf>
    <xf numFmtId="0" fontId="21" fillId="0" borderId="4" xfId="0" applyNumberFormat="1" applyFont="1" applyBorder="1" applyAlignment="1">
      <alignment horizontal="center" vertical="top" wrapText="1"/>
    </xf>
    <xf numFmtId="2" fontId="21" fillId="0" borderId="4" xfId="0" applyNumberFormat="1" applyFont="1" applyBorder="1" applyAlignment="1" applyProtection="1">
      <alignment horizontal="center" vertical="top" wrapText="1"/>
      <protection locked="0"/>
    </xf>
    <xf numFmtId="0" fontId="5" fillId="0" borderId="4" xfId="0" applyNumberFormat="1" applyFont="1" applyBorder="1" applyAlignment="1" applyProtection="1">
      <alignment horizontal="center" vertical="top" wrapText="1"/>
      <protection locked="0"/>
    </xf>
    <xf numFmtId="165" fontId="5" fillId="2" borderId="4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5" fillId="2" borderId="4" xfId="0" applyNumberFormat="1" applyFont="1" applyFill="1" applyBorder="1" applyAlignment="1">
      <alignment vertical="top"/>
    </xf>
    <xf numFmtId="165" fontId="5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22" fillId="0" borderId="4" xfId="0" applyNumberFormat="1" applyFont="1" applyBorder="1" applyAlignment="1">
      <alignment horizontal="center" vertical="top" wrapText="1"/>
    </xf>
    <xf numFmtId="2" fontId="22" fillId="0" borderId="4" xfId="0" applyNumberFormat="1" applyFont="1" applyBorder="1" applyAlignment="1" applyProtection="1">
      <alignment horizontal="center" vertical="top" wrapText="1"/>
      <protection locked="0"/>
    </xf>
    <xf numFmtId="165" fontId="22" fillId="0" borderId="4" xfId="1" applyNumberFormat="1" applyFont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65" fontId="13" fillId="2" borderId="4" xfId="0" applyNumberFormat="1" applyFont="1" applyFill="1" applyBorder="1" applyAlignment="1">
      <alignment horizontal="center" vertical="top" wrapText="1"/>
    </xf>
    <xf numFmtId="168" fontId="5" fillId="0" borderId="4" xfId="2" applyNumberFormat="1" applyFont="1" applyFill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2" fontId="14" fillId="0" borderId="4" xfId="1" applyNumberFormat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2" fontId="5" fillId="0" borderId="4" xfId="1" applyNumberFormat="1" applyFont="1" applyBorder="1" applyAlignment="1">
      <alignment horizontal="left" vertical="top" wrapText="1"/>
    </xf>
    <xf numFmtId="0" fontId="39" fillId="0" borderId="4" xfId="1" applyFont="1" applyBorder="1" applyAlignment="1">
      <alignment horizontal="center" vertical="center"/>
    </xf>
    <xf numFmtId="0" fontId="15" fillId="0" borderId="0" xfId="0" applyFont="1"/>
    <xf numFmtId="0" fontId="40" fillId="0" borderId="0" xfId="0" applyFont="1"/>
    <xf numFmtId="165" fontId="7" fillId="0" borderId="4" xfId="0" applyNumberFormat="1" applyFont="1" applyFill="1" applyBorder="1" applyAlignment="1">
      <alignment horizontal="center" vertical="top"/>
    </xf>
    <xf numFmtId="165" fontId="5" fillId="0" borderId="4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/>
    </xf>
    <xf numFmtId="167" fontId="7" fillId="0" borderId="4" xfId="0" applyNumberFormat="1" applyFont="1" applyFill="1" applyBorder="1" applyAlignment="1">
      <alignment horizontal="center" vertical="top"/>
    </xf>
    <xf numFmtId="0" fontId="5" fillId="0" borderId="4" xfId="3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 applyProtection="1">
      <alignment horizontal="center" vertical="top" wrapText="1"/>
      <protection locked="0"/>
    </xf>
    <xf numFmtId="2" fontId="5" fillId="0" borderId="4" xfId="4" applyNumberFormat="1" applyFont="1" applyFill="1" applyBorder="1" applyAlignment="1">
      <alignment horizontal="center" vertical="top" wrapText="1"/>
    </xf>
    <xf numFmtId="168" fontId="5" fillId="0" borderId="4" xfId="0" applyNumberFormat="1" applyFont="1" applyFill="1" applyBorder="1" applyAlignment="1">
      <alignment horizontal="center" vertical="top"/>
    </xf>
    <xf numFmtId="168" fontId="5" fillId="0" borderId="4" xfId="0" applyNumberFormat="1" applyFont="1" applyFill="1" applyBorder="1" applyAlignment="1" applyProtection="1">
      <alignment horizontal="center" vertical="top" wrapText="1"/>
      <protection locked="0"/>
    </xf>
    <xf numFmtId="4" fontId="5" fillId="0" borderId="4" xfId="4" applyNumberFormat="1" applyFont="1" applyFill="1" applyBorder="1" applyAlignment="1">
      <alignment horizontal="center" vertical="top" wrapText="1"/>
    </xf>
    <xf numFmtId="2" fontId="5" fillId="0" borderId="4" xfId="0" applyNumberFormat="1" applyFont="1" applyBorder="1" applyAlignment="1" applyProtection="1">
      <alignment horizontal="center" vertical="top" wrapText="1"/>
      <protection locked="0"/>
    </xf>
    <xf numFmtId="165" fontId="5" fillId="0" borderId="4" xfId="0" applyNumberFormat="1" applyFont="1" applyBorder="1" applyAlignment="1">
      <alignment horizontal="center" vertical="top"/>
    </xf>
    <xf numFmtId="167" fontId="5" fillId="0" borderId="4" xfId="0" applyNumberFormat="1" applyFont="1" applyBorder="1" applyAlignment="1" applyProtection="1">
      <alignment horizontal="center" vertical="top" wrapText="1"/>
      <protection locked="0"/>
    </xf>
    <xf numFmtId="166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center" vertical="top"/>
    </xf>
    <xf numFmtId="0" fontId="41" fillId="0" borderId="4" xfId="0" applyNumberFormat="1" applyFont="1" applyBorder="1" applyAlignment="1">
      <alignment horizontal="center" vertical="top" wrapText="1"/>
    </xf>
    <xf numFmtId="165" fontId="41" fillId="0" borderId="4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vertical="top" wrapText="1"/>
    </xf>
    <xf numFmtId="0" fontId="12" fillId="0" borderId="4" xfId="0" applyNumberFormat="1" applyFont="1" applyBorder="1" applyAlignment="1">
      <alignment horizontal="center" vertical="top" wrapText="1"/>
    </xf>
    <xf numFmtId="165" fontId="12" fillId="0" borderId="4" xfId="0" applyNumberFormat="1" applyFont="1" applyFill="1" applyBorder="1" applyAlignment="1">
      <alignment horizontal="center" vertical="top" wrapText="1"/>
    </xf>
    <xf numFmtId="49" fontId="42" fillId="0" borderId="4" xfId="0" applyNumberFormat="1" applyFont="1" applyBorder="1" applyAlignment="1">
      <alignment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top" wrapText="1"/>
    </xf>
    <xf numFmtId="49" fontId="5" fillId="0" borderId="4" xfId="3" applyNumberFormat="1" applyFont="1" applyFill="1" applyBorder="1" applyAlignment="1">
      <alignment vertical="top" wrapText="1"/>
    </xf>
    <xf numFmtId="4" fontId="5" fillId="0" borderId="4" xfId="3" applyNumberFormat="1" applyFont="1" applyFill="1" applyBorder="1" applyAlignment="1">
      <alignment horizontal="center" vertical="top" wrapText="1"/>
    </xf>
    <xf numFmtId="0" fontId="5" fillId="0" borderId="4" xfId="3" applyNumberFormat="1" applyFont="1" applyFill="1" applyBorder="1" applyAlignment="1">
      <alignment horizontal="justify" vertical="top"/>
    </xf>
    <xf numFmtId="167" fontId="5" fillId="0" borderId="4" xfId="3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4" xfId="1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17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0" borderId="4" xfId="3" applyNumberFormat="1" applyFont="1" applyFill="1" applyBorder="1" applyAlignment="1">
      <alignment horizontal="left" vertical="top" wrapText="1"/>
    </xf>
    <xf numFmtId="168" fontId="5" fillId="0" borderId="4" xfId="3" applyNumberFormat="1" applyFont="1" applyFill="1" applyBorder="1" applyAlignment="1">
      <alignment horizontal="center" vertical="top" wrapText="1"/>
    </xf>
    <xf numFmtId="168" fontId="5" fillId="0" borderId="4" xfId="0" applyNumberFormat="1" applyFont="1" applyFill="1" applyBorder="1" applyAlignment="1">
      <alignment horizontal="center" vertical="top" wrapText="1"/>
    </xf>
    <xf numFmtId="0" fontId="8" fillId="0" borderId="0" xfId="1" applyFont="1"/>
    <xf numFmtId="0" fontId="0" fillId="0" borderId="0" xfId="0" applyFont="1"/>
    <xf numFmtId="49" fontId="5" fillId="2" borderId="4" xfId="0" applyNumberFormat="1" applyFont="1" applyFill="1" applyBorder="1" applyAlignment="1">
      <alignment horizontal="center" vertical="top" wrapText="1"/>
    </xf>
    <xf numFmtId="49" fontId="5" fillId="0" borderId="4" xfId="3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5" fillId="0" borderId="4" xfId="0" quotePrefix="1" applyFont="1" applyBorder="1" applyAlignment="1">
      <alignment horizontal="left" vertical="top" wrapText="1"/>
    </xf>
    <xf numFmtId="171" fontId="5" fillId="0" borderId="4" xfId="1" applyNumberFormat="1" applyFont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165" fontId="5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 wrapText="1"/>
    </xf>
    <xf numFmtId="164" fontId="40" fillId="0" borderId="0" xfId="6" applyFont="1"/>
    <xf numFmtId="3" fontId="44" fillId="0" borderId="4" xfId="0" applyNumberFormat="1" applyFont="1" applyFill="1" applyBorder="1" applyAlignment="1">
      <alignment horizontal="center" vertical="top" wrapText="1"/>
    </xf>
    <xf numFmtId="2" fontId="44" fillId="0" borderId="4" xfId="0" applyNumberFormat="1" applyFont="1" applyFill="1" applyBorder="1" applyAlignment="1">
      <alignment horizontal="center" vertical="top" wrapText="1"/>
    </xf>
    <xf numFmtId="0" fontId="1" fillId="0" borderId="0" xfId="1" applyFont="1"/>
    <xf numFmtId="0" fontId="39" fillId="0" borderId="0" xfId="1" applyFont="1"/>
    <xf numFmtId="2" fontId="14" fillId="3" borderId="4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8" fillId="0" borderId="4" xfId="1" applyFont="1" applyBorder="1" applyAlignment="1">
      <alignment horizontal="center"/>
    </xf>
    <xf numFmtId="49" fontId="5" fillId="0" borderId="4" xfId="2" applyNumberFormat="1" applyFont="1" applyFill="1" applyBorder="1" applyAlignment="1">
      <alignment horizontal="center" vertical="top" wrapText="1"/>
    </xf>
    <xf numFmtId="172" fontId="5" fillId="0" borderId="4" xfId="2" applyNumberFormat="1" applyFont="1" applyFill="1" applyBorder="1" applyAlignment="1">
      <alignment horizontal="center" vertical="top" wrapText="1"/>
    </xf>
    <xf numFmtId="165" fontId="5" fillId="0" borderId="4" xfId="2" applyNumberFormat="1" applyFont="1" applyFill="1" applyBorder="1" applyAlignment="1">
      <alignment horizontal="center" vertical="top" wrapText="1"/>
    </xf>
    <xf numFmtId="167" fontId="5" fillId="0" borderId="4" xfId="2" applyNumberFormat="1" applyFont="1" applyFill="1" applyBorder="1" applyAlignment="1">
      <alignment horizontal="center" vertical="top" wrapText="1"/>
    </xf>
    <xf numFmtId="49" fontId="5" fillId="0" borderId="4" xfId="2" applyNumberFormat="1" applyFont="1" applyFill="1" applyBorder="1" applyAlignment="1">
      <alignment vertical="top" wrapText="1"/>
    </xf>
    <xf numFmtId="0" fontId="5" fillId="0" borderId="6" xfId="1" applyFont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172" fontId="7" fillId="0" borderId="4" xfId="0" applyNumberFormat="1" applyFont="1" applyFill="1" applyBorder="1" applyAlignment="1">
      <alignment horizontal="center" vertical="top"/>
    </xf>
    <xf numFmtId="166" fontId="7" fillId="0" borderId="4" xfId="0" applyNumberFormat="1" applyFont="1" applyFill="1" applyBorder="1" applyAlignment="1">
      <alignment horizontal="center" vertical="top"/>
    </xf>
    <xf numFmtId="173" fontId="7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justify" vertical="top"/>
    </xf>
    <xf numFmtId="167" fontId="5" fillId="0" borderId="4" xfId="0" quotePrefix="1" applyNumberFormat="1" applyFont="1" applyBorder="1" applyAlignment="1">
      <alignment horizontal="center" vertical="top" wrapText="1"/>
    </xf>
    <xf numFmtId="2" fontId="5" fillId="0" borderId="4" xfId="3" applyNumberFormat="1" applyFont="1" applyFill="1" applyBorder="1" applyAlignment="1">
      <alignment horizontal="center" vertical="top" wrapText="1"/>
    </xf>
    <xf numFmtId="165" fontId="5" fillId="0" borderId="4" xfId="3" applyNumberFormat="1" applyFont="1" applyFill="1" applyBorder="1" applyAlignment="1">
      <alignment horizontal="center" vertical="top" wrapText="1"/>
    </xf>
    <xf numFmtId="49" fontId="5" fillId="0" borderId="6" xfId="0" quotePrefix="1" applyNumberFormat="1" applyFont="1" applyBorder="1" applyAlignment="1">
      <alignment horizontal="center" vertical="top" wrapText="1"/>
    </xf>
    <xf numFmtId="2" fontId="5" fillId="3" borderId="4" xfId="0" quotePrefix="1" applyNumberFormat="1" applyFont="1" applyFill="1" applyBorder="1" applyAlignment="1">
      <alignment horizontal="center" vertical="top" wrapText="1"/>
    </xf>
    <xf numFmtId="166" fontId="5" fillId="0" borderId="4" xfId="3" applyNumberFormat="1" applyFont="1" applyFill="1" applyBorder="1" applyAlignment="1">
      <alignment horizontal="center" vertical="top" wrapText="1"/>
    </xf>
    <xf numFmtId="49" fontId="5" fillId="0" borderId="7" xfId="3" applyNumberFormat="1" applyFont="1" applyFill="1" applyBorder="1" applyAlignment="1">
      <alignment horizontal="center" vertical="top" wrapText="1"/>
    </xf>
    <xf numFmtId="0" fontId="5" fillId="0" borderId="7" xfId="3" applyNumberFormat="1" applyFont="1" applyFill="1" applyBorder="1" applyAlignment="1">
      <alignment horizontal="left" vertical="top" wrapText="1"/>
    </xf>
    <xf numFmtId="0" fontId="5" fillId="0" borderId="7" xfId="3" applyFont="1" applyFill="1" applyBorder="1" applyAlignment="1">
      <alignment horizontal="center" vertical="top" wrapText="1"/>
    </xf>
    <xf numFmtId="168" fontId="5" fillId="0" borderId="7" xfId="3" applyNumberFormat="1" applyFont="1" applyFill="1" applyBorder="1" applyAlignment="1">
      <alignment horizontal="center" vertical="top" wrapText="1"/>
    </xf>
    <xf numFmtId="2" fontId="5" fillId="0" borderId="7" xfId="3" applyNumberFormat="1" applyFont="1" applyFill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0" borderId="4" xfId="7" applyFont="1" applyFill="1" applyBorder="1" applyAlignment="1">
      <alignment horizontal="center" vertical="top" wrapText="1"/>
    </xf>
    <xf numFmtId="0" fontId="5" fillId="0" borderId="4" xfId="7" applyFont="1" applyFill="1" applyBorder="1" applyAlignment="1">
      <alignment vertical="top" wrapText="1"/>
    </xf>
    <xf numFmtId="165" fontId="5" fillId="0" borderId="4" xfId="7" applyNumberFormat="1" applyFont="1" applyFill="1" applyBorder="1" applyAlignment="1">
      <alignment horizontal="center" vertical="top" wrapText="1"/>
    </xf>
    <xf numFmtId="2" fontId="5" fillId="0" borderId="4" xfId="7" applyNumberFormat="1" applyFont="1" applyFill="1" applyBorder="1" applyAlignment="1">
      <alignment horizontal="center" vertical="top" wrapText="1"/>
    </xf>
    <xf numFmtId="0" fontId="45" fillId="2" borderId="4" xfId="0" applyFont="1" applyFill="1" applyBorder="1" applyAlignment="1">
      <alignment vertical="top"/>
    </xf>
    <xf numFmtId="0" fontId="45" fillId="0" borderId="4" xfId="0" applyFont="1" applyBorder="1" applyAlignment="1">
      <alignment vertical="top"/>
    </xf>
    <xf numFmtId="2" fontId="45" fillId="0" borderId="4" xfId="0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0" fontId="8" fillId="0" borderId="4" xfId="1" applyFont="1" applyBorder="1"/>
    <xf numFmtId="0" fontId="1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2" fontId="7" fillId="0" borderId="0" xfId="0" applyNumberFormat="1" applyFont="1" applyAlignment="1">
      <alignment horizontal="center" vertical="top"/>
    </xf>
    <xf numFmtId="1" fontId="8" fillId="0" borderId="0" xfId="1" applyNumberFormat="1"/>
    <xf numFmtId="0" fontId="5" fillId="0" borderId="4" xfId="0" applyFont="1" applyBorder="1" applyAlignment="1">
      <alignment horizontal="center"/>
    </xf>
    <xf numFmtId="0" fontId="14" fillId="0" borderId="4" xfId="1" applyFont="1" applyBorder="1" applyAlignment="1">
      <alignment horizontal="center" vertical="top" wrapText="1"/>
    </xf>
    <xf numFmtId="2" fontId="8" fillId="0" borderId="4" xfId="1" applyNumberFormat="1" applyFont="1" applyBorder="1"/>
    <xf numFmtId="49" fontId="5" fillId="0" borderId="4" xfId="0" applyNumberFormat="1" applyFont="1" applyBorder="1" applyAlignment="1">
      <alignment horizontal="center"/>
    </xf>
    <xf numFmtId="0" fontId="5" fillId="0" borderId="0" xfId="1" applyFont="1"/>
    <xf numFmtId="2" fontId="9" fillId="0" borderId="0" xfId="1" applyNumberFormat="1" applyFont="1" applyBorder="1" applyAlignment="1">
      <alignment horizontal="right" vertical="top"/>
    </xf>
    <xf numFmtId="0" fontId="5" fillId="0" borderId="0" xfId="1" applyFont="1" applyAlignment="1">
      <alignment horizontal="center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center" textRotation="90" wrapText="1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0" fillId="0" borderId="1" xfId="0" applyNumberFormat="1" applyFont="1" applyFill="1" applyBorder="1" applyAlignment="1">
      <alignment horizontal="center" vertical="top" wrapText="1"/>
    </xf>
    <xf numFmtId="0" fontId="30" fillId="0" borderId="2" xfId="0" applyNumberFormat="1" applyFont="1" applyFill="1" applyBorder="1" applyAlignment="1">
      <alignment horizontal="center" vertical="top" wrapText="1"/>
    </xf>
    <xf numFmtId="0" fontId="30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left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textRotation="90" wrapText="1"/>
    </xf>
    <xf numFmtId="0" fontId="4" fillId="0" borderId="7" xfId="1" applyFont="1" applyBorder="1" applyAlignment="1">
      <alignment horizontal="center" vertical="center" textRotation="90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left" vertical="top"/>
    </xf>
    <xf numFmtId="0" fontId="32" fillId="0" borderId="5" xfId="0" applyFont="1" applyBorder="1" applyAlignment="1">
      <alignment horizontal="left" vertical="top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 wrapText="1"/>
    </xf>
    <xf numFmtId="2" fontId="5" fillId="0" borderId="6" xfId="1" applyNumberFormat="1" applyFont="1" applyBorder="1" applyAlignment="1">
      <alignment horizontal="center" vertical="center" textRotation="90" wrapText="1"/>
    </xf>
    <xf numFmtId="2" fontId="5" fillId="0" borderId="7" xfId="1" applyNumberFormat="1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/>
    </xf>
  </cellXfs>
  <cellStyles count="9">
    <cellStyle name="Comma" xfId="6" builtinId="3"/>
    <cellStyle name="Normal" xfId="0" builtinId="0"/>
    <cellStyle name="Normal 3" xfId="3" xr:uid="{00000000-0005-0000-0000-000002000000}"/>
    <cellStyle name="Обычный 2" xfId="7" xr:uid="{00000000-0005-0000-0000-000003000000}"/>
    <cellStyle name="Обычный 3" xfId="8" xr:uid="{00000000-0005-0000-0000-000004000000}"/>
    <cellStyle name="Обычный_Лист1" xfId="1" xr:uid="{00000000-0005-0000-0000-000005000000}"/>
    <cellStyle name="Финансовый 2" xfId="5" xr:uid="{00000000-0005-0000-0000-000006000000}"/>
    <cellStyle name="მძიმე 2" xfId="4" xr:uid="{00000000-0005-0000-0000-000007000000}"/>
    <cellStyle name="ჩვეულებრივი 2" xfId="2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86"/>
  <sheetViews>
    <sheetView topLeftCell="A103" zoomScaleNormal="100" workbookViewId="0">
      <selection activeCell="P15" sqref="P15"/>
    </sheetView>
  </sheetViews>
  <sheetFormatPr defaultRowHeight="15"/>
  <cols>
    <col min="1" max="1" width="5.140625" customWidth="1"/>
    <col min="2" max="2" width="12" customWidth="1"/>
    <col min="3" max="3" width="53.28515625" customWidth="1"/>
    <col min="8" max="8" width="10" customWidth="1"/>
    <col min="13" max="13" width="10.5703125" customWidth="1"/>
  </cols>
  <sheetData>
    <row r="2" spans="1:15" ht="15" customHeight="1">
      <c r="A2" s="1"/>
      <c r="B2" s="404" t="s">
        <v>68</v>
      </c>
      <c r="C2" s="404"/>
      <c r="D2" s="1"/>
      <c r="E2" s="1"/>
      <c r="F2" s="2"/>
      <c r="G2" s="3"/>
      <c r="H2" s="4"/>
      <c r="I2" s="5"/>
      <c r="J2" s="4"/>
      <c r="K2" s="405" t="s">
        <v>0</v>
      </c>
      <c r="L2" s="406"/>
      <c r="M2" s="407"/>
    </row>
    <row r="3" spans="1:15" ht="15" customHeight="1">
      <c r="A3" s="1"/>
      <c r="B3" s="404" t="s">
        <v>195</v>
      </c>
      <c r="C3" s="404"/>
      <c r="D3" s="408"/>
      <c r="E3" s="408"/>
      <c r="F3" s="408"/>
      <c r="G3" s="3"/>
      <c r="H3" s="4"/>
      <c r="I3" s="5"/>
      <c r="J3" s="4"/>
      <c r="K3" s="6" t="s">
        <v>1</v>
      </c>
      <c r="L3" s="7" t="s">
        <v>2</v>
      </c>
      <c r="M3" s="8" t="s">
        <v>3</v>
      </c>
    </row>
    <row r="4" spans="1:15">
      <c r="A4" s="1"/>
      <c r="B4" s="1"/>
      <c r="C4" s="9"/>
      <c r="D4" s="1"/>
      <c r="E4" s="1"/>
      <c r="F4" s="2"/>
      <c r="G4" s="3"/>
      <c r="H4" s="4"/>
      <c r="I4" s="5"/>
      <c r="J4" s="4"/>
      <c r="K4" s="8">
        <f>M126</f>
        <v>4.6569600000000007</v>
      </c>
      <c r="L4" s="10"/>
      <c r="M4" s="8"/>
    </row>
    <row r="5" spans="1:15" ht="15.75">
      <c r="A5" s="410" t="s">
        <v>72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5" ht="15" customHeight="1">
      <c r="A6" s="403" t="s">
        <v>196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</row>
    <row r="7" spans="1:15" ht="15" customHeight="1">
      <c r="A7" s="403" t="s">
        <v>191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</row>
    <row r="8" spans="1:15" ht="16.5" customHeight="1">
      <c r="A8" s="402" t="s">
        <v>101</v>
      </c>
      <c r="B8" s="402"/>
      <c r="C8" s="402"/>
      <c r="D8" s="402"/>
      <c r="E8" s="402"/>
      <c r="F8" s="402"/>
      <c r="G8" s="402"/>
      <c r="H8" s="402"/>
      <c r="I8" s="11"/>
      <c r="J8" s="43"/>
      <c r="K8" s="43"/>
      <c r="L8" s="43"/>
      <c r="M8" s="42"/>
    </row>
    <row r="9" spans="1:15" ht="29.25" customHeight="1">
      <c r="A9" s="392" t="s">
        <v>31</v>
      </c>
      <c r="B9" s="392" t="s">
        <v>30</v>
      </c>
      <c r="C9" s="392" t="s">
        <v>28</v>
      </c>
      <c r="D9" s="394" t="s">
        <v>29</v>
      </c>
      <c r="E9" s="396" t="s">
        <v>4</v>
      </c>
      <c r="F9" s="397"/>
      <c r="G9" s="398" t="s">
        <v>5</v>
      </c>
      <c r="H9" s="399"/>
      <c r="I9" s="400" t="s">
        <v>6</v>
      </c>
      <c r="J9" s="401"/>
      <c r="K9" s="400" t="s">
        <v>7</v>
      </c>
      <c r="L9" s="401"/>
      <c r="M9" s="390" t="s">
        <v>8</v>
      </c>
    </row>
    <row r="10" spans="1:15" ht="81" customHeight="1">
      <c r="A10" s="393"/>
      <c r="B10" s="393"/>
      <c r="C10" s="393"/>
      <c r="D10" s="395"/>
      <c r="E10" s="13" t="s">
        <v>9</v>
      </c>
      <c r="F10" s="14" t="s">
        <v>10</v>
      </c>
      <c r="G10" s="15" t="s">
        <v>11</v>
      </c>
      <c r="H10" s="16" t="s">
        <v>8</v>
      </c>
      <c r="I10" s="17" t="s">
        <v>11</v>
      </c>
      <c r="J10" s="16" t="s">
        <v>8</v>
      </c>
      <c r="K10" s="17" t="s">
        <v>11</v>
      </c>
      <c r="L10" s="16" t="s">
        <v>8</v>
      </c>
      <c r="M10" s="391"/>
    </row>
    <row r="11" spans="1:15" ht="15.75">
      <c r="A11" s="18" t="s">
        <v>12</v>
      </c>
      <c r="B11" s="18">
        <v>2</v>
      </c>
      <c r="C11" s="18">
        <v>3</v>
      </c>
      <c r="D11" s="18">
        <v>4</v>
      </c>
      <c r="E11" s="18">
        <v>5</v>
      </c>
      <c r="F11" s="19">
        <v>6</v>
      </c>
      <c r="G11" s="20" t="s">
        <v>13</v>
      </c>
      <c r="H11" s="21">
        <v>8</v>
      </c>
      <c r="I11" s="19">
        <v>9</v>
      </c>
      <c r="J11" s="21">
        <v>10</v>
      </c>
      <c r="K11" s="19">
        <v>11</v>
      </c>
      <c r="L11" s="21">
        <v>12</v>
      </c>
      <c r="M11" s="21">
        <v>13</v>
      </c>
    </row>
    <row r="12" spans="1:15" ht="15.75">
      <c r="A12" s="22"/>
      <c r="B12" s="48"/>
      <c r="C12" s="78" t="s">
        <v>239</v>
      </c>
      <c r="D12" s="48"/>
      <c r="E12" s="48"/>
      <c r="F12" s="48"/>
      <c r="G12" s="52"/>
      <c r="H12" s="49"/>
      <c r="I12" s="48"/>
      <c r="J12" s="49"/>
      <c r="K12" s="48"/>
      <c r="L12" s="49"/>
      <c r="M12" s="49"/>
    </row>
    <row r="13" spans="1:15" s="114" customFormat="1" ht="33" customHeight="1">
      <c r="A13" s="48">
        <v>1</v>
      </c>
      <c r="B13" s="56" t="s">
        <v>218</v>
      </c>
      <c r="C13" s="55" t="s">
        <v>219</v>
      </c>
      <c r="D13" s="67" t="s">
        <v>38</v>
      </c>
      <c r="E13" s="299"/>
      <c r="F13" s="135">
        <v>140</v>
      </c>
      <c r="G13" s="299"/>
      <c r="H13" s="300"/>
      <c r="I13" s="48"/>
      <c r="J13" s="49"/>
      <c r="K13" s="48"/>
      <c r="L13" s="49"/>
      <c r="M13" s="49"/>
      <c r="N13" s="151"/>
      <c r="O13" s="151"/>
    </row>
    <row r="14" spans="1:15" s="114" customFormat="1" ht="21" customHeight="1">
      <c r="A14" s="48"/>
      <c r="B14" s="301"/>
      <c r="C14" s="46" t="s">
        <v>152</v>
      </c>
      <c r="D14" s="24" t="s">
        <v>16</v>
      </c>
      <c r="E14" s="134">
        <v>0.25800000000000001</v>
      </c>
      <c r="F14" s="135">
        <f>E14*F13</f>
        <v>36.120000000000005</v>
      </c>
      <c r="G14" s="302"/>
      <c r="H14" s="303"/>
      <c r="I14" s="52"/>
      <c r="J14" s="49"/>
      <c r="K14" s="48"/>
      <c r="L14" s="49"/>
      <c r="M14" s="49">
        <f>J14</f>
        <v>0</v>
      </c>
      <c r="N14" s="151"/>
      <c r="O14" s="151"/>
    </row>
    <row r="15" spans="1:15" s="114" customFormat="1" ht="21" customHeight="1">
      <c r="A15" s="48"/>
      <c r="B15" s="304"/>
      <c r="C15" s="84" t="s">
        <v>17</v>
      </c>
      <c r="D15" s="24" t="s">
        <v>1</v>
      </c>
      <c r="E15" s="305">
        <v>0.16</v>
      </c>
      <c r="F15" s="306">
        <f>E15*F13</f>
        <v>22.400000000000002</v>
      </c>
      <c r="G15" s="307"/>
      <c r="H15" s="308"/>
      <c r="I15" s="48"/>
      <c r="J15" s="49"/>
      <c r="K15" s="48"/>
      <c r="L15" s="49"/>
      <c r="M15" s="49">
        <f>L15</f>
        <v>0</v>
      </c>
      <c r="N15" s="151"/>
      <c r="O15" s="151"/>
    </row>
    <row r="16" spans="1:15" s="114" customFormat="1" ht="30" customHeight="1">
      <c r="A16" s="48">
        <v>2</v>
      </c>
      <c r="B16" s="327" t="s">
        <v>220</v>
      </c>
      <c r="C16" s="321" t="s">
        <v>221</v>
      </c>
      <c r="D16" s="24" t="s">
        <v>19</v>
      </c>
      <c r="E16" s="309"/>
      <c r="F16" s="322">
        <v>140</v>
      </c>
      <c r="G16" s="52"/>
      <c r="H16" s="49"/>
      <c r="I16" s="48"/>
      <c r="J16" s="49"/>
      <c r="K16" s="48"/>
      <c r="L16" s="49"/>
      <c r="M16" s="49"/>
      <c r="N16" s="151"/>
      <c r="O16" s="151"/>
    </row>
    <row r="17" spans="1:15" s="114" customFormat="1" ht="18" customHeight="1">
      <c r="A17" s="48"/>
      <c r="B17" s="310"/>
      <c r="C17" s="46" t="s">
        <v>152</v>
      </c>
      <c r="D17" s="24" t="s">
        <v>16</v>
      </c>
      <c r="E17" s="286">
        <v>0.93</v>
      </c>
      <c r="F17" s="311">
        <f>F16*E17</f>
        <v>130.20000000000002</v>
      </c>
      <c r="G17" s="52"/>
      <c r="H17" s="49"/>
      <c r="I17" s="48"/>
      <c r="J17" s="49"/>
      <c r="K17" s="48"/>
      <c r="L17" s="49"/>
      <c r="M17" s="49">
        <f>J17</f>
        <v>0</v>
      </c>
      <c r="N17" s="151"/>
      <c r="O17" s="151"/>
    </row>
    <row r="18" spans="1:15" s="114" customFormat="1" ht="18" customHeight="1">
      <c r="A18" s="48"/>
      <c r="B18" s="310"/>
      <c r="C18" s="46" t="s">
        <v>222</v>
      </c>
      <c r="D18" s="24" t="s">
        <v>88</v>
      </c>
      <c r="E18" s="286">
        <v>2.4E-2</v>
      </c>
      <c r="F18" s="311">
        <f>F17*E18</f>
        <v>3.1248000000000005</v>
      </c>
      <c r="G18" s="52"/>
      <c r="H18" s="49"/>
      <c r="I18" s="48"/>
      <c r="J18" s="49"/>
      <c r="K18" s="48"/>
      <c r="L18" s="49"/>
      <c r="M18" s="49">
        <f>L18</f>
        <v>0</v>
      </c>
      <c r="N18" s="151"/>
      <c r="O18" s="151"/>
    </row>
    <row r="19" spans="1:15" s="114" customFormat="1" ht="18" customHeight="1">
      <c r="A19" s="48"/>
      <c r="B19" s="310"/>
      <c r="C19" s="84" t="s">
        <v>17</v>
      </c>
      <c r="D19" s="286" t="s">
        <v>1</v>
      </c>
      <c r="E19" s="286">
        <v>2.5999999999999999E-2</v>
      </c>
      <c r="F19" s="311">
        <f>F16*E19</f>
        <v>3.6399999999999997</v>
      </c>
      <c r="G19" s="52"/>
      <c r="H19" s="49"/>
      <c r="I19" s="48"/>
      <c r="J19" s="49"/>
      <c r="K19" s="48"/>
      <c r="L19" s="49"/>
      <c r="M19" s="49">
        <f>L19</f>
        <v>0</v>
      </c>
      <c r="N19" s="151"/>
      <c r="O19" s="151"/>
    </row>
    <row r="20" spans="1:15" s="114" customFormat="1" ht="18" customHeight="1">
      <c r="A20" s="48"/>
      <c r="B20" s="310"/>
      <c r="C20" s="312" t="s">
        <v>223</v>
      </c>
      <c r="D20" s="286" t="s">
        <v>19</v>
      </c>
      <c r="E20" s="313">
        <v>2.6800000000000001E-2</v>
      </c>
      <c r="F20" s="311">
        <f>F16*E20</f>
        <v>3.7520000000000002</v>
      </c>
      <c r="G20" s="52"/>
      <c r="H20" s="49"/>
      <c r="I20" s="48"/>
      <c r="J20" s="49"/>
      <c r="K20" s="48"/>
      <c r="L20" s="49"/>
      <c r="M20" s="49">
        <f t="shared" ref="M20" si="0">H20</f>
        <v>0</v>
      </c>
      <c r="N20" s="151"/>
      <c r="O20" s="151"/>
    </row>
    <row r="21" spans="1:15" s="325" customFormat="1" ht="33" customHeight="1">
      <c r="A21" s="48">
        <v>3</v>
      </c>
      <c r="B21" s="314" t="s">
        <v>224</v>
      </c>
      <c r="C21" s="316" t="s">
        <v>225</v>
      </c>
      <c r="D21" s="24" t="s">
        <v>19</v>
      </c>
      <c r="E21" s="25"/>
      <c r="F21" s="323">
        <v>140</v>
      </c>
      <c r="G21" s="52"/>
      <c r="H21" s="49"/>
      <c r="I21" s="48"/>
      <c r="J21" s="49"/>
      <c r="K21" s="48"/>
      <c r="L21" s="49"/>
      <c r="M21" s="49"/>
      <c r="N21" s="324"/>
      <c r="O21" s="324"/>
    </row>
    <row r="22" spans="1:15" s="114" customFormat="1" ht="18" customHeight="1">
      <c r="A22" s="48"/>
      <c r="B22" s="314"/>
      <c r="C22" s="46" t="s">
        <v>152</v>
      </c>
      <c r="D22" s="24" t="s">
        <v>16</v>
      </c>
      <c r="E22" s="149">
        <v>0.65800000000000003</v>
      </c>
      <c r="F22" s="315">
        <f>F21*E22</f>
        <v>92.12</v>
      </c>
      <c r="G22" s="52"/>
      <c r="H22" s="49"/>
      <c r="I22" s="48"/>
      <c r="J22" s="49"/>
      <c r="K22" s="48"/>
      <c r="L22" s="49"/>
      <c r="M22" s="49">
        <f>J22</f>
        <v>0</v>
      </c>
      <c r="N22" s="151"/>
      <c r="O22" s="151"/>
    </row>
    <row r="23" spans="1:15" s="114" customFormat="1" ht="18" customHeight="1">
      <c r="A23" s="48"/>
      <c r="B23" s="314"/>
      <c r="C23" s="84" t="s">
        <v>17</v>
      </c>
      <c r="D23" s="24" t="s">
        <v>1</v>
      </c>
      <c r="E23" s="24">
        <v>0.01</v>
      </c>
      <c r="F23" s="315">
        <f>F21*E23</f>
        <v>1.4000000000000001</v>
      </c>
      <c r="G23" s="52"/>
      <c r="H23" s="49"/>
      <c r="I23" s="48"/>
      <c r="J23" s="49"/>
      <c r="K23" s="48"/>
      <c r="L23" s="49"/>
      <c r="M23" s="49">
        <f>L23</f>
        <v>0</v>
      </c>
      <c r="N23" s="151"/>
      <c r="O23" s="151"/>
    </row>
    <row r="24" spans="1:15" s="114" customFormat="1" ht="18" customHeight="1">
      <c r="A24" s="48"/>
      <c r="B24" s="314"/>
      <c r="C24" s="316" t="s">
        <v>226</v>
      </c>
      <c r="D24" s="24" t="s">
        <v>23</v>
      </c>
      <c r="E24" s="26">
        <v>0.63</v>
      </c>
      <c r="F24" s="315">
        <f>F21*E24</f>
        <v>88.2</v>
      </c>
      <c r="G24" s="48"/>
      <c r="H24" s="49"/>
      <c r="I24" s="48"/>
      <c r="J24" s="49"/>
      <c r="K24" s="48"/>
      <c r="L24" s="49"/>
      <c r="M24" s="49">
        <f t="shared" ref="M24:M26" si="1">H24</f>
        <v>0</v>
      </c>
      <c r="N24" s="151"/>
      <c r="O24" s="151"/>
    </row>
    <row r="25" spans="1:15" s="114" customFormat="1" ht="18" customHeight="1">
      <c r="A25" s="48"/>
      <c r="B25" s="314"/>
      <c r="C25" s="316" t="s">
        <v>227</v>
      </c>
      <c r="D25" s="24" t="s">
        <v>23</v>
      </c>
      <c r="E25" s="26">
        <v>0.79</v>
      </c>
      <c r="F25" s="315">
        <f>F21*E25</f>
        <v>110.60000000000001</v>
      </c>
      <c r="G25" s="48"/>
      <c r="H25" s="49"/>
      <c r="I25" s="48"/>
      <c r="J25" s="49"/>
      <c r="K25" s="48"/>
      <c r="L25" s="49"/>
      <c r="M25" s="49">
        <f t="shared" si="1"/>
        <v>0</v>
      </c>
      <c r="N25" s="151"/>
      <c r="O25" s="151"/>
    </row>
    <row r="26" spans="1:15" s="114" customFormat="1" ht="18" customHeight="1">
      <c r="A26" s="48"/>
      <c r="B26" s="314"/>
      <c r="C26" s="317" t="s">
        <v>228</v>
      </c>
      <c r="D26" s="24" t="s">
        <v>1</v>
      </c>
      <c r="E26" s="24">
        <v>1.6E-2</v>
      </c>
      <c r="F26" s="315">
        <f>F21*E26</f>
        <v>2.2400000000000002</v>
      </c>
      <c r="G26" s="48"/>
      <c r="H26" s="49"/>
      <c r="I26" s="48"/>
      <c r="J26" s="49"/>
      <c r="K26" s="48"/>
      <c r="L26" s="49"/>
      <c r="M26" s="49">
        <f t="shared" si="1"/>
        <v>0</v>
      </c>
      <c r="N26" s="151"/>
      <c r="O26" s="151"/>
    </row>
    <row r="27" spans="1:15" s="325" customFormat="1" ht="38.25" customHeight="1">
      <c r="A27" s="47" t="s">
        <v>265</v>
      </c>
      <c r="B27" s="20" t="s">
        <v>229</v>
      </c>
      <c r="C27" s="317" t="s">
        <v>230</v>
      </c>
      <c r="D27" s="20" t="s">
        <v>19</v>
      </c>
      <c r="E27" s="261"/>
      <c r="F27" s="262">
        <v>30</v>
      </c>
      <c r="G27" s="81"/>
      <c r="H27" s="80"/>
      <c r="I27" s="79"/>
      <c r="J27" s="80"/>
      <c r="K27" s="79"/>
      <c r="L27" s="80"/>
      <c r="M27" s="80"/>
      <c r="N27" s="324"/>
      <c r="O27" s="324"/>
    </row>
    <row r="28" spans="1:15" s="114" customFormat="1" ht="19.5" customHeight="1">
      <c r="A28" s="318"/>
      <c r="B28" s="297"/>
      <c r="C28" s="46" t="s">
        <v>152</v>
      </c>
      <c r="D28" s="20" t="s">
        <v>39</v>
      </c>
      <c r="E28" s="295">
        <v>0.45900000000000002</v>
      </c>
      <c r="F28" s="265">
        <f>E28*F27</f>
        <v>13.770000000000001</v>
      </c>
      <c r="G28" s="52"/>
      <c r="H28" s="49"/>
      <c r="I28" s="48"/>
      <c r="J28" s="49"/>
      <c r="K28" s="48"/>
      <c r="L28" s="49"/>
      <c r="M28" s="49">
        <f>J28</f>
        <v>0</v>
      </c>
      <c r="N28" s="151"/>
      <c r="O28" s="151"/>
    </row>
    <row r="29" spans="1:15" s="114" customFormat="1" ht="15.75">
      <c r="A29" s="318"/>
      <c r="B29" s="297"/>
      <c r="C29" s="84" t="s">
        <v>17</v>
      </c>
      <c r="D29" s="274" t="s">
        <v>41</v>
      </c>
      <c r="E29" s="294">
        <v>2.3E-3</v>
      </c>
      <c r="F29" s="295">
        <f>E29*F27</f>
        <v>6.9000000000000006E-2</v>
      </c>
      <c r="G29" s="52"/>
      <c r="H29" s="49"/>
      <c r="I29" s="48"/>
      <c r="J29" s="49"/>
      <c r="K29" s="48"/>
      <c r="L29" s="49"/>
      <c r="M29" s="49">
        <f>L29</f>
        <v>0</v>
      </c>
      <c r="N29" s="151"/>
      <c r="O29" s="151"/>
    </row>
    <row r="30" spans="1:15" s="114" customFormat="1" ht="15.75">
      <c r="A30" s="318"/>
      <c r="B30" s="319"/>
      <c r="C30" s="30" t="s">
        <v>231</v>
      </c>
      <c r="D30" s="274" t="s">
        <v>142</v>
      </c>
      <c r="E30" s="320">
        <v>3.5E-4</v>
      </c>
      <c r="F30" s="292">
        <f>F27*E30</f>
        <v>1.0500000000000001E-2</v>
      </c>
      <c r="G30" s="52"/>
      <c r="H30" s="49"/>
      <c r="I30" s="48"/>
      <c r="J30" s="49"/>
      <c r="K30" s="48"/>
      <c r="L30" s="49"/>
      <c r="M30" s="49">
        <f t="shared" ref="M30:M32" si="2">H30</f>
        <v>0</v>
      </c>
      <c r="N30" s="151"/>
      <c r="O30" s="151"/>
    </row>
    <row r="31" spans="1:15" s="114" customFormat="1" ht="21.75" customHeight="1">
      <c r="A31" s="47"/>
      <c r="B31" s="319"/>
      <c r="C31" s="30" t="s">
        <v>232</v>
      </c>
      <c r="D31" s="274" t="s">
        <v>55</v>
      </c>
      <c r="E31" s="320">
        <v>9.0000000000000006E-5</v>
      </c>
      <c r="F31" s="295">
        <f>E31*F27</f>
        <v>2.7000000000000001E-3</v>
      </c>
      <c r="G31" s="52"/>
      <c r="H31" s="49"/>
      <c r="I31" s="48"/>
      <c r="J31" s="49"/>
      <c r="K31" s="48"/>
      <c r="L31" s="49"/>
      <c r="M31" s="49">
        <f t="shared" si="2"/>
        <v>0</v>
      </c>
      <c r="N31" s="151"/>
      <c r="O31" s="151"/>
    </row>
    <row r="32" spans="1:15" s="114" customFormat="1" ht="15.75">
      <c r="A32" s="318"/>
      <c r="B32" s="319"/>
      <c r="C32" s="317" t="s">
        <v>233</v>
      </c>
      <c r="D32" s="20" t="s">
        <v>38</v>
      </c>
      <c r="E32" s="295">
        <v>3.4000000000000002E-2</v>
      </c>
      <c r="F32" s="265">
        <f>E32*F27</f>
        <v>1.02</v>
      </c>
      <c r="G32" s="48"/>
      <c r="H32" s="49"/>
      <c r="I32" s="48"/>
      <c r="J32" s="49"/>
      <c r="K32" s="48"/>
      <c r="L32" s="49"/>
      <c r="M32" s="49">
        <f t="shared" si="2"/>
        <v>0</v>
      </c>
      <c r="N32" s="151"/>
      <c r="O32" s="151"/>
    </row>
    <row r="33" spans="1:15" s="325" customFormat="1" ht="31.5">
      <c r="A33" s="47" t="s">
        <v>266</v>
      </c>
      <c r="B33" s="319" t="s">
        <v>234</v>
      </c>
      <c r="C33" s="317" t="s">
        <v>235</v>
      </c>
      <c r="D33" s="20" t="s">
        <v>22</v>
      </c>
      <c r="E33" s="295"/>
      <c r="F33" s="265">
        <v>4</v>
      </c>
      <c r="G33" s="48"/>
      <c r="H33" s="49"/>
      <c r="I33" s="48"/>
      <c r="J33" s="49"/>
      <c r="K33" s="48"/>
      <c r="L33" s="49"/>
      <c r="M33" s="49"/>
      <c r="N33" s="324"/>
      <c r="O33" s="324"/>
    </row>
    <row r="34" spans="1:15" s="325" customFormat="1" ht="15.75">
      <c r="A34" s="47"/>
      <c r="B34" s="319"/>
      <c r="C34" s="46" t="s">
        <v>152</v>
      </c>
      <c r="D34" s="20" t="s">
        <v>39</v>
      </c>
      <c r="E34" s="292">
        <v>0.53</v>
      </c>
      <c r="F34" s="292">
        <f>E34*F33</f>
        <v>2.12</v>
      </c>
      <c r="G34" s="52"/>
      <c r="H34" s="49"/>
      <c r="I34" s="52"/>
      <c r="J34" s="49"/>
      <c r="K34" s="48"/>
      <c r="L34" s="49"/>
      <c r="M34" s="49">
        <f>J34</f>
        <v>0</v>
      </c>
      <c r="N34" s="324"/>
      <c r="O34" s="324"/>
    </row>
    <row r="35" spans="1:15" s="325" customFormat="1" ht="15.75">
      <c r="A35" s="47" t="s">
        <v>267</v>
      </c>
      <c r="B35" s="326" t="s">
        <v>236</v>
      </c>
      <c r="C35" s="317" t="s">
        <v>237</v>
      </c>
      <c r="D35" s="20" t="s">
        <v>22</v>
      </c>
      <c r="E35" s="295"/>
      <c r="F35" s="265">
        <v>4</v>
      </c>
      <c r="G35" s="48"/>
      <c r="H35" s="49"/>
      <c r="I35" s="48"/>
      <c r="J35" s="49"/>
      <c r="K35" s="48"/>
      <c r="L35" s="49"/>
      <c r="M35" s="49"/>
      <c r="N35" s="324"/>
      <c r="O35" s="324"/>
    </row>
    <row r="36" spans="1:15" s="325" customFormat="1" ht="15.75">
      <c r="A36" s="318"/>
      <c r="B36" s="326"/>
      <c r="C36" s="46" t="s">
        <v>238</v>
      </c>
      <c r="D36" s="20" t="s">
        <v>22</v>
      </c>
      <c r="E36" s="265">
        <v>1</v>
      </c>
      <c r="F36" s="265">
        <f>E36*F35</f>
        <v>4</v>
      </c>
      <c r="G36" s="52"/>
      <c r="H36" s="49"/>
      <c r="I36" s="48"/>
      <c r="J36" s="49"/>
      <c r="K36" s="48"/>
      <c r="L36" s="49"/>
      <c r="M36" s="49">
        <f>L36</f>
        <v>0</v>
      </c>
      <c r="N36" s="324"/>
      <c r="O36" s="324"/>
    </row>
    <row r="37" spans="1:15" s="325" customFormat="1" ht="28.5" customHeight="1">
      <c r="A37" s="318"/>
      <c r="B37" s="326"/>
      <c r="C37" s="331" t="s">
        <v>252</v>
      </c>
      <c r="D37" s="20"/>
      <c r="E37" s="265"/>
      <c r="F37" s="265"/>
      <c r="G37" s="52"/>
      <c r="H37" s="49"/>
      <c r="I37" s="48"/>
      <c r="J37" s="49"/>
      <c r="K37" s="48"/>
      <c r="L37" s="49"/>
      <c r="M37" s="49"/>
      <c r="N37" s="324"/>
      <c r="O37" s="324"/>
    </row>
    <row r="38" spans="1:15" s="328" customFormat="1" ht="33" customHeight="1">
      <c r="A38" s="18">
        <v>7</v>
      </c>
      <c r="B38" s="20" t="s">
        <v>77</v>
      </c>
      <c r="C38" s="30" t="s">
        <v>105</v>
      </c>
      <c r="D38" s="18" t="s">
        <v>14</v>
      </c>
      <c r="E38" s="44"/>
      <c r="F38" s="44">
        <v>37</v>
      </c>
      <c r="G38" s="274"/>
      <c r="H38" s="45"/>
      <c r="I38" s="44"/>
      <c r="J38" s="45"/>
      <c r="K38" s="45"/>
      <c r="L38" s="45"/>
      <c r="M38" s="45"/>
    </row>
    <row r="39" spans="1:15" s="328" customFormat="1" ht="15" customHeight="1">
      <c r="A39" s="18"/>
      <c r="B39" s="20"/>
      <c r="C39" s="329" t="s">
        <v>113</v>
      </c>
      <c r="D39" s="18" t="s">
        <v>16</v>
      </c>
      <c r="E39" s="45">
        <v>2.06</v>
      </c>
      <c r="F39" s="44">
        <f>F38*E39</f>
        <v>76.22</v>
      </c>
      <c r="G39" s="274"/>
      <c r="H39" s="45"/>
      <c r="I39" s="44"/>
      <c r="J39" s="45"/>
      <c r="K39" s="45"/>
      <c r="L39" s="45"/>
      <c r="M39" s="45">
        <f>J39</f>
        <v>0</v>
      </c>
    </row>
    <row r="40" spans="1:15" s="328" customFormat="1" ht="34.5" customHeight="1">
      <c r="A40" s="18">
        <v>8</v>
      </c>
      <c r="B40" s="20" t="s">
        <v>240</v>
      </c>
      <c r="C40" s="30" t="s">
        <v>241</v>
      </c>
      <c r="D40" s="18" t="s">
        <v>14</v>
      </c>
      <c r="E40" s="44"/>
      <c r="F40" s="44">
        <v>29</v>
      </c>
      <c r="G40" s="274"/>
      <c r="H40" s="45"/>
      <c r="I40" s="44"/>
      <c r="J40" s="45"/>
      <c r="K40" s="45"/>
      <c r="L40" s="45"/>
      <c r="M40" s="45"/>
    </row>
    <row r="41" spans="1:15" s="328" customFormat="1" ht="15" customHeight="1">
      <c r="A41" s="18"/>
      <c r="B41" s="20"/>
      <c r="C41" s="329" t="s">
        <v>113</v>
      </c>
      <c r="D41" s="18" t="s">
        <v>16</v>
      </c>
      <c r="E41" s="45">
        <v>1.21</v>
      </c>
      <c r="F41" s="44">
        <f>F40*E41</f>
        <v>35.089999999999996</v>
      </c>
      <c r="G41" s="274"/>
      <c r="H41" s="45"/>
      <c r="I41" s="44"/>
      <c r="J41" s="45"/>
      <c r="K41" s="45"/>
      <c r="L41" s="45"/>
      <c r="M41" s="45">
        <f>J41</f>
        <v>0</v>
      </c>
    </row>
    <row r="42" spans="1:15" s="328" customFormat="1" ht="15" customHeight="1">
      <c r="A42" s="18">
        <v>9</v>
      </c>
      <c r="B42" s="29"/>
      <c r="C42" s="30" t="s">
        <v>242</v>
      </c>
      <c r="D42" s="22" t="s">
        <v>14</v>
      </c>
      <c r="E42" s="44"/>
      <c r="F42" s="44">
        <v>29</v>
      </c>
      <c r="G42" s="274"/>
      <c r="H42" s="45"/>
      <c r="I42" s="44"/>
      <c r="J42" s="45"/>
      <c r="K42" s="45"/>
      <c r="L42" s="45"/>
      <c r="M42" s="45"/>
    </row>
    <row r="43" spans="1:15" s="328" customFormat="1" ht="15" customHeight="1">
      <c r="A43" s="18"/>
      <c r="B43" s="20"/>
      <c r="C43" s="30" t="s">
        <v>238</v>
      </c>
      <c r="D43" s="22" t="s">
        <v>22</v>
      </c>
      <c r="E43" s="45">
        <v>1.55</v>
      </c>
      <c r="F43" s="45">
        <f>F42*E43</f>
        <v>44.95</v>
      </c>
      <c r="G43" s="274"/>
      <c r="H43" s="45"/>
      <c r="I43" s="44"/>
      <c r="J43" s="45"/>
      <c r="K43" s="45"/>
      <c r="L43" s="45"/>
      <c r="M43" s="45">
        <f>L43</f>
        <v>0</v>
      </c>
    </row>
    <row r="44" spans="1:15" s="328" customFormat="1" ht="40.5" customHeight="1">
      <c r="A44" s="18">
        <v>10</v>
      </c>
      <c r="B44" s="48" t="s">
        <v>243</v>
      </c>
      <c r="C44" s="30" t="s">
        <v>253</v>
      </c>
      <c r="D44" s="48" t="s">
        <v>14</v>
      </c>
      <c r="E44" s="48"/>
      <c r="F44" s="49">
        <v>21</v>
      </c>
      <c r="G44" s="48"/>
      <c r="H44" s="49"/>
      <c r="I44" s="48"/>
      <c r="J44" s="49"/>
      <c r="K44" s="48"/>
      <c r="L44" s="49"/>
      <c r="M44" s="49"/>
    </row>
    <row r="45" spans="1:15" s="328" customFormat="1" ht="15" customHeight="1">
      <c r="A45" s="18"/>
      <c r="B45" s="48"/>
      <c r="C45" s="329" t="s">
        <v>87</v>
      </c>
      <c r="D45" s="48" t="s">
        <v>16</v>
      </c>
      <c r="E45" s="48">
        <v>6.43</v>
      </c>
      <c r="F45" s="49">
        <f>F44*E45</f>
        <v>135.03</v>
      </c>
      <c r="G45" s="48"/>
      <c r="H45" s="49"/>
      <c r="I45" s="50"/>
      <c r="J45" s="49"/>
      <c r="K45" s="48"/>
      <c r="L45" s="49"/>
      <c r="M45" s="49">
        <f>J45</f>
        <v>0</v>
      </c>
    </row>
    <row r="46" spans="1:15" s="328" customFormat="1" ht="15" customHeight="1">
      <c r="A46" s="18"/>
      <c r="B46" s="48"/>
      <c r="C46" s="277" t="s">
        <v>210</v>
      </c>
      <c r="D46" s="48" t="s">
        <v>1</v>
      </c>
      <c r="E46" s="48">
        <v>1.5</v>
      </c>
      <c r="F46" s="49">
        <f>F44*E46</f>
        <v>31.5</v>
      </c>
      <c r="G46" s="48"/>
      <c r="H46" s="49"/>
      <c r="I46" s="48"/>
      <c r="J46" s="49"/>
      <c r="K46" s="48"/>
      <c r="L46" s="49"/>
      <c r="M46" s="49">
        <f>L46</f>
        <v>0</v>
      </c>
    </row>
    <row r="47" spans="1:15" s="328" customFormat="1" ht="15" customHeight="1">
      <c r="A47" s="18"/>
      <c r="B47" s="48"/>
      <c r="C47" s="51" t="s">
        <v>190</v>
      </c>
      <c r="D47" s="48" t="s">
        <v>14</v>
      </c>
      <c r="E47" s="48">
        <v>1.0149999999999999</v>
      </c>
      <c r="F47" s="49">
        <f>F44*E47</f>
        <v>21.314999999999998</v>
      </c>
      <c r="G47" s="52"/>
      <c r="H47" s="101"/>
      <c r="I47" s="50"/>
      <c r="J47" s="99"/>
      <c r="K47" s="48"/>
      <c r="L47" s="99"/>
      <c r="M47" s="49">
        <f>L47+H47</f>
        <v>0</v>
      </c>
    </row>
    <row r="48" spans="1:15" s="328" customFormat="1" ht="15" customHeight="1">
      <c r="A48" s="18"/>
      <c r="B48" s="48"/>
      <c r="C48" s="277" t="s">
        <v>18</v>
      </c>
      <c r="D48" s="48" t="s">
        <v>19</v>
      </c>
      <c r="E48" s="48">
        <v>1.08</v>
      </c>
      <c r="F48" s="49">
        <f>F44*E48</f>
        <v>22.68</v>
      </c>
      <c r="G48" s="52"/>
      <c r="H48" s="49"/>
      <c r="I48" s="48"/>
      <c r="J48" s="49"/>
      <c r="K48" s="48"/>
      <c r="L48" s="49"/>
      <c r="M48" s="49">
        <f>H48</f>
        <v>0</v>
      </c>
    </row>
    <row r="49" spans="1:13" s="328" customFormat="1" ht="15" customHeight="1">
      <c r="A49" s="18"/>
      <c r="B49" s="48"/>
      <c r="C49" s="277" t="s">
        <v>20</v>
      </c>
      <c r="D49" s="48" t="s">
        <v>14</v>
      </c>
      <c r="E49" s="48">
        <v>3.3399999999999999E-2</v>
      </c>
      <c r="F49" s="49">
        <f>F44*E49</f>
        <v>0.70140000000000002</v>
      </c>
      <c r="G49" s="52"/>
      <c r="H49" s="49"/>
      <c r="I49" s="48"/>
      <c r="J49" s="49"/>
      <c r="K49" s="48"/>
      <c r="L49" s="49"/>
      <c r="M49" s="49">
        <f>H49</f>
        <v>0</v>
      </c>
    </row>
    <row r="50" spans="1:13" s="328" customFormat="1" ht="15" customHeight="1">
      <c r="A50" s="18"/>
      <c r="B50" s="48"/>
      <c r="C50" s="277" t="s">
        <v>244</v>
      </c>
      <c r="D50" s="48" t="s">
        <v>22</v>
      </c>
      <c r="E50" s="48"/>
      <c r="F50" s="82">
        <v>0.625</v>
      </c>
      <c r="G50" s="52"/>
      <c r="H50" s="49"/>
      <c r="I50" s="48"/>
      <c r="J50" s="49"/>
      <c r="K50" s="48"/>
      <c r="L50" s="49"/>
      <c r="M50" s="49">
        <f>H50</f>
        <v>0</v>
      </c>
    </row>
    <row r="51" spans="1:13" s="328" customFormat="1" ht="15" customHeight="1">
      <c r="A51" s="18"/>
      <c r="B51" s="48"/>
      <c r="C51" s="277" t="s">
        <v>21</v>
      </c>
      <c r="D51" s="48" t="s">
        <v>1</v>
      </c>
      <c r="E51" s="48">
        <v>0.85</v>
      </c>
      <c r="F51" s="49">
        <f>F44*E51</f>
        <v>17.849999999999998</v>
      </c>
      <c r="G51" s="52"/>
      <c r="H51" s="49"/>
      <c r="I51" s="48"/>
      <c r="J51" s="49"/>
      <c r="K51" s="48"/>
      <c r="L51" s="49"/>
      <c r="M51" s="49">
        <f>H51</f>
        <v>0</v>
      </c>
    </row>
    <row r="52" spans="1:13" s="328" customFormat="1" ht="30.75" customHeight="1">
      <c r="A52" s="18">
        <v>11</v>
      </c>
      <c r="B52" s="96" t="s">
        <v>245</v>
      </c>
      <c r="C52" s="278" t="s">
        <v>254</v>
      </c>
      <c r="D52" s="98" t="s">
        <v>22</v>
      </c>
      <c r="E52" s="330"/>
      <c r="F52" s="82">
        <v>0.41499999999999998</v>
      </c>
      <c r="G52" s="48"/>
      <c r="H52" s="99"/>
      <c r="I52" s="48"/>
      <c r="J52" s="99"/>
      <c r="K52" s="48"/>
      <c r="L52" s="99"/>
      <c r="M52" s="49"/>
    </row>
    <row r="53" spans="1:13" s="328" customFormat="1" ht="15" customHeight="1">
      <c r="A53" s="18"/>
      <c r="B53" s="96"/>
      <c r="C53" s="329" t="s">
        <v>87</v>
      </c>
      <c r="D53" s="98" t="s">
        <v>16</v>
      </c>
      <c r="E53" s="98">
        <v>34.9</v>
      </c>
      <c r="F53" s="102">
        <f>F52*E53</f>
        <v>14.483499999999999</v>
      </c>
      <c r="G53" s="100"/>
      <c r="H53" s="101"/>
      <c r="I53" s="50"/>
      <c r="J53" s="99"/>
      <c r="K53" s="48"/>
      <c r="L53" s="99"/>
      <c r="M53" s="49">
        <f>J53</f>
        <v>0</v>
      </c>
    </row>
    <row r="54" spans="1:13" s="328" customFormat="1" ht="15" customHeight="1">
      <c r="A54" s="18"/>
      <c r="B54" s="96"/>
      <c r="C54" s="95" t="s">
        <v>17</v>
      </c>
      <c r="D54" s="98" t="s">
        <v>1</v>
      </c>
      <c r="E54" s="98">
        <v>4.07</v>
      </c>
      <c r="F54" s="102">
        <f>F52*E54</f>
        <v>1.6890499999999999</v>
      </c>
      <c r="G54" s="100"/>
      <c r="H54" s="101"/>
      <c r="I54" s="50"/>
      <c r="J54" s="99"/>
      <c r="K54" s="48"/>
      <c r="L54" s="99"/>
      <c r="M54" s="49">
        <f>L54</f>
        <v>0</v>
      </c>
    </row>
    <row r="55" spans="1:13" s="328" customFormat="1" ht="15" customHeight="1">
      <c r="A55" s="18"/>
      <c r="B55" s="96"/>
      <c r="C55" s="95" t="s">
        <v>246</v>
      </c>
      <c r="D55" s="98" t="s">
        <v>24</v>
      </c>
      <c r="E55" s="98"/>
      <c r="F55" s="100">
        <v>42</v>
      </c>
      <c r="G55" s="52"/>
      <c r="H55" s="101"/>
      <c r="I55" s="50"/>
      <c r="J55" s="99"/>
      <c r="K55" s="48"/>
      <c r="L55" s="99"/>
      <c r="M55" s="49">
        <f>L55+H55</f>
        <v>0</v>
      </c>
    </row>
    <row r="56" spans="1:13" s="328" customFormat="1" ht="15" customHeight="1">
      <c r="A56" s="18"/>
      <c r="B56" s="96"/>
      <c r="C56" s="95" t="s">
        <v>247</v>
      </c>
      <c r="D56" s="98" t="s">
        <v>24</v>
      </c>
      <c r="E56" s="98"/>
      <c r="F56" s="52">
        <v>105</v>
      </c>
      <c r="G56" s="49"/>
      <c r="H56" s="99"/>
      <c r="I56" s="48"/>
      <c r="J56" s="99"/>
      <c r="K56" s="48"/>
      <c r="L56" s="99"/>
      <c r="M56" s="49">
        <f>H56</f>
        <v>0</v>
      </c>
    </row>
    <row r="57" spans="1:13" s="328" customFormat="1" ht="15" customHeight="1">
      <c r="A57" s="18"/>
      <c r="B57" s="96"/>
      <c r="C57" s="95" t="s">
        <v>119</v>
      </c>
      <c r="D57" s="98" t="s">
        <v>16</v>
      </c>
      <c r="E57" s="98">
        <v>15.2</v>
      </c>
      <c r="F57" s="49">
        <f>F52*E57</f>
        <v>6.3079999999999998</v>
      </c>
      <c r="G57" s="52"/>
      <c r="H57" s="99"/>
      <c r="I57" s="48"/>
      <c r="J57" s="99"/>
      <c r="K57" s="48"/>
      <c r="L57" s="99"/>
      <c r="M57" s="49">
        <f>H57</f>
        <v>0</v>
      </c>
    </row>
    <row r="58" spans="1:13" s="328" customFormat="1" ht="15" customHeight="1">
      <c r="A58" s="18"/>
      <c r="B58" s="96"/>
      <c r="C58" s="95" t="s">
        <v>21</v>
      </c>
      <c r="D58" s="98" t="s">
        <v>1</v>
      </c>
      <c r="E58" s="102">
        <v>2.78</v>
      </c>
      <c r="F58" s="52">
        <f>F52*E58</f>
        <v>1.1536999999999999</v>
      </c>
      <c r="G58" s="48"/>
      <c r="H58" s="99"/>
      <c r="I58" s="48"/>
      <c r="J58" s="99"/>
      <c r="K58" s="48"/>
      <c r="L58" s="99"/>
      <c r="M58" s="49">
        <f>H58</f>
        <v>0</v>
      </c>
    </row>
    <row r="59" spans="1:13" s="328" customFormat="1" ht="22.5" customHeight="1">
      <c r="A59" s="18">
        <v>12</v>
      </c>
      <c r="B59" s="96" t="s">
        <v>248</v>
      </c>
      <c r="C59" s="278" t="s">
        <v>249</v>
      </c>
      <c r="D59" s="98" t="s">
        <v>22</v>
      </c>
      <c r="E59" s="330"/>
      <c r="F59" s="82">
        <v>0.41499999999999998</v>
      </c>
      <c r="G59" s="48"/>
      <c r="H59" s="99"/>
      <c r="I59" s="48"/>
      <c r="J59" s="99"/>
      <c r="K59" s="48"/>
      <c r="L59" s="99"/>
      <c r="M59" s="49"/>
    </row>
    <row r="60" spans="1:13" s="328" customFormat="1" ht="15" customHeight="1">
      <c r="A60" s="18"/>
      <c r="B60" s="96"/>
      <c r="C60" s="329" t="s">
        <v>87</v>
      </c>
      <c r="D60" s="98" t="s">
        <v>16</v>
      </c>
      <c r="E60" s="98">
        <v>62.6</v>
      </c>
      <c r="F60" s="102">
        <f>F59*E60</f>
        <v>25.978999999999999</v>
      </c>
      <c r="G60" s="100"/>
      <c r="H60" s="101"/>
      <c r="I60" s="50"/>
      <c r="J60" s="99"/>
      <c r="K60" s="48"/>
      <c r="L60" s="99"/>
      <c r="M60" s="49">
        <f>J60</f>
        <v>0</v>
      </c>
    </row>
    <row r="61" spans="1:13" s="328" customFormat="1" ht="15" customHeight="1">
      <c r="A61" s="18"/>
      <c r="B61" s="96"/>
      <c r="C61" s="95" t="s">
        <v>17</v>
      </c>
      <c r="D61" s="98" t="s">
        <v>1</v>
      </c>
      <c r="E61" s="100">
        <v>1</v>
      </c>
      <c r="F61" s="102">
        <f>F59*E61</f>
        <v>0.41499999999999998</v>
      </c>
      <c r="G61" s="100"/>
      <c r="H61" s="101"/>
      <c r="I61" s="50"/>
      <c r="J61" s="99"/>
      <c r="K61" s="48"/>
      <c r="L61" s="99"/>
      <c r="M61" s="49">
        <f>L61</f>
        <v>0</v>
      </c>
    </row>
    <row r="62" spans="1:13" s="328" customFormat="1" ht="15" customHeight="1">
      <c r="A62" s="18"/>
      <c r="B62" s="96"/>
      <c r="C62" s="95" t="s">
        <v>119</v>
      </c>
      <c r="D62" s="98" t="s">
        <v>16</v>
      </c>
      <c r="E62" s="98">
        <v>1.04</v>
      </c>
      <c r="F62" s="49">
        <f>F59*E62</f>
        <v>0.43159999999999998</v>
      </c>
      <c r="G62" s="52"/>
      <c r="H62" s="99"/>
      <c r="I62" s="48"/>
      <c r="J62" s="99"/>
      <c r="K62" s="48"/>
      <c r="L62" s="99"/>
      <c r="M62" s="49">
        <f>H62</f>
        <v>0</v>
      </c>
    </row>
    <row r="63" spans="1:13" s="328" customFormat="1" ht="15" customHeight="1">
      <c r="A63" s="18"/>
      <c r="B63" s="96"/>
      <c r="C63" s="95" t="s">
        <v>21</v>
      </c>
      <c r="D63" s="98" t="s">
        <v>1</v>
      </c>
      <c r="E63" s="102">
        <v>2.78</v>
      </c>
      <c r="F63" s="52">
        <f>F59*E63</f>
        <v>1.1536999999999999</v>
      </c>
      <c r="G63" s="48"/>
      <c r="H63" s="99"/>
      <c r="I63" s="48"/>
      <c r="J63" s="99"/>
      <c r="K63" s="48"/>
      <c r="L63" s="99"/>
      <c r="M63" s="49">
        <f>H63</f>
        <v>0</v>
      </c>
    </row>
    <row r="64" spans="1:13" s="328" customFormat="1" ht="22.5" customHeight="1">
      <c r="A64" s="18">
        <v>13</v>
      </c>
      <c r="B64" s="20" t="s">
        <v>250</v>
      </c>
      <c r="C64" s="30" t="s">
        <v>251</v>
      </c>
      <c r="D64" s="18" t="s">
        <v>14</v>
      </c>
      <c r="E64" s="44"/>
      <c r="F64" s="44">
        <v>6</v>
      </c>
      <c r="G64" s="274"/>
      <c r="H64" s="45"/>
      <c r="I64" s="44"/>
      <c r="J64" s="45"/>
      <c r="K64" s="45"/>
      <c r="L64" s="45"/>
      <c r="M64" s="45"/>
    </row>
    <row r="65" spans="1:15" s="328" customFormat="1" ht="15" customHeight="1">
      <c r="A65" s="18"/>
      <c r="B65" s="20"/>
      <c r="C65" s="329" t="s">
        <v>113</v>
      </c>
      <c r="D65" s="18" t="s">
        <v>16</v>
      </c>
      <c r="E65" s="45">
        <v>1.21</v>
      </c>
      <c r="F65" s="44">
        <f>F64*E65</f>
        <v>7.26</v>
      </c>
      <c r="G65" s="274"/>
      <c r="H65" s="45"/>
      <c r="I65" s="44"/>
      <c r="J65" s="45"/>
      <c r="K65" s="45"/>
      <c r="L65" s="45"/>
      <c r="M65" s="45">
        <f>J65</f>
        <v>0</v>
      </c>
    </row>
    <row r="66" spans="1:15" s="325" customFormat="1" ht="21" customHeight="1">
      <c r="A66" s="318"/>
      <c r="B66" s="326"/>
      <c r="C66" s="331" t="s">
        <v>255</v>
      </c>
      <c r="D66" s="20"/>
      <c r="E66" s="265"/>
      <c r="F66" s="265"/>
      <c r="G66" s="52"/>
      <c r="H66" s="49"/>
      <c r="I66" s="48"/>
      <c r="J66" s="49"/>
      <c r="K66" s="48"/>
      <c r="L66" s="49"/>
      <c r="M66" s="49"/>
      <c r="N66" s="324"/>
      <c r="O66" s="324"/>
    </row>
    <row r="67" spans="1:15" s="281" customFormat="1" ht="32.25" customHeight="1">
      <c r="A67" s="48">
        <v>14</v>
      </c>
      <c r="B67" s="20" t="s">
        <v>77</v>
      </c>
      <c r="C67" s="30" t="s">
        <v>105</v>
      </c>
      <c r="D67" s="18" t="s">
        <v>14</v>
      </c>
      <c r="E67" s="44"/>
      <c r="F67" s="44">
        <v>2.4</v>
      </c>
      <c r="G67" s="268"/>
      <c r="H67" s="45"/>
      <c r="I67" s="44"/>
      <c r="J67" s="45"/>
      <c r="K67" s="45"/>
      <c r="L67" s="45"/>
      <c r="M67" s="45"/>
      <c r="N67" s="280"/>
      <c r="O67" s="164"/>
    </row>
    <row r="68" spans="1:15" s="281" customFormat="1" ht="18" customHeight="1">
      <c r="A68" s="48"/>
      <c r="B68" s="20"/>
      <c r="C68" s="46" t="s">
        <v>83</v>
      </c>
      <c r="D68" s="18" t="s">
        <v>16</v>
      </c>
      <c r="E68" s="45">
        <v>2.06</v>
      </c>
      <c r="F68" s="44">
        <f>F67*E68</f>
        <v>4.944</v>
      </c>
      <c r="G68" s="268"/>
      <c r="H68" s="45"/>
      <c r="I68" s="44"/>
      <c r="J68" s="45"/>
      <c r="K68" s="45"/>
      <c r="L68" s="45"/>
      <c r="M68" s="45">
        <f>J68</f>
        <v>0</v>
      </c>
      <c r="N68" s="280"/>
      <c r="O68" s="164"/>
    </row>
    <row r="69" spans="1:15" s="281" customFormat="1" ht="32.25" customHeight="1">
      <c r="A69" s="48">
        <v>15</v>
      </c>
      <c r="B69" s="163" t="s">
        <v>92</v>
      </c>
      <c r="C69" s="107" t="s">
        <v>264</v>
      </c>
      <c r="D69" s="85" t="s">
        <v>14</v>
      </c>
      <c r="E69" s="85"/>
      <c r="F69" s="25">
        <v>1.8</v>
      </c>
      <c r="G69" s="256"/>
      <c r="H69" s="108"/>
      <c r="I69" s="27"/>
      <c r="J69" s="26"/>
      <c r="K69" s="27"/>
      <c r="L69" s="26"/>
      <c r="M69" s="26"/>
      <c r="N69" s="280"/>
      <c r="O69" s="164"/>
    </row>
    <row r="70" spans="1:15" s="281" customFormat="1" ht="19.5" customHeight="1">
      <c r="A70" s="48"/>
      <c r="B70" s="20"/>
      <c r="C70" s="46" t="s">
        <v>46</v>
      </c>
      <c r="D70" s="22" t="s">
        <v>16</v>
      </c>
      <c r="E70" s="22">
        <v>2.86</v>
      </c>
      <c r="F70" s="26">
        <f>F69*E70</f>
        <v>5.1479999999999997</v>
      </c>
      <c r="G70" s="252"/>
      <c r="H70" s="26"/>
      <c r="I70" s="52"/>
      <c r="J70" s="26"/>
      <c r="K70" s="27"/>
      <c r="L70" s="26"/>
      <c r="M70" s="26">
        <f>J70</f>
        <v>0</v>
      </c>
      <c r="N70" s="280"/>
      <c r="O70" s="164"/>
    </row>
    <row r="71" spans="1:15" s="281" customFormat="1" ht="20.25" customHeight="1">
      <c r="A71" s="48"/>
      <c r="B71" s="20"/>
      <c r="C71" s="30" t="s">
        <v>17</v>
      </c>
      <c r="D71" s="22" t="s">
        <v>1</v>
      </c>
      <c r="E71" s="22">
        <v>0.76</v>
      </c>
      <c r="F71" s="26">
        <f>F69*E71</f>
        <v>1.3680000000000001</v>
      </c>
      <c r="G71" s="253"/>
      <c r="H71" s="26"/>
      <c r="I71" s="27"/>
      <c r="J71" s="26"/>
      <c r="K71" s="27"/>
      <c r="L71" s="26"/>
      <c r="M71" s="26">
        <v>3.92</v>
      </c>
      <c r="N71" s="280"/>
      <c r="O71" s="164"/>
    </row>
    <row r="72" spans="1:15" s="281" customFormat="1" ht="17.25" customHeight="1">
      <c r="A72" s="48"/>
      <c r="B72" s="29"/>
      <c r="C72" s="28" t="s">
        <v>190</v>
      </c>
      <c r="D72" s="22" t="s">
        <v>14</v>
      </c>
      <c r="E72" s="22">
        <v>1.02</v>
      </c>
      <c r="F72" s="26">
        <f>F69*E72</f>
        <v>1.8360000000000001</v>
      </c>
      <c r="G72" s="25"/>
      <c r="H72" s="26"/>
      <c r="I72" s="27"/>
      <c r="J72" s="26"/>
      <c r="K72" s="48"/>
      <c r="L72" s="49"/>
      <c r="M72" s="26">
        <f>L72+H72</f>
        <v>0</v>
      </c>
      <c r="N72" s="280"/>
      <c r="O72" s="164"/>
    </row>
    <row r="73" spans="1:15" s="281" customFormat="1" ht="18" customHeight="1">
      <c r="A73" s="48"/>
      <c r="B73" s="29"/>
      <c r="C73" s="30" t="s">
        <v>18</v>
      </c>
      <c r="D73" s="22" t="s">
        <v>19</v>
      </c>
      <c r="E73" s="22">
        <v>0.80300000000000005</v>
      </c>
      <c r="F73" s="26">
        <f>F69*E73</f>
        <v>1.4454</v>
      </c>
      <c r="G73" s="25"/>
      <c r="H73" s="26"/>
      <c r="I73" s="27"/>
      <c r="J73" s="26"/>
      <c r="K73" s="27"/>
      <c r="L73" s="26"/>
      <c r="M73" s="26">
        <f>H73</f>
        <v>0</v>
      </c>
      <c r="N73" s="280"/>
      <c r="O73" s="164"/>
    </row>
    <row r="74" spans="1:15" s="281" customFormat="1" ht="18" customHeight="1">
      <c r="A74" s="48"/>
      <c r="B74" s="29"/>
      <c r="C74" s="30" t="s">
        <v>20</v>
      </c>
      <c r="D74" s="22" t="s">
        <v>14</v>
      </c>
      <c r="E74" s="22">
        <v>3.8999999999999998E-3</v>
      </c>
      <c r="F74" s="149">
        <f>F69*E74</f>
        <v>7.0200000000000002E-3</v>
      </c>
      <c r="G74" s="25"/>
      <c r="H74" s="26"/>
      <c r="I74" s="27"/>
      <c r="J74" s="26"/>
      <c r="K74" s="27"/>
      <c r="L74" s="26"/>
      <c r="M74" s="26">
        <f>H74</f>
        <v>0</v>
      </c>
      <c r="N74" s="280"/>
      <c r="O74" s="164"/>
    </row>
    <row r="75" spans="1:15" s="281" customFormat="1" ht="18.75" customHeight="1">
      <c r="A75" s="48"/>
      <c r="B75" s="29"/>
      <c r="C75" s="30" t="s">
        <v>21</v>
      </c>
      <c r="D75" s="22" t="s">
        <v>1</v>
      </c>
      <c r="E75" s="22">
        <v>0.13</v>
      </c>
      <c r="F75" s="26">
        <f>F69*E75</f>
        <v>0.23400000000000001</v>
      </c>
      <c r="G75" s="25"/>
      <c r="H75" s="26"/>
      <c r="I75" s="27"/>
      <c r="J75" s="26"/>
      <c r="K75" s="27"/>
      <c r="L75" s="26"/>
      <c r="M75" s="26">
        <f>H75</f>
        <v>0</v>
      </c>
      <c r="N75" s="280"/>
      <c r="O75" s="164"/>
    </row>
    <row r="76" spans="1:15" s="281" customFormat="1" ht="32.25" customHeight="1">
      <c r="A76" s="48">
        <v>16</v>
      </c>
      <c r="B76" s="106" t="s">
        <v>114</v>
      </c>
      <c r="C76" s="107" t="s">
        <v>189</v>
      </c>
      <c r="D76" s="85" t="s">
        <v>14</v>
      </c>
      <c r="E76" s="85"/>
      <c r="F76" s="26">
        <v>1.1200000000000001</v>
      </c>
      <c r="G76" s="85"/>
      <c r="H76" s="108"/>
      <c r="I76" s="27"/>
      <c r="J76" s="26"/>
      <c r="K76" s="27"/>
      <c r="L76" s="26"/>
      <c r="M76" s="26"/>
      <c r="N76" s="280"/>
      <c r="O76" s="164"/>
    </row>
    <row r="77" spans="1:15" s="281" customFormat="1" ht="18" customHeight="1">
      <c r="A77" s="48"/>
      <c r="B77" s="20"/>
      <c r="C77" s="46" t="s">
        <v>46</v>
      </c>
      <c r="D77" s="22" t="s">
        <v>16</v>
      </c>
      <c r="E77" s="22">
        <v>2.81</v>
      </c>
      <c r="F77" s="26">
        <f>F76*E77</f>
        <v>3.1472000000000002</v>
      </c>
      <c r="G77" s="24"/>
      <c r="H77" s="26"/>
      <c r="I77" s="52"/>
      <c r="J77" s="26"/>
      <c r="K77" s="27"/>
      <c r="L77" s="26"/>
      <c r="M77" s="26">
        <f>J77</f>
        <v>0</v>
      </c>
      <c r="N77" s="280"/>
      <c r="O77" s="164"/>
    </row>
    <row r="78" spans="1:15" s="281" customFormat="1" ht="17.25" customHeight="1">
      <c r="A78" s="48"/>
      <c r="B78" s="20"/>
      <c r="C78" s="30" t="s">
        <v>17</v>
      </c>
      <c r="D78" s="22" t="s">
        <v>1</v>
      </c>
      <c r="E78" s="22">
        <v>0.33</v>
      </c>
      <c r="F78" s="26">
        <f>F76*E78</f>
        <v>0.36960000000000004</v>
      </c>
      <c r="G78" s="25"/>
      <c r="H78" s="26"/>
      <c r="I78" s="27"/>
      <c r="J78" s="26"/>
      <c r="K78" s="27"/>
      <c r="L78" s="26"/>
      <c r="M78" s="26">
        <v>3.92</v>
      </c>
      <c r="N78" s="280"/>
      <c r="O78" s="164"/>
    </row>
    <row r="79" spans="1:15" s="281" customFormat="1" ht="16.5" customHeight="1">
      <c r="A79" s="48"/>
      <c r="B79" s="29"/>
      <c r="C79" s="28" t="s">
        <v>190</v>
      </c>
      <c r="D79" s="22" t="s">
        <v>14</v>
      </c>
      <c r="E79" s="22">
        <v>1.02</v>
      </c>
      <c r="F79" s="26">
        <f>F76*E79</f>
        <v>1.1424000000000001</v>
      </c>
      <c r="G79" s="25"/>
      <c r="H79" s="26"/>
      <c r="I79" s="27"/>
      <c r="J79" s="26"/>
      <c r="K79" s="48"/>
      <c r="L79" s="49"/>
      <c r="M79" s="26">
        <f>L79+H79</f>
        <v>0</v>
      </c>
      <c r="N79" s="280"/>
      <c r="O79" s="164"/>
    </row>
    <row r="80" spans="1:15" s="281" customFormat="1" ht="18" customHeight="1">
      <c r="A80" s="48"/>
      <c r="B80" s="29"/>
      <c r="C80" s="30" t="s">
        <v>18</v>
      </c>
      <c r="D80" s="22" t="s">
        <v>19</v>
      </c>
      <c r="E80" s="22">
        <v>0.71699999999999997</v>
      </c>
      <c r="F80" s="26">
        <f>F76*E80</f>
        <v>0.80304000000000009</v>
      </c>
      <c r="G80" s="25"/>
      <c r="H80" s="26"/>
      <c r="I80" s="27"/>
      <c r="J80" s="26"/>
      <c r="K80" s="27"/>
      <c r="L80" s="26"/>
      <c r="M80" s="26">
        <f>H80</f>
        <v>0</v>
      </c>
      <c r="N80" s="280"/>
      <c r="O80" s="164"/>
    </row>
    <row r="81" spans="1:16" s="281" customFormat="1" ht="18.75" customHeight="1">
      <c r="A81" s="48"/>
      <c r="B81" s="29"/>
      <c r="C81" s="30" t="s">
        <v>20</v>
      </c>
      <c r="D81" s="22" t="s">
        <v>14</v>
      </c>
      <c r="E81" s="22">
        <v>1.6500000000000001E-2</v>
      </c>
      <c r="F81" s="149">
        <f>F76*E81</f>
        <v>1.8480000000000003E-2</v>
      </c>
      <c r="G81" s="25"/>
      <c r="H81" s="26"/>
      <c r="I81" s="27"/>
      <c r="J81" s="26"/>
      <c r="K81" s="27"/>
      <c r="L81" s="26"/>
      <c r="M81" s="26">
        <f>H81</f>
        <v>0</v>
      </c>
      <c r="N81" s="280"/>
      <c r="O81" s="164"/>
      <c r="P81" s="336"/>
    </row>
    <row r="82" spans="1:16" s="281" customFormat="1" ht="18" customHeight="1">
      <c r="A82" s="48"/>
      <c r="B82" s="29"/>
      <c r="C82" s="30" t="s">
        <v>21</v>
      </c>
      <c r="D82" s="22" t="s">
        <v>1</v>
      </c>
      <c r="E82" s="22">
        <v>0.16</v>
      </c>
      <c r="F82" s="26">
        <f>F76*E82</f>
        <v>0.17920000000000003</v>
      </c>
      <c r="G82" s="25"/>
      <c r="H82" s="26"/>
      <c r="I82" s="27"/>
      <c r="J82" s="26"/>
      <c r="K82" s="27"/>
      <c r="L82" s="26"/>
      <c r="M82" s="26">
        <f>H82</f>
        <v>0</v>
      </c>
      <c r="N82" s="280"/>
      <c r="O82" s="164"/>
    </row>
    <row r="83" spans="1:16" s="114" customFormat="1" ht="15.75">
      <c r="A83" s="48">
        <v>17</v>
      </c>
      <c r="B83" s="129" t="s">
        <v>81</v>
      </c>
      <c r="C83" s="46" t="s">
        <v>82</v>
      </c>
      <c r="D83" s="130" t="s">
        <v>24</v>
      </c>
      <c r="E83" s="282"/>
      <c r="F83" s="289">
        <v>15</v>
      </c>
      <c r="G83" s="283"/>
      <c r="H83" s="284"/>
      <c r="I83" s="48"/>
      <c r="J83" s="48"/>
      <c r="K83" s="48"/>
      <c r="L83" s="48"/>
      <c r="M83" s="49"/>
    </row>
    <row r="84" spans="1:16" s="114" customFormat="1" ht="15.75">
      <c r="A84" s="48"/>
      <c r="B84" s="130"/>
      <c r="C84" s="46" t="s">
        <v>83</v>
      </c>
      <c r="D84" s="130" t="s">
        <v>16</v>
      </c>
      <c r="E84" s="284">
        <v>1.36</v>
      </c>
      <c r="F84" s="289">
        <f>F83*E84</f>
        <v>20.400000000000002</v>
      </c>
      <c r="G84" s="245"/>
      <c r="H84" s="284"/>
      <c r="I84" s="52"/>
      <c r="J84" s="49"/>
      <c r="K84" s="48"/>
      <c r="L84" s="49"/>
      <c r="M84" s="49">
        <f>J84</f>
        <v>0</v>
      </c>
    </row>
    <row r="85" spans="1:16" s="114" customFormat="1" ht="15.75">
      <c r="A85" s="48"/>
      <c r="B85" s="130"/>
      <c r="C85" s="53" t="s">
        <v>17</v>
      </c>
      <c r="D85" s="130" t="s">
        <v>1</v>
      </c>
      <c r="E85" s="285">
        <v>4.0800000000000003E-2</v>
      </c>
      <c r="F85" s="298">
        <f>F83*E85</f>
        <v>0.6120000000000001</v>
      </c>
      <c r="G85" s="283"/>
      <c r="H85" s="284"/>
      <c r="I85" s="52"/>
      <c r="J85" s="49"/>
      <c r="K85" s="48"/>
      <c r="L85" s="49"/>
      <c r="M85" s="49">
        <f>L85</f>
        <v>0</v>
      </c>
    </row>
    <row r="86" spans="1:16" s="114" customFormat="1" ht="15.75" customHeight="1">
      <c r="A86" s="48"/>
      <c r="B86" s="130"/>
      <c r="C86" s="46" t="s">
        <v>256</v>
      </c>
      <c r="D86" s="286" t="s">
        <v>24</v>
      </c>
      <c r="E86" s="285"/>
      <c r="F86" s="289">
        <v>11</v>
      </c>
      <c r="G86" s="290"/>
      <c r="H86" s="288"/>
      <c r="I86" s="48"/>
      <c r="J86" s="48"/>
      <c r="K86" s="48"/>
      <c r="L86" s="48"/>
      <c r="M86" s="49">
        <f>H86</f>
        <v>0</v>
      </c>
    </row>
    <row r="87" spans="1:16" s="114" customFormat="1" ht="15.75">
      <c r="A87" s="48"/>
      <c r="B87" s="130"/>
      <c r="C87" s="46" t="s">
        <v>186</v>
      </c>
      <c r="D87" s="286" t="s">
        <v>24</v>
      </c>
      <c r="E87" s="285"/>
      <c r="F87" s="289">
        <v>30</v>
      </c>
      <c r="G87" s="287"/>
      <c r="H87" s="288"/>
      <c r="I87" s="48"/>
      <c r="J87" s="48"/>
      <c r="K87" s="48"/>
      <c r="L87" s="48"/>
      <c r="M87" s="49">
        <f>H87</f>
        <v>0</v>
      </c>
    </row>
    <row r="88" spans="1:16" s="114" customFormat="1" ht="15.75">
      <c r="A88" s="48"/>
      <c r="B88" s="130"/>
      <c r="C88" s="46" t="s">
        <v>170</v>
      </c>
      <c r="D88" s="286" t="s">
        <v>24</v>
      </c>
      <c r="E88" s="285"/>
      <c r="F88" s="289">
        <v>120</v>
      </c>
      <c r="G88" s="287"/>
      <c r="H88" s="288"/>
      <c r="I88" s="48"/>
      <c r="J88" s="48"/>
      <c r="K88" s="48"/>
      <c r="L88" s="48"/>
      <c r="M88" s="49">
        <f>H88</f>
        <v>0</v>
      </c>
    </row>
    <row r="89" spans="1:16" s="114" customFormat="1" ht="15.75">
      <c r="A89" s="48"/>
      <c r="B89" s="130"/>
      <c r="C89" s="46" t="s">
        <v>84</v>
      </c>
      <c r="D89" s="286" t="s">
        <v>23</v>
      </c>
      <c r="E89" s="285"/>
      <c r="F89" s="289">
        <v>7</v>
      </c>
      <c r="G89" s="290"/>
      <c r="H89" s="291"/>
      <c r="I89" s="48"/>
      <c r="J89" s="48"/>
      <c r="K89" s="48"/>
      <c r="L89" s="48"/>
      <c r="M89" s="49">
        <f>H89</f>
        <v>0</v>
      </c>
    </row>
    <row r="90" spans="1:16" s="114" customFormat="1" ht="15.75">
      <c r="A90" s="48"/>
      <c r="B90" s="130"/>
      <c r="C90" s="53" t="s">
        <v>21</v>
      </c>
      <c r="D90" s="130" t="s">
        <v>1</v>
      </c>
      <c r="E90" s="285">
        <v>5.3400000000000003E-2</v>
      </c>
      <c r="F90" s="298">
        <f>F83*E90</f>
        <v>0.80100000000000005</v>
      </c>
      <c r="G90" s="283"/>
      <c r="H90" s="132"/>
      <c r="I90" s="48"/>
      <c r="J90" s="48"/>
      <c r="K90" s="48"/>
      <c r="L90" s="48"/>
      <c r="M90" s="49">
        <f>H90</f>
        <v>0</v>
      </c>
    </row>
    <row r="91" spans="1:16" s="114" customFormat="1" ht="31.5">
      <c r="A91" s="18">
        <v>18</v>
      </c>
      <c r="B91" s="129" t="s">
        <v>171</v>
      </c>
      <c r="C91" s="46" t="s">
        <v>257</v>
      </c>
      <c r="D91" s="130" t="s">
        <v>258</v>
      </c>
      <c r="E91" s="282"/>
      <c r="F91" s="289">
        <v>1</v>
      </c>
      <c r="G91" s="283"/>
      <c r="H91" s="284"/>
      <c r="I91" s="48"/>
      <c r="J91" s="48"/>
      <c r="K91" s="48"/>
      <c r="L91" s="48"/>
      <c r="M91" s="49"/>
    </row>
    <row r="92" spans="1:16" s="114" customFormat="1" ht="15.75">
      <c r="A92" s="18"/>
      <c r="B92" s="130"/>
      <c r="C92" s="46" t="s">
        <v>83</v>
      </c>
      <c r="D92" s="130" t="s">
        <v>16</v>
      </c>
      <c r="E92" s="284">
        <v>7.33</v>
      </c>
      <c r="F92" s="289">
        <f>F91*E92</f>
        <v>7.33</v>
      </c>
      <c r="G92" s="283"/>
      <c r="H92" s="284"/>
      <c r="I92" s="52"/>
      <c r="J92" s="49"/>
      <c r="K92" s="48"/>
      <c r="L92" s="49"/>
      <c r="M92" s="49">
        <f>J92</f>
        <v>0</v>
      </c>
    </row>
    <row r="93" spans="1:16" s="114" customFormat="1" ht="15.75">
      <c r="A93" s="18"/>
      <c r="B93" s="130"/>
      <c r="C93" s="53" t="s">
        <v>17</v>
      </c>
      <c r="D93" s="130" t="s">
        <v>1</v>
      </c>
      <c r="E93" s="284">
        <v>0.11</v>
      </c>
      <c r="F93" s="298">
        <f>F91*E93</f>
        <v>0.11</v>
      </c>
      <c r="G93" s="283"/>
      <c r="H93" s="284"/>
      <c r="I93" s="52"/>
      <c r="J93" s="49"/>
      <c r="K93" s="48"/>
      <c r="L93" s="49"/>
      <c r="M93" s="49">
        <f>L93</f>
        <v>0</v>
      </c>
    </row>
    <row r="94" spans="1:16" s="114" customFormat="1" ht="15.75">
      <c r="A94" s="18"/>
      <c r="B94" s="130"/>
      <c r="C94" s="46" t="s">
        <v>259</v>
      </c>
      <c r="D94" s="286" t="s">
        <v>24</v>
      </c>
      <c r="E94" s="282"/>
      <c r="F94" s="289">
        <v>2</v>
      </c>
      <c r="G94" s="287"/>
      <c r="H94" s="291"/>
      <c r="I94" s="48"/>
      <c r="J94" s="48"/>
      <c r="K94" s="48"/>
      <c r="L94" s="48"/>
      <c r="M94" s="49">
        <f t="shared" ref="M94:M99" si="3">H94</f>
        <v>0</v>
      </c>
    </row>
    <row r="95" spans="1:16" s="114" customFormat="1" ht="15.75">
      <c r="A95" s="18"/>
      <c r="B95" s="130"/>
      <c r="C95" s="46" t="s">
        <v>260</v>
      </c>
      <c r="D95" s="286" t="s">
        <v>24</v>
      </c>
      <c r="E95" s="282"/>
      <c r="F95" s="289">
        <v>1.92</v>
      </c>
      <c r="G95" s="287"/>
      <c r="H95" s="291"/>
      <c r="I95" s="48"/>
      <c r="J95" s="48"/>
      <c r="K95" s="48"/>
      <c r="L95" s="48"/>
      <c r="M95" s="49">
        <f t="shared" si="3"/>
        <v>0</v>
      </c>
    </row>
    <row r="96" spans="1:16" s="114" customFormat="1" ht="15.75">
      <c r="A96" s="18"/>
      <c r="B96" s="130"/>
      <c r="C96" s="46" t="s">
        <v>261</v>
      </c>
      <c r="D96" s="286" t="s">
        <v>24</v>
      </c>
      <c r="E96" s="282"/>
      <c r="F96" s="289">
        <v>6.44</v>
      </c>
      <c r="G96" s="287"/>
      <c r="H96" s="291"/>
      <c r="I96" s="48"/>
      <c r="J96" s="48"/>
      <c r="K96" s="48"/>
      <c r="L96" s="48"/>
      <c r="M96" s="49">
        <f t="shared" si="3"/>
        <v>0</v>
      </c>
    </row>
    <row r="97" spans="1:15" s="114" customFormat="1" ht="15.75">
      <c r="A97" s="18"/>
      <c r="B97" s="130"/>
      <c r="C97" s="46" t="s">
        <v>262</v>
      </c>
      <c r="D97" s="286" t="s">
        <v>263</v>
      </c>
      <c r="E97" s="282">
        <v>2</v>
      </c>
      <c r="F97" s="289">
        <f>F91*E97</f>
        <v>2</v>
      </c>
      <c r="G97" s="290"/>
      <c r="H97" s="291"/>
      <c r="I97" s="48"/>
      <c r="J97" s="48"/>
      <c r="K97" s="48"/>
      <c r="L97" s="48"/>
      <c r="M97" s="49">
        <f t="shared" si="3"/>
        <v>0</v>
      </c>
    </row>
    <row r="98" spans="1:15" s="114" customFormat="1" ht="15.75">
      <c r="A98" s="18"/>
      <c r="B98" s="130"/>
      <c r="C98" s="46" t="s">
        <v>84</v>
      </c>
      <c r="D98" s="286" t="s">
        <v>23</v>
      </c>
      <c r="E98" s="285"/>
      <c r="F98" s="289">
        <v>1</v>
      </c>
      <c r="G98" s="290"/>
      <c r="H98" s="291"/>
      <c r="I98" s="48"/>
      <c r="J98" s="48"/>
      <c r="K98" s="48"/>
      <c r="L98" s="48"/>
      <c r="M98" s="49">
        <f t="shared" si="3"/>
        <v>0</v>
      </c>
    </row>
    <row r="99" spans="1:15" s="114" customFormat="1" ht="15.75">
      <c r="A99" s="18"/>
      <c r="B99" s="130"/>
      <c r="C99" s="53" t="s">
        <v>21</v>
      </c>
      <c r="D99" s="130" t="s">
        <v>1</v>
      </c>
      <c r="E99" s="284">
        <v>0.02</v>
      </c>
      <c r="F99" s="298">
        <f>F91*E99</f>
        <v>0.02</v>
      </c>
      <c r="G99" s="283"/>
      <c r="H99" s="132"/>
      <c r="I99" s="48"/>
      <c r="J99" s="48"/>
      <c r="K99" s="48"/>
      <c r="L99" s="48"/>
      <c r="M99" s="49">
        <f t="shared" si="3"/>
        <v>0</v>
      </c>
    </row>
    <row r="100" spans="1:15" s="114" customFormat="1" ht="30">
      <c r="A100" s="48">
        <v>19</v>
      </c>
      <c r="B100" s="54" t="s">
        <v>36</v>
      </c>
      <c r="C100" s="55" t="s">
        <v>181</v>
      </c>
      <c r="D100" s="56" t="s">
        <v>38</v>
      </c>
      <c r="E100" s="261"/>
      <c r="F100" s="262">
        <v>40</v>
      </c>
      <c r="G100" s="292"/>
      <c r="H100" s="263"/>
      <c r="I100" s="264"/>
      <c r="J100" s="31"/>
      <c r="K100" s="31"/>
      <c r="L100" s="31"/>
      <c r="M100" s="32"/>
    </row>
    <row r="101" spans="1:15" s="114" customFormat="1" ht="15.75">
      <c r="A101" s="48"/>
      <c r="B101" s="63"/>
      <c r="C101" s="46" t="s">
        <v>83</v>
      </c>
      <c r="D101" s="56" t="s">
        <v>39</v>
      </c>
      <c r="E101" s="292">
        <v>0.68</v>
      </c>
      <c r="F101" s="265">
        <f>E101*F100</f>
        <v>27.200000000000003</v>
      </c>
      <c r="G101" s="292"/>
      <c r="H101" s="263"/>
      <c r="I101" s="293"/>
      <c r="J101" s="33"/>
      <c r="K101" s="31"/>
      <c r="L101" s="31"/>
      <c r="M101" s="33">
        <f>J101</f>
        <v>0</v>
      </c>
    </row>
    <row r="102" spans="1:15" s="114" customFormat="1" ht="15.75">
      <c r="A102" s="48"/>
      <c r="B102" s="63"/>
      <c r="C102" s="55" t="s">
        <v>40</v>
      </c>
      <c r="D102" s="67" t="s">
        <v>41</v>
      </c>
      <c r="E102" s="294">
        <v>2.9999999999999997E-4</v>
      </c>
      <c r="F102" s="295">
        <f>E102*F100</f>
        <v>1.1999999999999999E-2</v>
      </c>
      <c r="G102" s="292"/>
      <c r="H102" s="263"/>
      <c r="I102" s="296"/>
      <c r="J102" s="31"/>
      <c r="K102" s="128"/>
      <c r="L102" s="274"/>
      <c r="M102" s="274">
        <f>L102</f>
        <v>0</v>
      </c>
    </row>
    <row r="103" spans="1:15" s="114" customFormat="1" ht="15.75">
      <c r="A103" s="48"/>
      <c r="B103" s="54"/>
      <c r="C103" s="72" t="s">
        <v>85</v>
      </c>
      <c r="D103" s="67" t="s">
        <v>42</v>
      </c>
      <c r="E103" s="295">
        <v>0.251</v>
      </c>
      <c r="F103" s="265">
        <f>E103*F100</f>
        <v>10.039999999999999</v>
      </c>
      <c r="G103" s="265"/>
      <c r="H103" s="263"/>
      <c r="I103" s="297"/>
      <c r="J103" s="28"/>
      <c r="K103" s="31"/>
      <c r="L103" s="31"/>
      <c r="M103" s="33">
        <f>H103</f>
        <v>0</v>
      </c>
    </row>
    <row r="104" spans="1:15" s="114" customFormat="1" ht="15.75">
      <c r="A104" s="48"/>
      <c r="B104" s="54"/>
      <c r="C104" s="72" t="s">
        <v>86</v>
      </c>
      <c r="D104" s="67" t="s">
        <v>42</v>
      </c>
      <c r="E104" s="295">
        <v>2.7E-2</v>
      </c>
      <c r="F104" s="265">
        <f>E104*F100</f>
        <v>1.08</v>
      </c>
      <c r="G104" s="265"/>
      <c r="H104" s="263"/>
      <c r="I104" s="297"/>
      <c r="J104" s="28"/>
      <c r="K104" s="31"/>
      <c r="L104" s="31"/>
      <c r="M104" s="33">
        <f>H104</f>
        <v>0</v>
      </c>
    </row>
    <row r="105" spans="1:15" s="114" customFormat="1" ht="15.75">
      <c r="A105" s="48">
        <v>20</v>
      </c>
      <c r="B105" s="54" t="s">
        <v>182</v>
      </c>
      <c r="C105" s="55" t="s">
        <v>183</v>
      </c>
      <c r="D105" s="56" t="s">
        <v>180</v>
      </c>
      <c r="E105" s="261"/>
      <c r="F105" s="262">
        <v>4</v>
      </c>
      <c r="G105" s="265"/>
      <c r="H105" s="263"/>
      <c r="I105" s="264"/>
      <c r="J105" s="31"/>
      <c r="K105" s="31"/>
      <c r="L105" s="31"/>
      <c r="M105" s="33">
        <f t="shared" ref="M105:M108" si="4">H105</f>
        <v>0</v>
      </c>
      <c r="N105" s="94"/>
      <c r="O105" s="94"/>
    </row>
    <row r="106" spans="1:15" s="114" customFormat="1" ht="15.75">
      <c r="A106" s="48">
        <v>21</v>
      </c>
      <c r="B106" s="54" t="s">
        <v>182</v>
      </c>
      <c r="C106" s="55" t="s">
        <v>187</v>
      </c>
      <c r="D106" s="56" t="s">
        <v>180</v>
      </c>
      <c r="E106" s="261"/>
      <c r="F106" s="262">
        <v>2</v>
      </c>
      <c r="G106" s="265"/>
      <c r="H106" s="263"/>
      <c r="I106" s="264"/>
      <c r="J106" s="31"/>
      <c r="K106" s="31"/>
      <c r="L106" s="31"/>
      <c r="M106" s="33">
        <f t="shared" si="4"/>
        <v>0</v>
      </c>
      <c r="N106" s="94"/>
      <c r="O106" s="94"/>
    </row>
    <row r="107" spans="1:15" s="114" customFormat="1" ht="15.75">
      <c r="A107" s="48">
        <v>22</v>
      </c>
      <c r="B107" s="54" t="s">
        <v>182</v>
      </c>
      <c r="C107" s="55" t="s">
        <v>188</v>
      </c>
      <c r="D107" s="56" t="s">
        <v>180</v>
      </c>
      <c r="E107" s="261"/>
      <c r="F107" s="262">
        <v>1</v>
      </c>
      <c r="G107" s="265"/>
      <c r="H107" s="263"/>
      <c r="I107" s="264"/>
      <c r="J107" s="31"/>
      <c r="K107" s="31"/>
      <c r="L107" s="31"/>
      <c r="M107" s="33">
        <f t="shared" ref="M107" si="5">H107</f>
        <v>0</v>
      </c>
      <c r="N107" s="94"/>
      <c r="O107" s="94"/>
    </row>
    <row r="108" spans="1:15" s="114" customFormat="1" ht="30">
      <c r="A108" s="48">
        <v>23</v>
      </c>
      <c r="B108" s="54" t="s">
        <v>182</v>
      </c>
      <c r="C108" s="55" t="s">
        <v>184</v>
      </c>
      <c r="D108" s="56" t="s">
        <v>173</v>
      </c>
      <c r="E108" s="261"/>
      <c r="F108" s="262">
        <v>2</v>
      </c>
      <c r="G108" s="265"/>
      <c r="H108" s="263"/>
      <c r="I108" s="264"/>
      <c r="J108" s="31"/>
      <c r="K108" s="31"/>
      <c r="L108" s="31"/>
      <c r="M108" s="33">
        <f t="shared" si="4"/>
        <v>0</v>
      </c>
      <c r="N108" s="94"/>
      <c r="O108" s="94"/>
    </row>
    <row r="109" spans="1:15" s="114" customFormat="1" ht="15.75">
      <c r="A109" s="22"/>
      <c r="B109" s="20"/>
      <c r="C109" s="113" t="s">
        <v>185</v>
      </c>
      <c r="D109" s="18"/>
      <c r="E109" s="45"/>
      <c r="F109" s="44"/>
      <c r="G109" s="268"/>
      <c r="H109" s="45"/>
      <c r="I109" s="44"/>
      <c r="J109" s="45"/>
      <c r="K109" s="45"/>
      <c r="L109" s="45"/>
      <c r="M109" s="45"/>
    </row>
    <row r="110" spans="1:15" s="114" customFormat="1" ht="15.75">
      <c r="A110" s="22">
        <v>24</v>
      </c>
      <c r="B110" s="106" t="s">
        <v>69</v>
      </c>
      <c r="C110" s="107" t="s">
        <v>71</v>
      </c>
      <c r="D110" s="85" t="s">
        <v>60</v>
      </c>
      <c r="E110" s="85"/>
      <c r="F110" s="332">
        <v>8.5</v>
      </c>
      <c r="G110" s="256"/>
      <c r="H110" s="108"/>
      <c r="I110" s="27"/>
      <c r="J110" s="26"/>
      <c r="K110" s="27"/>
      <c r="L110" s="26"/>
      <c r="M110" s="26"/>
    </row>
    <row r="111" spans="1:15" s="114" customFormat="1" ht="15.75">
      <c r="A111" s="22"/>
      <c r="B111" s="20"/>
      <c r="C111" s="46" t="s">
        <v>46</v>
      </c>
      <c r="D111" s="22" t="s">
        <v>16</v>
      </c>
      <c r="E111" s="22">
        <v>7.19</v>
      </c>
      <c r="F111" s="26">
        <f>F110*E111</f>
        <v>61.115000000000002</v>
      </c>
      <c r="G111" s="252"/>
      <c r="H111" s="26"/>
      <c r="I111" s="25"/>
      <c r="J111" s="26"/>
      <c r="K111" s="27"/>
      <c r="L111" s="26"/>
      <c r="M111" s="26">
        <f>J111</f>
        <v>0</v>
      </c>
    </row>
    <row r="112" spans="1:15" s="114" customFormat="1" ht="15.75">
      <c r="A112" s="22"/>
      <c r="B112" s="20"/>
      <c r="C112" s="30" t="s">
        <v>17</v>
      </c>
      <c r="D112" s="22" t="s">
        <v>1</v>
      </c>
      <c r="E112" s="22">
        <v>0.99</v>
      </c>
      <c r="F112" s="26">
        <f>F110*E112</f>
        <v>8.4149999999999991</v>
      </c>
      <c r="G112" s="25"/>
      <c r="H112" s="26"/>
      <c r="I112" s="27"/>
      <c r="J112" s="26"/>
      <c r="K112" s="27"/>
      <c r="L112" s="26"/>
      <c r="M112" s="26">
        <v>3.92</v>
      </c>
    </row>
    <row r="113" spans="1:13" s="114" customFormat="1" ht="15.75">
      <c r="A113" s="22"/>
      <c r="B113" s="29"/>
      <c r="C113" s="28" t="s">
        <v>70</v>
      </c>
      <c r="D113" s="22" t="s">
        <v>14</v>
      </c>
      <c r="E113" s="22">
        <v>4.08</v>
      </c>
      <c r="F113" s="26">
        <f>F110*E113</f>
        <v>34.68</v>
      </c>
      <c r="G113" s="25"/>
      <c r="H113" s="26"/>
      <c r="I113" s="27"/>
      <c r="J113" s="26"/>
      <c r="K113" s="27"/>
      <c r="L113" s="26"/>
      <c r="M113" s="26">
        <f>L113+H113</f>
        <v>0</v>
      </c>
    </row>
    <row r="114" spans="1:13" ht="15.75">
      <c r="A114" s="22"/>
      <c r="B114" s="29"/>
      <c r="C114" s="53" t="s">
        <v>21</v>
      </c>
      <c r="D114" s="109" t="s">
        <v>1</v>
      </c>
      <c r="E114" s="110">
        <v>0.02</v>
      </c>
      <c r="F114" s="111">
        <f>E114*F110</f>
        <v>0.17</v>
      </c>
      <c r="G114" s="273"/>
      <c r="H114" s="112"/>
      <c r="I114" s="79"/>
      <c r="J114" s="79"/>
      <c r="K114" s="79"/>
      <c r="L114" s="79"/>
      <c r="M114" s="80">
        <f t="shared" ref="M114" si="6">H114</f>
        <v>0</v>
      </c>
    </row>
    <row r="115" spans="1:13" s="114" customFormat="1" ht="31.5">
      <c r="A115" s="22">
        <v>25</v>
      </c>
      <c r="B115" s="96" t="s">
        <v>58</v>
      </c>
      <c r="C115" s="95" t="s">
        <v>98</v>
      </c>
      <c r="D115" s="98" t="s">
        <v>19</v>
      </c>
      <c r="E115" s="98"/>
      <c r="F115" s="100">
        <v>850</v>
      </c>
      <c r="G115" s="98"/>
      <c r="H115" s="101"/>
      <c r="I115" s="50"/>
      <c r="J115" s="99"/>
      <c r="K115" s="48"/>
      <c r="L115" s="99"/>
      <c r="M115" s="49"/>
    </row>
    <row r="116" spans="1:13" s="114" customFormat="1" ht="15.75">
      <c r="A116" s="22"/>
      <c r="B116" s="47"/>
      <c r="C116" s="95" t="s">
        <v>57</v>
      </c>
      <c r="D116" s="98" t="s">
        <v>16</v>
      </c>
      <c r="E116" s="98">
        <v>0.36780000000000002</v>
      </c>
      <c r="F116" s="102">
        <f>F115*E116</f>
        <v>312.63</v>
      </c>
      <c r="G116" s="270"/>
      <c r="H116" s="101"/>
      <c r="I116" s="50"/>
      <c r="J116" s="99"/>
      <c r="K116" s="48"/>
      <c r="L116" s="99"/>
      <c r="M116" s="49">
        <f>J116</f>
        <v>0</v>
      </c>
    </row>
    <row r="117" spans="1:13" s="114" customFormat="1" ht="15.75">
      <c r="A117" s="22"/>
      <c r="B117" s="47"/>
      <c r="C117" s="95" t="s">
        <v>17</v>
      </c>
      <c r="D117" s="98" t="s">
        <v>1</v>
      </c>
      <c r="E117" s="98">
        <v>1.2999999999999999E-2</v>
      </c>
      <c r="F117" s="102">
        <f>F115*E117</f>
        <v>11.049999999999999</v>
      </c>
      <c r="G117" s="100"/>
      <c r="H117" s="101"/>
      <c r="I117" s="50"/>
      <c r="J117" s="99"/>
      <c r="K117" s="48"/>
      <c r="L117" s="99"/>
      <c r="M117" s="49">
        <f>L117</f>
        <v>0</v>
      </c>
    </row>
    <row r="118" spans="1:13" s="114" customFormat="1" ht="15.75">
      <c r="A118" s="22"/>
      <c r="B118" s="47"/>
      <c r="C118" s="95" t="s">
        <v>59</v>
      </c>
      <c r="D118" s="98" t="s">
        <v>14</v>
      </c>
      <c r="E118" s="98">
        <v>0.12239999999999999</v>
      </c>
      <c r="F118" s="100">
        <f>F115*E118</f>
        <v>104.03999999999999</v>
      </c>
      <c r="G118" s="272"/>
      <c r="H118" s="76"/>
      <c r="I118" s="91"/>
      <c r="J118" s="92"/>
      <c r="K118" s="92"/>
      <c r="L118" s="93"/>
      <c r="M118" s="93">
        <f>L118+H118</f>
        <v>0</v>
      </c>
    </row>
    <row r="119" spans="1:13" s="114" customFormat="1" ht="15.75">
      <c r="A119" s="22"/>
      <c r="B119" s="47"/>
      <c r="C119" s="95" t="s">
        <v>53</v>
      </c>
      <c r="D119" s="98" t="s">
        <v>14</v>
      </c>
      <c r="E119" s="98">
        <v>0.04</v>
      </c>
      <c r="F119" s="49">
        <f>F115*E119</f>
        <v>34</v>
      </c>
      <c r="G119" s="52"/>
      <c r="H119" s="99"/>
      <c r="I119" s="48"/>
      <c r="J119" s="99"/>
      <c r="K119" s="48"/>
      <c r="L119" s="99"/>
      <c r="M119" s="49">
        <f>H119</f>
        <v>0</v>
      </c>
    </row>
    <row r="120" spans="1:13" s="114" customFormat="1" ht="15.75">
      <c r="A120" s="22"/>
      <c r="B120" s="47"/>
      <c r="C120" s="95" t="s">
        <v>45</v>
      </c>
      <c r="D120" s="98" t="s">
        <v>19</v>
      </c>
      <c r="E120" s="98">
        <v>6.9800000000000001E-3</v>
      </c>
      <c r="F120" s="49">
        <f>F115*E120</f>
        <v>5.9329999999999998</v>
      </c>
      <c r="G120" s="52"/>
      <c r="H120" s="99"/>
      <c r="I120" s="48"/>
      <c r="J120" s="99"/>
      <c r="K120" s="48"/>
      <c r="L120" s="99"/>
      <c r="M120" s="49">
        <f>H120</f>
        <v>0</v>
      </c>
    </row>
    <row r="121" spans="1:13" s="114" customFormat="1" ht="15.75">
      <c r="A121" s="22"/>
      <c r="B121" s="96"/>
      <c r="C121" s="95" t="s">
        <v>21</v>
      </c>
      <c r="D121" s="98" t="s">
        <v>1</v>
      </c>
      <c r="E121" s="103">
        <v>4.8799999999999998E-3</v>
      </c>
      <c r="F121" s="52">
        <f>F115*E121</f>
        <v>4.1479999999999997</v>
      </c>
      <c r="G121" s="48"/>
      <c r="H121" s="99"/>
      <c r="I121" s="48"/>
      <c r="J121" s="99"/>
      <c r="K121" s="48"/>
      <c r="L121" s="99"/>
      <c r="M121" s="49">
        <f>H121</f>
        <v>0</v>
      </c>
    </row>
    <row r="122" spans="1:13" ht="15.75">
      <c r="A122" s="31"/>
      <c r="B122" s="31"/>
      <c r="C122" s="24" t="s">
        <v>8</v>
      </c>
      <c r="D122" s="32" t="s">
        <v>1</v>
      </c>
      <c r="E122" s="32"/>
      <c r="F122" s="32"/>
      <c r="G122" s="32"/>
      <c r="H122" s="33">
        <f>SUM(H105:H121)</f>
        <v>0</v>
      </c>
      <c r="I122" s="90"/>
      <c r="J122" s="90">
        <f>SUM(J105:J121)</f>
        <v>0</v>
      </c>
      <c r="K122" s="35"/>
      <c r="L122" s="33">
        <f>SUM(L105:L121)</f>
        <v>0</v>
      </c>
      <c r="M122" s="33">
        <f>SUM(M105:M121)</f>
        <v>3.92</v>
      </c>
    </row>
    <row r="123" spans="1:13" ht="15.75">
      <c r="A123" s="31"/>
      <c r="B123" s="31"/>
      <c r="C123" s="24" t="s">
        <v>25</v>
      </c>
      <c r="D123" s="32" t="s">
        <v>1</v>
      </c>
      <c r="E123" s="31"/>
      <c r="F123" s="31"/>
      <c r="G123" s="255"/>
      <c r="H123" s="34"/>
      <c r="I123" s="35"/>
      <c r="J123" s="35"/>
      <c r="K123" s="35"/>
      <c r="L123" s="34"/>
      <c r="M123" s="33">
        <f>M122*0.1</f>
        <v>0.39200000000000002</v>
      </c>
    </row>
    <row r="124" spans="1:13" ht="15.75">
      <c r="A124" s="31"/>
      <c r="B124" s="32"/>
      <c r="C124" s="32" t="s">
        <v>8</v>
      </c>
      <c r="D124" s="32" t="s">
        <v>1</v>
      </c>
      <c r="E124" s="32"/>
      <c r="F124" s="32"/>
      <c r="G124" s="254"/>
      <c r="H124" s="32"/>
      <c r="I124" s="36"/>
      <c r="J124" s="36"/>
      <c r="K124" s="35"/>
      <c r="L124" s="32"/>
      <c r="M124" s="33">
        <f>M123+M122</f>
        <v>4.3120000000000003</v>
      </c>
    </row>
    <row r="125" spans="1:13" ht="15.75">
      <c r="A125" s="31"/>
      <c r="B125" s="37"/>
      <c r="C125" s="32" t="s">
        <v>26</v>
      </c>
      <c r="D125" s="32" t="s">
        <v>1</v>
      </c>
      <c r="E125" s="31"/>
      <c r="F125" s="31"/>
      <c r="G125" s="31"/>
      <c r="H125" s="31"/>
      <c r="I125" s="31"/>
      <c r="J125" s="31"/>
      <c r="K125" s="31"/>
      <c r="L125" s="31"/>
      <c r="M125" s="33">
        <f>M124*0.08</f>
        <v>0.34496000000000004</v>
      </c>
    </row>
    <row r="126" spans="1:13" ht="15.75">
      <c r="A126" s="31"/>
      <c r="B126" s="37"/>
      <c r="C126" s="32" t="s">
        <v>8</v>
      </c>
      <c r="D126" s="32" t="s">
        <v>1</v>
      </c>
      <c r="E126" s="31"/>
      <c r="F126" s="31"/>
      <c r="G126" s="31"/>
      <c r="H126" s="31"/>
      <c r="I126" s="31"/>
      <c r="J126" s="31"/>
      <c r="K126" s="31"/>
      <c r="L126" s="31"/>
      <c r="M126" s="33">
        <f>M125+M124</f>
        <v>4.6569600000000007</v>
      </c>
    </row>
    <row r="127" spans="1:13" ht="15.75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9"/>
      <c r="L127" s="39"/>
      <c r="M127" s="39"/>
    </row>
    <row r="128" spans="1:13" ht="15.75">
      <c r="A128" s="12"/>
      <c r="C128" s="40" t="s">
        <v>27</v>
      </c>
      <c r="D128" s="41"/>
      <c r="E128" s="41"/>
      <c r="F128" s="41" t="s">
        <v>32</v>
      </c>
      <c r="G128" s="41"/>
      <c r="H128" s="12"/>
      <c r="I128" s="12"/>
      <c r="J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  <row r="162" spans="1:1">
      <c r="A162" s="12"/>
    </row>
    <row r="163" spans="1:1">
      <c r="A163" s="12"/>
    </row>
    <row r="164" spans="1:1">
      <c r="A164" s="12"/>
    </row>
    <row r="165" spans="1:1">
      <c r="A165" s="12"/>
    </row>
    <row r="166" spans="1:1">
      <c r="A166" s="12"/>
    </row>
    <row r="167" spans="1:1">
      <c r="A167" s="12"/>
    </row>
    <row r="168" spans="1:1">
      <c r="A168" s="12"/>
    </row>
    <row r="169" spans="1:1">
      <c r="A169" s="12"/>
    </row>
    <row r="170" spans="1:1">
      <c r="A170" s="12"/>
    </row>
    <row r="171" spans="1:1">
      <c r="A171" s="12"/>
    </row>
    <row r="172" spans="1:1">
      <c r="A172" s="12"/>
    </row>
    <row r="173" spans="1:1">
      <c r="A173" s="12"/>
    </row>
    <row r="174" spans="1:1">
      <c r="A174" s="12"/>
    </row>
    <row r="175" spans="1:1">
      <c r="A175" s="12"/>
    </row>
    <row r="176" spans="1:1">
      <c r="A176" s="12"/>
    </row>
    <row r="177" spans="1:1">
      <c r="A177" s="12"/>
    </row>
    <row r="178" spans="1:1">
      <c r="A178" s="12"/>
    </row>
    <row r="179" spans="1:1">
      <c r="A179" s="12"/>
    </row>
    <row r="180" spans="1:1">
      <c r="A180" s="12"/>
    </row>
    <row r="181" spans="1:1">
      <c r="A181" s="12"/>
    </row>
    <row r="182" spans="1:1">
      <c r="A182" s="12"/>
    </row>
    <row r="183" spans="1:1">
      <c r="A183" s="12"/>
    </row>
    <row r="184" spans="1:1">
      <c r="A184" s="12"/>
    </row>
    <row r="185" spans="1:1">
      <c r="A185" s="12"/>
    </row>
    <row r="186" spans="1:1">
      <c r="A186" s="12"/>
    </row>
  </sheetData>
  <mergeCells count="17">
    <mergeCell ref="A8:H8"/>
    <mergeCell ref="A7:M7"/>
    <mergeCell ref="B2:C2"/>
    <mergeCell ref="K2:M2"/>
    <mergeCell ref="B3:C3"/>
    <mergeCell ref="D3:F3"/>
    <mergeCell ref="A6:M6"/>
    <mergeCell ref="A5:M5"/>
    <mergeCell ref="M9:M10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zoomScaleNormal="100" workbookViewId="0">
      <selection activeCell="G11" sqref="G11:L36"/>
    </sheetView>
  </sheetViews>
  <sheetFormatPr defaultRowHeight="15"/>
  <cols>
    <col min="1" max="1" width="4.42578125" customWidth="1"/>
    <col min="2" max="2" width="10.85546875" customWidth="1"/>
    <col min="3" max="3" width="54.42578125" customWidth="1"/>
    <col min="4" max="4" width="12.28515625" customWidth="1"/>
    <col min="5" max="5" width="9.5703125" customWidth="1"/>
    <col min="6" max="6" width="10.42578125" customWidth="1"/>
    <col min="8" max="8" width="10.42578125" customWidth="1"/>
    <col min="13" max="13" width="13.140625" customWidth="1"/>
  </cols>
  <sheetData>
    <row r="1" spans="1:14">
      <c r="A1" s="88"/>
      <c r="B1" s="404" t="s">
        <v>68</v>
      </c>
      <c r="C1" s="404"/>
      <c r="D1" s="88"/>
      <c r="E1" s="88"/>
      <c r="F1" s="2"/>
      <c r="G1" s="3"/>
      <c r="H1" s="4"/>
      <c r="I1" s="5"/>
      <c r="J1" s="4"/>
      <c r="K1" s="405" t="s">
        <v>0</v>
      </c>
      <c r="L1" s="406"/>
      <c r="M1" s="407"/>
    </row>
    <row r="2" spans="1:14" ht="15" customHeight="1">
      <c r="A2" s="88"/>
      <c r="B2" s="404" t="s">
        <v>195</v>
      </c>
      <c r="C2" s="404"/>
      <c r="D2" s="408"/>
      <c r="E2" s="408"/>
      <c r="F2" s="408"/>
      <c r="G2" s="3"/>
      <c r="H2" s="4"/>
      <c r="I2" s="5"/>
      <c r="J2" s="4"/>
      <c r="K2" s="6" t="s">
        <v>1</v>
      </c>
      <c r="L2" s="7" t="s">
        <v>2</v>
      </c>
      <c r="M2" s="8" t="s">
        <v>3</v>
      </c>
    </row>
    <row r="3" spans="1:14">
      <c r="A3" s="88"/>
      <c r="B3" s="88"/>
      <c r="C3" s="87"/>
      <c r="D3" s="88"/>
      <c r="E3" s="88"/>
      <c r="F3" s="2"/>
      <c r="G3" s="3"/>
      <c r="H3" s="4"/>
      <c r="I3" s="5"/>
      <c r="J3" s="4"/>
      <c r="K3" s="8">
        <f>M42</f>
        <v>348.98687999999999</v>
      </c>
      <c r="L3" s="10"/>
      <c r="M3" s="8"/>
    </row>
    <row r="4" spans="1:14" ht="15.75">
      <c r="A4" s="410" t="s">
        <v>100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4" ht="15.75" customHeight="1">
      <c r="A5" s="403" t="s">
        <v>196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</row>
    <row r="6" spans="1:14" s="114" customFormat="1" ht="15.75" customHeight="1">
      <c r="A6" s="403" t="s">
        <v>89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</row>
    <row r="7" spans="1:14" ht="16.5">
      <c r="A7" s="412" t="s">
        <v>102</v>
      </c>
      <c r="B7" s="412"/>
      <c r="C7" s="412"/>
      <c r="D7" s="412"/>
      <c r="E7" s="86"/>
      <c r="F7" s="86"/>
      <c r="G7" s="86"/>
      <c r="H7" s="86"/>
      <c r="I7" s="11"/>
      <c r="J7" s="43"/>
      <c r="K7" s="43"/>
      <c r="L7" s="43"/>
      <c r="M7" s="42"/>
    </row>
    <row r="8" spans="1:14" ht="33.75" customHeight="1">
      <c r="A8" s="416" t="s">
        <v>31</v>
      </c>
      <c r="B8" s="418" t="s">
        <v>47</v>
      </c>
      <c r="C8" s="418" t="s">
        <v>48</v>
      </c>
      <c r="D8" s="414" t="s">
        <v>29</v>
      </c>
      <c r="E8" s="411" t="s">
        <v>4</v>
      </c>
      <c r="F8" s="411"/>
      <c r="G8" s="411" t="s">
        <v>5</v>
      </c>
      <c r="H8" s="411"/>
      <c r="I8" s="411" t="s">
        <v>6</v>
      </c>
      <c r="J8" s="411"/>
      <c r="K8" s="411" t="s">
        <v>49</v>
      </c>
      <c r="L8" s="411"/>
      <c r="M8" s="414" t="s">
        <v>50</v>
      </c>
      <c r="N8" s="94"/>
    </row>
    <row r="9" spans="1:14" ht="83.25" customHeight="1">
      <c r="A9" s="417"/>
      <c r="B9" s="418"/>
      <c r="C9" s="418"/>
      <c r="D9" s="415"/>
      <c r="E9" s="89" t="s">
        <v>51</v>
      </c>
      <c r="F9" s="89" t="s">
        <v>10</v>
      </c>
      <c r="G9" s="89" t="s">
        <v>52</v>
      </c>
      <c r="H9" s="89" t="s">
        <v>8</v>
      </c>
      <c r="I9" s="89" t="s">
        <v>52</v>
      </c>
      <c r="J9" s="89" t="s">
        <v>8</v>
      </c>
      <c r="K9" s="89" t="s">
        <v>52</v>
      </c>
      <c r="L9" s="89" t="s">
        <v>8</v>
      </c>
      <c r="M9" s="415"/>
      <c r="N9" s="94"/>
    </row>
    <row r="10" spans="1:14" ht="15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  <c r="M10" s="48">
        <v>13</v>
      </c>
      <c r="N10" s="94"/>
    </row>
    <row r="11" spans="1:14" s="114" customFormat="1" ht="34.5" customHeight="1">
      <c r="A11" s="105">
        <v>1</v>
      </c>
      <c r="B11" s="56" t="s">
        <v>90</v>
      </c>
      <c r="C11" s="75" t="s">
        <v>91</v>
      </c>
      <c r="D11" s="54" t="s">
        <v>55</v>
      </c>
      <c r="E11" s="134"/>
      <c r="F11" s="135">
        <v>5.4</v>
      </c>
      <c r="G11" s="258"/>
      <c r="H11" s="136"/>
      <c r="I11" s="137"/>
      <c r="J11" s="137"/>
      <c r="K11" s="137"/>
      <c r="L11" s="137"/>
      <c r="M11" s="137"/>
      <c r="N11" s="94"/>
    </row>
    <row r="12" spans="1:14" s="114" customFormat="1" ht="15.75">
      <c r="A12" s="105"/>
      <c r="B12" s="56"/>
      <c r="C12" s="97" t="s">
        <v>44</v>
      </c>
      <c r="D12" s="56" t="s">
        <v>39</v>
      </c>
      <c r="E12" s="67">
        <v>2.06</v>
      </c>
      <c r="F12" s="138">
        <f>E12*F11</f>
        <v>11.124000000000001</v>
      </c>
      <c r="G12" s="259"/>
      <c r="H12" s="139"/>
      <c r="I12" s="65"/>
      <c r="J12" s="66"/>
      <c r="K12" s="61"/>
      <c r="L12" s="61"/>
      <c r="M12" s="66">
        <f>J12</f>
        <v>0</v>
      </c>
      <c r="N12" s="94"/>
    </row>
    <row r="13" spans="1:14" s="114" customFormat="1" ht="31.5">
      <c r="A13" s="22">
        <v>20</v>
      </c>
      <c r="B13" s="96" t="s">
        <v>58</v>
      </c>
      <c r="C13" s="95" t="s">
        <v>98</v>
      </c>
      <c r="D13" s="98" t="s">
        <v>19</v>
      </c>
      <c r="E13" s="98"/>
      <c r="F13" s="100">
        <v>52</v>
      </c>
      <c r="G13" s="98"/>
      <c r="H13" s="101"/>
      <c r="I13" s="50"/>
      <c r="J13" s="99"/>
      <c r="K13" s="48"/>
      <c r="L13" s="99"/>
      <c r="M13" s="49"/>
    </row>
    <row r="14" spans="1:14" s="114" customFormat="1" ht="15.75">
      <c r="A14" s="22"/>
      <c r="B14" s="47"/>
      <c r="C14" s="95" t="s">
        <v>57</v>
      </c>
      <c r="D14" s="98" t="s">
        <v>16</v>
      </c>
      <c r="E14" s="98">
        <v>0.36780000000000002</v>
      </c>
      <c r="F14" s="102">
        <f>F13*E14</f>
        <v>19.125600000000002</v>
      </c>
      <c r="G14" s="270"/>
      <c r="H14" s="101"/>
      <c r="I14" s="50"/>
      <c r="J14" s="99"/>
      <c r="K14" s="48"/>
      <c r="L14" s="99"/>
      <c r="M14" s="49">
        <f>J14</f>
        <v>0</v>
      </c>
    </row>
    <row r="15" spans="1:14" s="114" customFormat="1" ht="15.75">
      <c r="A15" s="22"/>
      <c r="B15" s="47"/>
      <c r="C15" s="95" t="s">
        <v>17</v>
      </c>
      <c r="D15" s="98" t="s">
        <v>1</v>
      </c>
      <c r="E15" s="98">
        <v>1.2999999999999999E-2</v>
      </c>
      <c r="F15" s="102">
        <f>F13*E15</f>
        <v>0.67599999999999993</v>
      </c>
      <c r="G15" s="100"/>
      <c r="H15" s="101"/>
      <c r="I15" s="50"/>
      <c r="J15" s="99"/>
      <c r="K15" s="48"/>
      <c r="L15" s="99"/>
      <c r="M15" s="49">
        <f>L15</f>
        <v>0</v>
      </c>
    </row>
    <row r="16" spans="1:14" s="114" customFormat="1" ht="15.75">
      <c r="A16" s="22"/>
      <c r="B16" s="47"/>
      <c r="C16" s="95" t="s">
        <v>59</v>
      </c>
      <c r="D16" s="98" t="s">
        <v>14</v>
      </c>
      <c r="E16" s="98">
        <v>0.12239999999999999</v>
      </c>
      <c r="F16" s="100">
        <f>F13*E16</f>
        <v>6.3647999999999998</v>
      </c>
      <c r="G16" s="272"/>
      <c r="H16" s="76"/>
      <c r="I16" s="91"/>
      <c r="J16" s="92"/>
      <c r="K16" s="92"/>
      <c r="L16" s="93"/>
      <c r="M16" s="93">
        <f>L16+H16</f>
        <v>0</v>
      </c>
    </row>
    <row r="17" spans="1:15" s="114" customFormat="1" ht="15.75">
      <c r="A17" s="22"/>
      <c r="B17" s="47"/>
      <c r="C17" s="95" t="s">
        <v>53</v>
      </c>
      <c r="D17" s="98" t="s">
        <v>14</v>
      </c>
      <c r="E17" s="98">
        <v>0.04</v>
      </c>
      <c r="F17" s="49">
        <f>F13*E17</f>
        <v>2.08</v>
      </c>
      <c r="G17" s="52"/>
      <c r="H17" s="99"/>
      <c r="I17" s="48"/>
      <c r="J17" s="99"/>
      <c r="K17" s="48"/>
      <c r="L17" s="99"/>
      <c r="M17" s="49">
        <f>H17</f>
        <v>0</v>
      </c>
    </row>
    <row r="18" spans="1:15" s="114" customFormat="1" ht="15.75">
      <c r="A18" s="22"/>
      <c r="B18" s="47"/>
      <c r="C18" s="95" t="s">
        <v>45</v>
      </c>
      <c r="D18" s="98" t="s">
        <v>19</v>
      </c>
      <c r="E18" s="98">
        <v>6.9800000000000001E-3</v>
      </c>
      <c r="F18" s="49">
        <f>F13*E18</f>
        <v>0.36296</v>
      </c>
      <c r="G18" s="52"/>
      <c r="H18" s="99"/>
      <c r="I18" s="48"/>
      <c r="J18" s="99"/>
      <c r="K18" s="48"/>
      <c r="L18" s="99"/>
      <c r="M18" s="49">
        <f>H18</f>
        <v>0</v>
      </c>
    </row>
    <row r="19" spans="1:15" s="114" customFormat="1" ht="15.75">
      <c r="A19" s="22"/>
      <c r="B19" s="96"/>
      <c r="C19" s="95" t="s">
        <v>21</v>
      </c>
      <c r="D19" s="98" t="s">
        <v>1</v>
      </c>
      <c r="E19" s="103">
        <v>4.8799999999999998E-3</v>
      </c>
      <c r="F19" s="52">
        <f>F13*E19</f>
        <v>0.25375999999999999</v>
      </c>
      <c r="G19" s="48"/>
      <c r="H19" s="99"/>
      <c r="I19" s="48"/>
      <c r="J19" s="99"/>
      <c r="K19" s="48"/>
      <c r="L19" s="99"/>
      <c r="M19" s="49">
        <f>H19</f>
        <v>0</v>
      </c>
    </row>
    <row r="20" spans="1:15" s="114" customFormat="1" ht="32.25" customHeight="1">
      <c r="A20" s="105">
        <v>3</v>
      </c>
      <c r="B20" s="18" t="s">
        <v>93</v>
      </c>
      <c r="C20" s="23" t="s">
        <v>94</v>
      </c>
      <c r="D20" s="24" t="s">
        <v>14</v>
      </c>
      <c r="E20" s="24"/>
      <c r="F20" s="44">
        <v>0.5</v>
      </c>
      <c r="G20" s="20"/>
      <c r="H20" s="45"/>
      <c r="I20" s="19"/>
      <c r="J20" s="45"/>
      <c r="K20" s="19"/>
      <c r="L20" s="45"/>
      <c r="M20" s="45"/>
      <c r="N20" s="94"/>
    </row>
    <row r="21" spans="1:15" s="114" customFormat="1" ht="15.75">
      <c r="A21" s="105"/>
      <c r="B21" s="22"/>
      <c r="C21" s="46" t="s">
        <v>46</v>
      </c>
      <c r="D21" s="22" t="s">
        <v>16</v>
      </c>
      <c r="E21" s="22">
        <v>3.36</v>
      </c>
      <c r="F21" s="44">
        <f>F20*E21</f>
        <v>1.68</v>
      </c>
      <c r="G21" s="257"/>
      <c r="H21" s="45"/>
      <c r="I21" s="44"/>
      <c r="J21" s="45"/>
      <c r="K21" s="19"/>
      <c r="L21" s="45"/>
      <c r="M21" s="45">
        <f>J21</f>
        <v>0</v>
      </c>
      <c r="N21" s="94"/>
    </row>
    <row r="22" spans="1:15" s="114" customFormat="1" ht="15.75">
      <c r="A22" s="105"/>
      <c r="B22" s="22"/>
      <c r="C22" s="30" t="s">
        <v>17</v>
      </c>
      <c r="D22" s="22" t="s">
        <v>1</v>
      </c>
      <c r="E22" s="22">
        <v>0.92</v>
      </c>
      <c r="F22" s="45">
        <f>F20*E22</f>
        <v>0.46</v>
      </c>
      <c r="G22" s="20"/>
      <c r="H22" s="45"/>
      <c r="I22" s="19"/>
      <c r="J22" s="45"/>
      <c r="K22" s="19"/>
      <c r="L22" s="45"/>
      <c r="M22" s="45">
        <f>L22</f>
        <v>0</v>
      </c>
      <c r="N22" s="94"/>
    </row>
    <row r="23" spans="1:15" s="114" customFormat="1" ht="15.75">
      <c r="A23" s="105"/>
      <c r="B23" s="18"/>
      <c r="C23" s="30" t="s">
        <v>95</v>
      </c>
      <c r="D23" s="22" t="s">
        <v>14</v>
      </c>
      <c r="E23" s="22">
        <v>0.11</v>
      </c>
      <c r="F23" s="45">
        <f>F20*E23</f>
        <v>5.5E-2</v>
      </c>
      <c r="G23" s="20"/>
      <c r="H23" s="45"/>
      <c r="I23" s="19"/>
      <c r="J23" s="45"/>
      <c r="K23" s="19"/>
      <c r="L23" s="45"/>
      <c r="M23" s="45">
        <f>H23</f>
        <v>0</v>
      </c>
      <c r="N23" s="94"/>
    </row>
    <row r="24" spans="1:15" s="114" customFormat="1" ht="16.5" customHeight="1">
      <c r="A24" s="105"/>
      <c r="B24" s="18"/>
      <c r="C24" s="30" t="s">
        <v>96</v>
      </c>
      <c r="D24" s="22" t="s">
        <v>76</v>
      </c>
      <c r="E24" s="128">
        <v>64.5</v>
      </c>
      <c r="F24" s="44">
        <f>F20*E24</f>
        <v>32.25</v>
      </c>
      <c r="G24" s="20"/>
      <c r="H24" s="45"/>
      <c r="I24" s="19"/>
      <c r="J24" s="45"/>
      <c r="K24" s="19"/>
      <c r="L24" s="45"/>
      <c r="M24" s="45">
        <f>H24</f>
        <v>0</v>
      </c>
      <c r="N24" s="94"/>
    </row>
    <row r="25" spans="1:15" s="114" customFormat="1" ht="15.75">
      <c r="A25" s="105"/>
      <c r="B25" s="18"/>
      <c r="C25" s="30" t="s">
        <v>21</v>
      </c>
      <c r="D25" s="22" t="s">
        <v>1</v>
      </c>
      <c r="E25" s="22">
        <v>0.16</v>
      </c>
      <c r="F25" s="45">
        <f>F20*E25</f>
        <v>0.08</v>
      </c>
      <c r="G25" s="20"/>
      <c r="H25" s="45"/>
      <c r="I25" s="19"/>
      <c r="J25" s="45"/>
      <c r="K25" s="19"/>
      <c r="L25" s="45"/>
      <c r="M25" s="45">
        <f>H25</f>
        <v>0</v>
      </c>
      <c r="N25" s="94"/>
    </row>
    <row r="26" spans="1:15" s="114" customFormat="1" ht="35.25" customHeight="1">
      <c r="A26" s="48">
        <v>5</v>
      </c>
      <c r="B26" s="20" t="s">
        <v>141</v>
      </c>
      <c r="C26" s="23" t="s">
        <v>202</v>
      </c>
      <c r="D26" s="24" t="s">
        <v>19</v>
      </c>
      <c r="E26" s="24"/>
      <c r="F26" s="45">
        <v>0.97</v>
      </c>
      <c r="G26" s="257"/>
      <c r="H26" s="45"/>
      <c r="I26" s="19"/>
      <c r="J26" s="45"/>
      <c r="K26" s="19"/>
      <c r="L26" s="45"/>
      <c r="M26" s="45"/>
      <c r="N26" s="151"/>
      <c r="O26" s="151"/>
    </row>
    <row r="27" spans="1:15" s="114" customFormat="1" ht="18" customHeight="1">
      <c r="A27" s="48"/>
      <c r="B27" s="22"/>
      <c r="C27" s="46" t="s">
        <v>46</v>
      </c>
      <c r="D27" s="22" t="s">
        <v>16</v>
      </c>
      <c r="E27" s="22">
        <v>6.2</v>
      </c>
      <c r="F27" s="45">
        <f>F26*E27</f>
        <v>6.0140000000000002</v>
      </c>
      <c r="G27" s="20"/>
      <c r="H27" s="45"/>
      <c r="I27" s="44"/>
      <c r="J27" s="45"/>
      <c r="K27" s="19"/>
      <c r="L27" s="45"/>
      <c r="M27" s="45">
        <f>J27</f>
        <v>0</v>
      </c>
      <c r="N27" s="151"/>
      <c r="O27" s="151"/>
    </row>
    <row r="28" spans="1:15" s="114" customFormat="1" ht="18" customHeight="1">
      <c r="A28" s="48"/>
      <c r="B28" s="22"/>
      <c r="C28" s="30" t="s">
        <v>17</v>
      </c>
      <c r="D28" s="22" t="s">
        <v>1</v>
      </c>
      <c r="E28" s="22">
        <v>0.13300000000000001</v>
      </c>
      <c r="F28" s="45">
        <f>F26*E28</f>
        <v>0.12901000000000001</v>
      </c>
      <c r="G28" s="20"/>
      <c r="H28" s="45"/>
      <c r="I28" s="19"/>
      <c r="J28" s="45"/>
      <c r="K28" s="19"/>
      <c r="L28" s="45"/>
      <c r="M28" s="45">
        <f>L28</f>
        <v>0</v>
      </c>
      <c r="N28" s="151"/>
      <c r="O28" s="151"/>
    </row>
    <row r="29" spans="1:15" s="114" customFormat="1" ht="18" customHeight="1">
      <c r="A29" s="48"/>
      <c r="B29" s="18"/>
      <c r="C29" s="53" t="s">
        <v>203</v>
      </c>
      <c r="D29" s="22" t="s">
        <v>19</v>
      </c>
      <c r="E29" s="128">
        <v>1</v>
      </c>
      <c r="F29" s="45">
        <f>F26*E29</f>
        <v>0.97</v>
      </c>
      <c r="G29" s="20"/>
      <c r="H29" s="45"/>
      <c r="I29" s="19"/>
      <c r="J29" s="45"/>
      <c r="K29" s="27"/>
      <c r="L29" s="26"/>
      <c r="M29" s="26">
        <f>L29+H29</f>
        <v>0</v>
      </c>
      <c r="N29" s="151"/>
      <c r="O29" s="151"/>
    </row>
    <row r="30" spans="1:15" s="114" customFormat="1" ht="18" customHeight="1">
      <c r="A30" s="48"/>
      <c r="B30" s="18"/>
      <c r="C30" s="30" t="s">
        <v>21</v>
      </c>
      <c r="D30" s="22" t="s">
        <v>1</v>
      </c>
      <c r="E30" s="22">
        <v>0.218</v>
      </c>
      <c r="F30" s="45">
        <f>F26*E30</f>
        <v>0.21145999999999998</v>
      </c>
      <c r="G30" s="20"/>
      <c r="H30" s="45"/>
      <c r="I30" s="19"/>
      <c r="J30" s="45"/>
      <c r="K30" s="19"/>
      <c r="L30" s="45"/>
      <c r="M30" s="45">
        <f>H30</f>
        <v>0</v>
      </c>
      <c r="N30" s="151"/>
      <c r="O30" s="151"/>
    </row>
    <row r="31" spans="1:15" s="114" customFormat="1" ht="18" customHeight="1">
      <c r="A31" s="105">
        <v>8</v>
      </c>
      <c r="B31" s="54" t="s">
        <v>97</v>
      </c>
      <c r="C31" s="55" t="s">
        <v>194</v>
      </c>
      <c r="D31" s="56" t="s">
        <v>38</v>
      </c>
      <c r="E31" s="57"/>
      <c r="F31" s="140">
        <v>1.8</v>
      </c>
      <c r="G31" s="58"/>
      <c r="H31" s="59"/>
      <c r="I31" s="60"/>
      <c r="J31" s="61"/>
      <c r="K31" s="61"/>
      <c r="L31" s="61"/>
      <c r="M31" s="62"/>
      <c r="N31" s="94"/>
    </row>
    <row r="32" spans="1:15" s="114" customFormat="1" ht="15.75">
      <c r="A32" s="105"/>
      <c r="B32" s="63"/>
      <c r="C32" s="55" t="s">
        <v>56</v>
      </c>
      <c r="D32" s="56" t="s">
        <v>39</v>
      </c>
      <c r="E32" s="68">
        <v>2.72</v>
      </c>
      <c r="F32" s="64">
        <f>E32*F31</f>
        <v>4.8960000000000008</v>
      </c>
      <c r="G32" s="58"/>
      <c r="H32" s="59"/>
      <c r="I32" s="65"/>
      <c r="J32" s="66"/>
      <c r="K32" s="61"/>
      <c r="L32" s="61"/>
      <c r="M32" s="66">
        <f>J32</f>
        <v>0</v>
      </c>
      <c r="N32" s="94"/>
    </row>
    <row r="33" spans="1:14" s="114" customFormat="1" ht="15.75">
      <c r="A33" s="105"/>
      <c r="B33" s="63"/>
      <c r="C33" s="55" t="s">
        <v>40</v>
      </c>
      <c r="D33" s="67" t="s">
        <v>41</v>
      </c>
      <c r="E33" s="68">
        <v>0.65</v>
      </c>
      <c r="F33" s="68">
        <f>E33*F31</f>
        <v>1.1700000000000002</v>
      </c>
      <c r="G33" s="58"/>
      <c r="H33" s="59"/>
      <c r="I33" s="69"/>
      <c r="J33" s="61"/>
      <c r="K33" s="70"/>
      <c r="L33" s="71"/>
      <c r="M33" s="71">
        <f>L33</f>
        <v>0</v>
      </c>
      <c r="N33" s="94"/>
    </row>
    <row r="34" spans="1:14" s="114" customFormat="1" ht="15.75">
      <c r="A34" s="105"/>
      <c r="B34" s="54"/>
      <c r="C34" s="72" t="s">
        <v>204</v>
      </c>
      <c r="D34" s="67" t="s">
        <v>38</v>
      </c>
      <c r="E34" s="58">
        <v>1</v>
      </c>
      <c r="F34" s="58">
        <v>3.84</v>
      </c>
      <c r="G34" s="64"/>
      <c r="H34" s="59"/>
      <c r="I34" s="73"/>
      <c r="J34" s="74"/>
      <c r="K34" s="61"/>
      <c r="L34" s="61"/>
      <c r="M34" s="66">
        <f>H34</f>
        <v>0</v>
      </c>
      <c r="N34" s="94"/>
    </row>
    <row r="35" spans="1:14" s="114" customFormat="1" ht="15.75">
      <c r="A35" s="105"/>
      <c r="B35" s="54"/>
      <c r="C35" s="75" t="s">
        <v>43</v>
      </c>
      <c r="D35" s="56" t="s">
        <v>41</v>
      </c>
      <c r="E35" s="68">
        <v>0.65300000000000002</v>
      </c>
      <c r="F35" s="64">
        <f>E35*F31</f>
        <v>1.1754</v>
      </c>
      <c r="G35" s="70"/>
      <c r="H35" s="76"/>
      <c r="I35" s="77"/>
      <c r="J35" s="66"/>
      <c r="K35" s="61"/>
      <c r="L35" s="61"/>
      <c r="M35" s="66">
        <f>H35</f>
        <v>0</v>
      </c>
      <c r="N35" s="94"/>
    </row>
    <row r="36" spans="1:14" s="114" customFormat="1" ht="33" customHeight="1">
      <c r="A36" s="105">
        <v>9</v>
      </c>
      <c r="B36" s="54" t="s">
        <v>346</v>
      </c>
      <c r="C36" s="75" t="s">
        <v>343</v>
      </c>
      <c r="D36" s="56" t="s">
        <v>344</v>
      </c>
      <c r="E36" s="68"/>
      <c r="F36" s="64">
        <v>16</v>
      </c>
      <c r="G36" s="70"/>
      <c r="H36" s="76"/>
      <c r="I36" s="77"/>
      <c r="J36" s="66"/>
      <c r="K36" s="61"/>
      <c r="L36" s="61"/>
      <c r="M36" s="66"/>
      <c r="N36" s="94"/>
    </row>
    <row r="37" spans="1:14" s="114" customFormat="1" ht="15.75">
      <c r="A37" s="105"/>
      <c r="B37" s="54" t="s">
        <v>346</v>
      </c>
      <c r="C37" s="75" t="s">
        <v>345</v>
      </c>
      <c r="D37" s="56" t="s">
        <v>177</v>
      </c>
      <c r="E37" s="58">
        <v>1.02</v>
      </c>
      <c r="F37" s="64">
        <f>F36*E37</f>
        <v>16.32</v>
      </c>
      <c r="G37" s="70"/>
      <c r="H37" s="76"/>
      <c r="I37" s="77">
        <v>18</v>
      </c>
      <c r="J37" s="66">
        <f>I37*F37</f>
        <v>293.76</v>
      </c>
      <c r="K37" s="61"/>
      <c r="L37" s="61"/>
      <c r="M37" s="66">
        <f>J37</f>
        <v>293.76</v>
      </c>
      <c r="N37" s="94"/>
    </row>
    <row r="38" spans="1:14" ht="15.75">
      <c r="A38" s="56"/>
      <c r="B38" s="56"/>
      <c r="C38" s="56" t="s">
        <v>63</v>
      </c>
      <c r="D38" s="56" t="s">
        <v>64</v>
      </c>
      <c r="E38" s="115"/>
      <c r="F38" s="116"/>
      <c r="G38" s="116"/>
      <c r="H38" s="117"/>
      <c r="I38" s="118"/>
      <c r="J38" s="119"/>
      <c r="K38" s="119"/>
      <c r="L38" s="119"/>
      <c r="M38" s="33">
        <f>SUM(M11:M37)</f>
        <v>293.76</v>
      </c>
      <c r="N38" s="104"/>
    </row>
    <row r="39" spans="1:14" ht="15.75">
      <c r="A39" s="56"/>
      <c r="B39" s="56"/>
      <c r="C39" s="56" t="s">
        <v>65</v>
      </c>
      <c r="D39" s="56" t="s">
        <v>64</v>
      </c>
      <c r="E39" s="115"/>
      <c r="F39" s="120"/>
      <c r="G39" s="260"/>
      <c r="H39" s="117"/>
      <c r="I39" s="124"/>
      <c r="J39" s="124"/>
      <c r="K39" s="124"/>
      <c r="L39" s="124"/>
      <c r="M39" s="33">
        <f>M38*0.1</f>
        <v>29.376000000000001</v>
      </c>
      <c r="N39" s="125"/>
    </row>
    <row r="40" spans="1:14" ht="15.75">
      <c r="A40" s="56"/>
      <c r="B40" s="56"/>
      <c r="C40" s="56" t="s">
        <v>66</v>
      </c>
      <c r="D40" s="56" t="s">
        <v>64</v>
      </c>
      <c r="E40" s="115"/>
      <c r="F40" s="121"/>
      <c r="G40" s="260"/>
      <c r="H40" s="117"/>
      <c r="I40" s="126"/>
      <c r="J40" s="124"/>
      <c r="K40" s="124"/>
      <c r="L40" s="124"/>
      <c r="M40" s="33">
        <f>M39+M38</f>
        <v>323.13599999999997</v>
      </c>
      <c r="N40" s="125"/>
    </row>
    <row r="41" spans="1:14" ht="15.75">
      <c r="A41" s="56"/>
      <c r="B41" s="56"/>
      <c r="C41" s="56" t="s">
        <v>67</v>
      </c>
      <c r="D41" s="56" t="s">
        <v>64</v>
      </c>
      <c r="E41" s="115"/>
      <c r="F41" s="120"/>
      <c r="G41" s="260"/>
      <c r="H41" s="117"/>
      <c r="I41" s="124"/>
      <c r="J41" s="126"/>
      <c r="K41" s="124"/>
      <c r="L41" s="124"/>
      <c r="M41" s="33">
        <f>M40*0.08</f>
        <v>25.850879999999997</v>
      </c>
      <c r="N41" s="125"/>
    </row>
    <row r="42" spans="1:14" ht="15.75">
      <c r="A42" s="122"/>
      <c r="B42" s="122"/>
      <c r="C42" s="123" t="s">
        <v>61</v>
      </c>
      <c r="D42" s="123" t="s">
        <v>41</v>
      </c>
      <c r="E42" s="123"/>
      <c r="F42" s="123"/>
      <c r="G42" s="123"/>
      <c r="H42" s="123"/>
      <c r="I42" s="123"/>
      <c r="J42" s="123"/>
      <c r="K42" s="123"/>
      <c r="L42" s="123"/>
      <c r="M42" s="133">
        <f>M41+M40</f>
        <v>348.98687999999999</v>
      </c>
      <c r="N42" s="127"/>
    </row>
    <row r="43" spans="1:14"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</row>
    <row r="44" spans="1:14" ht="18">
      <c r="C44" s="413" t="s">
        <v>62</v>
      </c>
      <c r="D44" s="413"/>
      <c r="E44" s="413"/>
      <c r="F44" s="413"/>
      <c r="G44" s="413"/>
      <c r="H44" s="413"/>
      <c r="I44" s="413"/>
    </row>
  </sheetData>
  <mergeCells count="18">
    <mergeCell ref="B1:C1"/>
    <mergeCell ref="K1:M1"/>
    <mergeCell ref="B2:C2"/>
    <mergeCell ref="D2:F2"/>
    <mergeCell ref="A5:M5"/>
    <mergeCell ref="E8:F8"/>
    <mergeCell ref="A4:M4"/>
    <mergeCell ref="G8:H8"/>
    <mergeCell ref="A7:D7"/>
    <mergeCell ref="C44:I44"/>
    <mergeCell ref="I8:J8"/>
    <mergeCell ref="K8:L8"/>
    <mergeCell ref="M8:M9"/>
    <mergeCell ref="A8:A9"/>
    <mergeCell ref="B8:B9"/>
    <mergeCell ref="C8:C9"/>
    <mergeCell ref="D8:D9"/>
    <mergeCell ref="A6:M6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0"/>
  <sheetViews>
    <sheetView zoomScaleNormal="100" workbookViewId="0">
      <selection activeCell="G15" sqref="G15:M81"/>
    </sheetView>
  </sheetViews>
  <sheetFormatPr defaultRowHeight="15"/>
  <cols>
    <col min="1" max="1" width="3.42578125" customWidth="1"/>
    <col min="2" max="2" width="9.140625" customWidth="1"/>
    <col min="3" max="3" width="48.5703125" customWidth="1"/>
  </cols>
  <sheetData>
    <row r="1" spans="1:13" s="114" customFormat="1"/>
    <row r="2" spans="1:13" s="114" customFormat="1" ht="15" customHeight="1">
      <c r="A2" s="142"/>
      <c r="B2" s="404" t="s">
        <v>68</v>
      </c>
      <c r="C2" s="404"/>
      <c r="D2" s="142"/>
      <c r="E2" s="142"/>
      <c r="F2" s="2"/>
      <c r="G2" s="3"/>
      <c r="H2" s="4"/>
      <c r="I2" s="5"/>
      <c r="J2" s="4"/>
      <c r="K2" s="405" t="s">
        <v>0</v>
      </c>
      <c r="L2" s="406"/>
      <c r="M2" s="407"/>
    </row>
    <row r="3" spans="1:13" s="114" customFormat="1" ht="15" customHeight="1">
      <c r="A3" s="142"/>
      <c r="B3" s="404" t="s">
        <v>197</v>
      </c>
      <c r="C3" s="404"/>
      <c r="D3" s="408"/>
      <c r="E3" s="408"/>
      <c r="F3" s="408"/>
      <c r="G3" s="3"/>
      <c r="H3" s="4"/>
      <c r="I3" s="5"/>
      <c r="J3" s="4"/>
      <c r="K3" s="6" t="s">
        <v>1</v>
      </c>
      <c r="L3" s="7" t="s">
        <v>2</v>
      </c>
      <c r="M3" s="8" t="s">
        <v>3</v>
      </c>
    </row>
    <row r="4" spans="1:13" s="114" customFormat="1">
      <c r="A4" s="142"/>
      <c r="B4" s="142"/>
      <c r="C4" s="141"/>
      <c r="D4" s="142"/>
      <c r="E4" s="142"/>
      <c r="F4" s="2"/>
      <c r="G4" s="3"/>
      <c r="H4" s="4"/>
      <c r="I4" s="5"/>
      <c r="J4" s="4"/>
      <c r="K4" s="8">
        <f>M87</f>
        <v>0.30336767999999997</v>
      </c>
      <c r="L4" s="10"/>
      <c r="M4" s="8"/>
    </row>
    <row r="5" spans="1:13" s="114" customFormat="1" ht="15.75">
      <c r="A5" s="410" t="s">
        <v>73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3" s="114" customFormat="1" ht="15.75" customHeight="1">
      <c r="A6" s="403" t="s">
        <v>196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</row>
    <row r="7" spans="1:13" s="114" customFormat="1" ht="15.75" customHeight="1">
      <c r="A7" s="403" t="s">
        <v>103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</row>
    <row r="8" spans="1:13" s="114" customFormat="1" ht="0.75" customHeight="1">
      <c r="A8" s="419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</row>
    <row r="9" spans="1:13" s="114" customFormat="1" ht="16.5" hidden="1">
      <c r="A9" s="412" t="s">
        <v>104</v>
      </c>
      <c r="B9" s="412"/>
      <c r="C9" s="412"/>
      <c r="D9" s="412"/>
      <c r="E9" s="86"/>
      <c r="F9" s="86"/>
      <c r="G9" s="86"/>
      <c r="H9" s="86"/>
      <c r="I9" s="11"/>
      <c r="J9" s="43"/>
      <c r="K9" s="43"/>
      <c r="L9" s="43"/>
      <c r="M9" s="42"/>
    </row>
    <row r="10" spans="1:13" s="114" customFormat="1" ht="2.25" hidden="1" customHeight="1">
      <c r="A10" s="145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1:13" s="114" customFormat="1" ht="21" customHeight="1">
      <c r="A11" s="420" t="s">
        <v>101</v>
      </c>
      <c r="B11" s="420"/>
      <c r="C11" s="420"/>
      <c r="D11" s="420"/>
      <c r="E11" s="420"/>
      <c r="F11" s="420"/>
      <c r="G11" s="420"/>
      <c r="H11" s="420"/>
      <c r="I11" s="146"/>
      <c r="J11" s="146"/>
      <c r="K11" s="146"/>
      <c r="L11" s="146"/>
      <c r="M11" s="147"/>
    </row>
    <row r="12" spans="1:13" s="114" customFormat="1" ht="52.5" customHeight="1">
      <c r="A12" s="392" t="s">
        <v>31</v>
      </c>
      <c r="B12" s="392" t="s">
        <v>30</v>
      </c>
      <c r="C12" s="392" t="s">
        <v>28</v>
      </c>
      <c r="D12" s="394" t="s">
        <v>29</v>
      </c>
      <c r="E12" s="396" t="s">
        <v>4</v>
      </c>
      <c r="F12" s="397"/>
      <c r="G12" s="398" t="s">
        <v>5</v>
      </c>
      <c r="H12" s="399"/>
      <c r="I12" s="400" t="s">
        <v>6</v>
      </c>
      <c r="J12" s="401"/>
      <c r="K12" s="400" t="s">
        <v>7</v>
      </c>
      <c r="L12" s="401"/>
      <c r="M12" s="390" t="s">
        <v>8</v>
      </c>
    </row>
    <row r="13" spans="1:13" s="114" customFormat="1" ht="66.75" customHeight="1">
      <c r="A13" s="393"/>
      <c r="B13" s="393"/>
      <c r="C13" s="393"/>
      <c r="D13" s="395"/>
      <c r="E13" s="13" t="s">
        <v>9</v>
      </c>
      <c r="F13" s="14" t="s">
        <v>10</v>
      </c>
      <c r="G13" s="15" t="s">
        <v>11</v>
      </c>
      <c r="H13" s="16" t="s">
        <v>8</v>
      </c>
      <c r="I13" s="17" t="s">
        <v>11</v>
      </c>
      <c r="J13" s="16" t="s">
        <v>8</v>
      </c>
      <c r="K13" s="17" t="s">
        <v>11</v>
      </c>
      <c r="L13" s="16" t="s">
        <v>8</v>
      </c>
      <c r="M13" s="391"/>
    </row>
    <row r="14" spans="1:13" s="114" customFormat="1" ht="15.75">
      <c r="A14" s="18" t="s">
        <v>12</v>
      </c>
      <c r="B14" s="18">
        <v>2</v>
      </c>
      <c r="C14" s="18">
        <v>3</v>
      </c>
      <c r="D14" s="18">
        <v>4</v>
      </c>
      <c r="E14" s="18">
        <v>5</v>
      </c>
      <c r="F14" s="19">
        <v>6</v>
      </c>
      <c r="G14" s="20" t="s">
        <v>13</v>
      </c>
      <c r="H14" s="21">
        <v>8</v>
      </c>
      <c r="I14" s="19">
        <v>9</v>
      </c>
      <c r="J14" s="21">
        <v>10</v>
      </c>
      <c r="K14" s="19">
        <v>11</v>
      </c>
      <c r="L14" s="21">
        <v>12</v>
      </c>
      <c r="M14" s="21">
        <v>13</v>
      </c>
    </row>
    <row r="15" spans="1:13" s="114" customFormat="1" ht="34.5" customHeight="1">
      <c r="A15" s="18">
        <v>1</v>
      </c>
      <c r="B15" s="22" t="s">
        <v>99</v>
      </c>
      <c r="C15" s="23" t="s">
        <v>200</v>
      </c>
      <c r="D15" s="24" t="s">
        <v>14</v>
      </c>
      <c r="E15" s="24"/>
      <c r="F15" s="25">
        <v>1</v>
      </c>
      <c r="G15" s="252"/>
      <c r="H15" s="26"/>
      <c r="I15" s="27"/>
      <c r="J15" s="26"/>
      <c r="K15" s="27"/>
      <c r="L15" s="26"/>
      <c r="M15" s="26"/>
    </row>
    <row r="16" spans="1:13" s="114" customFormat="1" ht="31.5">
      <c r="A16" s="18">
        <v>2</v>
      </c>
      <c r="B16" s="22" t="s">
        <v>35</v>
      </c>
      <c r="C16" s="23" t="s">
        <v>105</v>
      </c>
      <c r="D16" s="24" t="s">
        <v>14</v>
      </c>
      <c r="E16" s="24"/>
      <c r="F16" s="25">
        <v>0.3</v>
      </c>
      <c r="G16" s="252"/>
      <c r="H16" s="26"/>
      <c r="I16" s="27"/>
      <c r="J16" s="26"/>
      <c r="K16" s="27"/>
      <c r="L16" s="26"/>
      <c r="M16" s="26"/>
    </row>
    <row r="17" spans="1:16" s="114" customFormat="1" ht="15.75">
      <c r="A17" s="18"/>
      <c r="B17" s="22"/>
      <c r="C17" s="28" t="s">
        <v>15</v>
      </c>
      <c r="D17" s="22" t="s">
        <v>16</v>
      </c>
      <c r="E17" s="22">
        <v>3.88</v>
      </c>
      <c r="F17" s="26">
        <f>F16*E17</f>
        <v>1.1639999999999999</v>
      </c>
      <c r="G17" s="252"/>
      <c r="H17" s="26"/>
      <c r="I17" s="25"/>
      <c r="J17" s="26"/>
      <c r="K17" s="27"/>
      <c r="L17" s="26"/>
      <c r="M17" s="26"/>
    </row>
    <row r="18" spans="1:16" s="114" customFormat="1" ht="33" customHeight="1">
      <c r="A18" s="22">
        <v>3</v>
      </c>
      <c r="B18" s="29" t="s">
        <v>106</v>
      </c>
      <c r="C18" s="23" t="s">
        <v>107</v>
      </c>
      <c r="D18" s="24" t="s">
        <v>14</v>
      </c>
      <c r="E18" s="24"/>
      <c r="F18" s="27">
        <v>0.252</v>
      </c>
      <c r="G18" s="252"/>
      <c r="H18" s="26"/>
      <c r="I18" s="27"/>
      <c r="J18" s="26"/>
      <c r="K18" s="27"/>
      <c r="L18" s="26"/>
      <c r="M18" s="26"/>
    </row>
    <row r="19" spans="1:16" s="114" customFormat="1" ht="15.75">
      <c r="A19" s="22"/>
      <c r="B19" s="20"/>
      <c r="C19" s="30" t="s">
        <v>15</v>
      </c>
      <c r="D19" s="22" t="s">
        <v>16</v>
      </c>
      <c r="E19" s="22">
        <v>4.5</v>
      </c>
      <c r="F19" s="26">
        <f>F18*E19</f>
        <v>1.1339999999999999</v>
      </c>
      <c r="G19" s="24"/>
      <c r="H19" s="26"/>
      <c r="I19" s="25"/>
      <c r="J19" s="26"/>
      <c r="K19" s="27"/>
      <c r="L19" s="26"/>
      <c r="M19" s="26"/>
    </row>
    <row r="20" spans="1:16" s="114" customFormat="1" ht="15.75">
      <c r="A20" s="22"/>
      <c r="B20" s="20"/>
      <c r="C20" s="30" t="s">
        <v>17</v>
      </c>
      <c r="D20" s="22" t="s">
        <v>1</v>
      </c>
      <c r="E20" s="22">
        <v>0.37</v>
      </c>
      <c r="F20" s="26">
        <f>F18*E20</f>
        <v>9.3240000000000003E-2</v>
      </c>
      <c r="G20" s="25"/>
      <c r="H20" s="26"/>
      <c r="I20" s="27"/>
      <c r="J20" s="26"/>
      <c r="K20" s="27"/>
      <c r="L20" s="26"/>
      <c r="M20" s="26"/>
    </row>
    <row r="21" spans="1:16" s="114" customFormat="1" ht="15.75">
      <c r="A21" s="22"/>
      <c r="B21" s="29"/>
      <c r="C21" s="28" t="s">
        <v>108</v>
      </c>
      <c r="D21" s="22" t="s">
        <v>14</v>
      </c>
      <c r="E21" s="22">
        <v>1.02</v>
      </c>
      <c r="F21" s="26">
        <f>F18*E21</f>
        <v>0.25703999999999999</v>
      </c>
      <c r="G21" s="52"/>
      <c r="H21" s="49"/>
      <c r="I21" s="48"/>
      <c r="J21" s="49"/>
      <c r="K21" s="92"/>
      <c r="L21" s="93"/>
      <c r="M21" s="93"/>
      <c r="P21" s="114" t="s">
        <v>109</v>
      </c>
    </row>
    <row r="22" spans="1:16" s="114" customFormat="1" ht="15.75">
      <c r="A22" s="22"/>
      <c r="B22" s="29"/>
      <c r="C22" s="30" t="s">
        <v>18</v>
      </c>
      <c r="D22" s="22" t="s">
        <v>19</v>
      </c>
      <c r="E22" s="22">
        <v>1.61</v>
      </c>
      <c r="F22" s="26">
        <f>F18*E22</f>
        <v>0.40572000000000003</v>
      </c>
      <c r="G22" s="25"/>
      <c r="H22" s="26"/>
      <c r="I22" s="27"/>
      <c r="J22" s="26"/>
      <c r="K22" s="27"/>
      <c r="L22" s="26"/>
      <c r="M22" s="26"/>
    </row>
    <row r="23" spans="1:16" s="114" customFormat="1" ht="15.75">
      <c r="A23" s="22"/>
      <c r="B23" s="29"/>
      <c r="C23" s="30" t="s">
        <v>20</v>
      </c>
      <c r="D23" s="22" t="s">
        <v>14</v>
      </c>
      <c r="E23" s="22">
        <v>1.72E-2</v>
      </c>
      <c r="F23" s="148">
        <f>F18*E23</f>
        <v>4.3344000000000004E-3</v>
      </c>
      <c r="G23" s="25"/>
      <c r="H23" s="26"/>
      <c r="I23" s="27"/>
      <c r="J23" s="26"/>
      <c r="K23" s="27"/>
      <c r="L23" s="26"/>
      <c r="M23" s="26"/>
    </row>
    <row r="24" spans="1:16" s="114" customFormat="1" ht="15.75">
      <c r="A24" s="22"/>
      <c r="B24" s="29"/>
      <c r="C24" s="30" t="s">
        <v>110</v>
      </c>
      <c r="D24" s="22" t="s">
        <v>23</v>
      </c>
      <c r="E24" s="22"/>
      <c r="F24" s="25">
        <v>14</v>
      </c>
      <c r="G24" s="25"/>
      <c r="H24" s="26"/>
      <c r="I24" s="27"/>
      <c r="J24" s="26"/>
      <c r="K24" s="27"/>
      <c r="L24" s="26"/>
      <c r="M24" s="26"/>
    </row>
    <row r="25" spans="1:16" s="114" customFormat="1" ht="15.75">
      <c r="A25" s="22"/>
      <c r="B25" s="29"/>
      <c r="C25" s="30" t="s">
        <v>21</v>
      </c>
      <c r="D25" s="22" t="s">
        <v>1</v>
      </c>
      <c r="E25" s="22">
        <v>0.28000000000000003</v>
      </c>
      <c r="F25" s="26">
        <f>F18*E25</f>
        <v>7.0560000000000012E-2</v>
      </c>
      <c r="G25" s="25"/>
      <c r="H25" s="26"/>
      <c r="I25" s="27"/>
      <c r="J25" s="26"/>
      <c r="K25" s="27"/>
      <c r="L25" s="26"/>
      <c r="M25" s="26"/>
    </row>
    <row r="26" spans="1:16" s="114" customFormat="1" ht="31.5">
      <c r="A26" s="22">
        <v>4</v>
      </c>
      <c r="B26" s="29" t="s">
        <v>111</v>
      </c>
      <c r="C26" s="23" t="s">
        <v>112</v>
      </c>
      <c r="D26" s="24" t="s">
        <v>14</v>
      </c>
      <c r="E26" s="24"/>
      <c r="F26" s="26">
        <v>0.53</v>
      </c>
      <c r="G26" s="25"/>
      <c r="H26" s="26"/>
      <c r="I26" s="27"/>
      <c r="J26" s="26"/>
      <c r="K26" s="27"/>
      <c r="L26" s="26"/>
      <c r="M26" s="26"/>
    </row>
    <row r="27" spans="1:16" s="114" customFormat="1" ht="15.75">
      <c r="A27" s="22"/>
      <c r="B27" s="22"/>
      <c r="C27" s="30" t="s">
        <v>113</v>
      </c>
      <c r="D27" s="22" t="s">
        <v>16</v>
      </c>
      <c r="E27" s="22">
        <v>3.16</v>
      </c>
      <c r="F27" s="26">
        <f>F26*E27</f>
        <v>1.6748000000000001</v>
      </c>
      <c r="G27" s="25"/>
      <c r="H27" s="26"/>
      <c r="I27" s="25"/>
      <c r="J27" s="26"/>
      <c r="K27" s="27"/>
      <c r="L27" s="26"/>
      <c r="M27" s="26"/>
    </row>
    <row r="28" spans="1:16" s="114" customFormat="1" ht="15.75">
      <c r="A28" s="22"/>
      <c r="B28" s="22"/>
      <c r="C28" s="28" t="s">
        <v>74</v>
      </c>
      <c r="D28" s="22" t="s">
        <v>14</v>
      </c>
      <c r="E28" s="22">
        <v>1.25</v>
      </c>
      <c r="F28" s="26">
        <f>F26*E28</f>
        <v>0.66250000000000009</v>
      </c>
      <c r="G28" s="25"/>
      <c r="H28" s="26"/>
      <c r="I28" s="27"/>
      <c r="J28" s="26"/>
      <c r="K28" s="27"/>
      <c r="L28" s="26"/>
      <c r="M28" s="26"/>
    </row>
    <row r="29" spans="1:16" s="114" customFormat="1" ht="15.75">
      <c r="A29" s="22"/>
      <c r="B29" s="22"/>
      <c r="C29" s="30" t="s">
        <v>21</v>
      </c>
      <c r="D29" s="22" t="s">
        <v>1</v>
      </c>
      <c r="E29" s="22">
        <v>0.01</v>
      </c>
      <c r="F29" s="26">
        <f>F22*E29</f>
        <v>4.0572000000000004E-3</v>
      </c>
      <c r="G29" s="25"/>
      <c r="H29" s="26"/>
      <c r="I29" s="27"/>
      <c r="J29" s="26"/>
      <c r="K29" s="27"/>
      <c r="L29" s="26"/>
      <c r="M29" s="26"/>
    </row>
    <row r="30" spans="1:16" s="114" customFormat="1" ht="47.25">
      <c r="A30" s="22">
        <v>5</v>
      </c>
      <c r="B30" s="29" t="s">
        <v>114</v>
      </c>
      <c r="C30" s="23" t="s">
        <v>169</v>
      </c>
      <c r="D30" s="24" t="s">
        <v>14</v>
      </c>
      <c r="E30" s="24"/>
      <c r="F30" s="26">
        <v>1.5</v>
      </c>
      <c r="G30" s="24"/>
      <c r="H30" s="26"/>
      <c r="I30" s="27"/>
      <c r="J30" s="26"/>
      <c r="K30" s="27"/>
      <c r="L30" s="26"/>
      <c r="M30" s="26"/>
    </row>
    <row r="31" spans="1:16" s="114" customFormat="1" ht="15.75">
      <c r="A31" s="22"/>
      <c r="B31" s="20"/>
      <c r="C31" s="30" t="s">
        <v>15</v>
      </c>
      <c r="D31" s="22" t="s">
        <v>16</v>
      </c>
      <c r="E31" s="22">
        <v>1.87</v>
      </c>
      <c r="F31" s="26">
        <f>F30*E31</f>
        <v>2.8050000000000002</v>
      </c>
      <c r="G31" s="24"/>
      <c r="H31" s="26"/>
      <c r="I31" s="25"/>
      <c r="J31" s="26"/>
      <c r="K31" s="27"/>
      <c r="L31" s="26"/>
      <c r="M31" s="26"/>
    </row>
    <row r="32" spans="1:16" s="114" customFormat="1" ht="15.75">
      <c r="A32" s="22"/>
      <c r="B32" s="20"/>
      <c r="C32" s="30" t="s">
        <v>17</v>
      </c>
      <c r="D32" s="22" t="s">
        <v>1</v>
      </c>
      <c r="E32" s="22">
        <v>0.77</v>
      </c>
      <c r="F32" s="26">
        <f>F30*E32</f>
        <v>1.155</v>
      </c>
      <c r="G32" s="25"/>
      <c r="H32" s="26"/>
      <c r="I32" s="27"/>
      <c r="J32" s="26"/>
      <c r="K32" s="27"/>
      <c r="L32" s="26"/>
      <c r="M32" s="26"/>
    </row>
    <row r="33" spans="1:13" s="114" customFormat="1" ht="15.75">
      <c r="A33" s="22"/>
      <c r="B33" s="29"/>
      <c r="C33" s="28" t="s">
        <v>201</v>
      </c>
      <c r="D33" s="22" t="s">
        <v>14</v>
      </c>
      <c r="E33" s="22">
        <v>1.0149999999999999</v>
      </c>
      <c r="F33" s="26">
        <f>F30*E33</f>
        <v>1.5225</v>
      </c>
      <c r="G33" s="52"/>
      <c r="H33" s="49"/>
      <c r="I33" s="48"/>
      <c r="J33" s="49"/>
      <c r="K33" s="92"/>
      <c r="L33" s="93"/>
      <c r="M33" s="93"/>
    </row>
    <row r="34" spans="1:13" s="114" customFormat="1" ht="15.75">
      <c r="A34" s="22"/>
      <c r="B34" s="29"/>
      <c r="C34" s="30" t="s">
        <v>20</v>
      </c>
      <c r="D34" s="22" t="s">
        <v>14</v>
      </c>
      <c r="E34" s="22">
        <v>7.6200000000000004E-2</v>
      </c>
      <c r="F34" s="26">
        <f>F30*E34</f>
        <v>0.11430000000000001</v>
      </c>
      <c r="G34" s="25"/>
      <c r="H34" s="26"/>
      <c r="I34" s="27"/>
      <c r="J34" s="26"/>
      <c r="K34" s="27"/>
      <c r="L34" s="26"/>
      <c r="M34" s="26"/>
    </row>
    <row r="35" spans="1:13" s="114" customFormat="1" ht="15.75">
      <c r="A35" s="22"/>
      <c r="B35" s="29"/>
      <c r="C35" s="30" t="s">
        <v>75</v>
      </c>
      <c r="D35" s="22" t="s">
        <v>22</v>
      </c>
      <c r="E35" s="22"/>
      <c r="F35" s="26">
        <v>0.04</v>
      </c>
      <c r="G35" s="25"/>
      <c r="H35" s="26"/>
      <c r="I35" s="27"/>
      <c r="J35" s="26"/>
      <c r="K35" s="27"/>
      <c r="L35" s="26"/>
      <c r="M35" s="26"/>
    </row>
    <row r="36" spans="1:13" s="114" customFormat="1" ht="15.75">
      <c r="A36" s="22"/>
      <c r="B36" s="29"/>
      <c r="C36" s="30" t="s">
        <v>21</v>
      </c>
      <c r="D36" s="22" t="s">
        <v>1</v>
      </c>
      <c r="E36" s="22">
        <v>7.0000000000000007E-2</v>
      </c>
      <c r="F36" s="26">
        <f>F30*E36</f>
        <v>0.10500000000000001</v>
      </c>
      <c r="G36" s="25"/>
      <c r="H36" s="26"/>
      <c r="I36" s="27"/>
      <c r="J36" s="26"/>
      <c r="K36" s="27"/>
      <c r="L36" s="26"/>
      <c r="M36" s="26"/>
    </row>
    <row r="37" spans="1:13" s="114" customFormat="1" ht="21" customHeight="1">
      <c r="A37" s="22">
        <v>6</v>
      </c>
      <c r="B37" s="29" t="s">
        <v>115</v>
      </c>
      <c r="C37" s="30" t="s">
        <v>116</v>
      </c>
      <c r="D37" s="22" t="s">
        <v>22</v>
      </c>
      <c r="E37" s="22"/>
      <c r="F37" s="149">
        <v>0.51900000000000002</v>
      </c>
      <c r="G37" s="26"/>
      <c r="H37" s="26"/>
      <c r="I37" s="27"/>
      <c r="J37" s="26"/>
      <c r="K37" s="27"/>
      <c r="L37" s="26"/>
      <c r="M37" s="26"/>
    </row>
    <row r="38" spans="1:13" s="114" customFormat="1" ht="15.75">
      <c r="A38" s="22"/>
      <c r="B38" s="29"/>
      <c r="C38" s="30" t="s">
        <v>15</v>
      </c>
      <c r="D38" s="22" t="s">
        <v>16</v>
      </c>
      <c r="E38" s="128">
        <v>62</v>
      </c>
      <c r="F38" s="26">
        <f>F37*E38</f>
        <v>32.178000000000004</v>
      </c>
      <c r="G38" s="143"/>
      <c r="H38" s="26"/>
      <c r="I38" s="25"/>
      <c r="J38" s="26"/>
      <c r="K38" s="27"/>
      <c r="L38" s="26"/>
      <c r="M38" s="26"/>
    </row>
    <row r="39" spans="1:13" s="114" customFormat="1" ht="15.75">
      <c r="A39" s="22"/>
      <c r="B39" s="29"/>
      <c r="C39" s="23" t="s">
        <v>17</v>
      </c>
      <c r="D39" s="24" t="s">
        <v>1</v>
      </c>
      <c r="E39" s="24">
        <v>23.3</v>
      </c>
      <c r="F39" s="26">
        <f>F37*E39</f>
        <v>12.092700000000001</v>
      </c>
      <c r="G39" s="271"/>
      <c r="H39" s="26"/>
      <c r="I39" s="27"/>
      <c r="J39" s="26"/>
      <c r="K39" s="27"/>
      <c r="L39" s="26"/>
      <c r="M39" s="26"/>
    </row>
    <row r="40" spans="1:13" s="114" customFormat="1" ht="18" customHeight="1">
      <c r="A40" s="22"/>
      <c r="B40" s="20"/>
      <c r="C40" s="30" t="s">
        <v>130</v>
      </c>
      <c r="D40" s="22" t="s">
        <v>24</v>
      </c>
      <c r="E40" s="22"/>
      <c r="F40" s="25">
        <v>26</v>
      </c>
      <c r="G40" s="25"/>
      <c r="H40" s="26"/>
      <c r="I40" s="27"/>
      <c r="J40" s="26"/>
      <c r="K40" s="27"/>
      <c r="L40" s="26"/>
      <c r="M40" s="26"/>
    </row>
    <row r="41" spans="1:13" s="114" customFormat="1" ht="18.75" customHeight="1">
      <c r="A41" s="22"/>
      <c r="B41" s="20"/>
      <c r="C41" s="30" t="s">
        <v>117</v>
      </c>
      <c r="D41" s="22" t="s">
        <v>24</v>
      </c>
      <c r="E41" s="22"/>
      <c r="F41" s="25">
        <v>52</v>
      </c>
      <c r="G41" s="26"/>
      <c r="H41" s="26"/>
      <c r="I41" s="27"/>
      <c r="J41" s="26"/>
      <c r="K41" s="27"/>
      <c r="L41" s="26"/>
      <c r="M41" s="26"/>
    </row>
    <row r="42" spans="1:13" s="114" customFormat="1" ht="20.25" customHeight="1">
      <c r="A42" s="22"/>
      <c r="B42" s="20"/>
      <c r="C42" s="30" t="s">
        <v>118</v>
      </c>
      <c r="D42" s="22" t="s">
        <v>24</v>
      </c>
      <c r="E42" s="22"/>
      <c r="F42" s="25">
        <v>41.2</v>
      </c>
      <c r="G42" s="25"/>
      <c r="H42" s="26"/>
      <c r="I42" s="27"/>
      <c r="J42" s="26"/>
      <c r="K42" s="27"/>
      <c r="L42" s="26"/>
      <c r="M42" s="26"/>
    </row>
    <row r="43" spans="1:13" s="114" customFormat="1" ht="15.75">
      <c r="A43" s="22"/>
      <c r="B43" s="20"/>
      <c r="C43" s="30" t="s">
        <v>119</v>
      </c>
      <c r="D43" s="22" t="s">
        <v>23</v>
      </c>
      <c r="E43" s="128">
        <v>11</v>
      </c>
      <c r="F43" s="26">
        <f>F37*E43</f>
        <v>5.7090000000000005</v>
      </c>
      <c r="G43" s="25"/>
      <c r="H43" s="26"/>
      <c r="I43" s="27"/>
      <c r="J43" s="26"/>
      <c r="K43" s="27"/>
      <c r="L43" s="26"/>
      <c r="M43" s="26"/>
    </row>
    <row r="44" spans="1:13" s="114" customFormat="1" ht="31.5">
      <c r="A44" s="22">
        <v>7</v>
      </c>
      <c r="B44" s="29" t="s">
        <v>120</v>
      </c>
      <c r="C44" s="30" t="s">
        <v>121</v>
      </c>
      <c r="D44" s="22" t="s">
        <v>19</v>
      </c>
      <c r="E44" s="22"/>
      <c r="F44" s="25">
        <v>12</v>
      </c>
      <c r="G44" s="25"/>
      <c r="H44" s="26"/>
      <c r="I44" s="27"/>
      <c r="J44" s="26"/>
      <c r="K44" s="27"/>
      <c r="L44" s="26"/>
      <c r="M44" s="26"/>
    </row>
    <row r="45" spans="1:13" s="114" customFormat="1" ht="15.75">
      <c r="A45" s="22"/>
      <c r="B45" s="29"/>
      <c r="C45" s="30" t="s">
        <v>15</v>
      </c>
      <c r="D45" s="22" t="s">
        <v>16</v>
      </c>
      <c r="E45" s="22">
        <v>0.78200000000000003</v>
      </c>
      <c r="F45" s="26">
        <f>F44*E45</f>
        <v>9.3840000000000003</v>
      </c>
      <c r="G45" s="253"/>
      <c r="H45" s="26"/>
      <c r="I45" s="25"/>
      <c r="J45" s="26"/>
      <c r="K45" s="27"/>
      <c r="L45" s="26"/>
      <c r="M45" s="26"/>
    </row>
    <row r="46" spans="1:13" s="114" customFormat="1" ht="15.75">
      <c r="A46" s="22"/>
      <c r="B46" s="29"/>
      <c r="C46" s="30" t="s">
        <v>17</v>
      </c>
      <c r="D46" s="22" t="s">
        <v>1</v>
      </c>
      <c r="E46" s="22">
        <v>3.8199999999999998E-2</v>
      </c>
      <c r="F46" s="26">
        <f>F44*E46</f>
        <v>0.45839999999999997</v>
      </c>
      <c r="G46" s="25"/>
      <c r="H46" s="26"/>
      <c r="I46" s="27"/>
      <c r="J46" s="26"/>
      <c r="K46" s="27"/>
      <c r="L46" s="26"/>
      <c r="M46" s="26"/>
    </row>
    <row r="47" spans="1:13" s="114" customFormat="1" ht="19.5" customHeight="1">
      <c r="A47" s="22"/>
      <c r="B47" s="20"/>
      <c r="C47" s="28" t="s">
        <v>122</v>
      </c>
      <c r="D47" s="22" t="s">
        <v>19</v>
      </c>
      <c r="E47" s="24">
        <v>1.03</v>
      </c>
      <c r="F47" s="26">
        <f>F44*E47</f>
        <v>12.36</v>
      </c>
      <c r="G47" s="25"/>
      <c r="H47" s="26"/>
      <c r="I47" s="27"/>
      <c r="J47" s="26"/>
      <c r="K47" s="27"/>
      <c r="L47" s="26"/>
      <c r="M47" s="26"/>
    </row>
    <row r="48" spans="1:13" s="114" customFormat="1" ht="15.75">
      <c r="A48" s="22"/>
      <c r="B48" s="20"/>
      <c r="C48" s="23" t="s">
        <v>123</v>
      </c>
      <c r="D48" s="24" t="s">
        <v>76</v>
      </c>
      <c r="E48" s="25">
        <v>8</v>
      </c>
      <c r="F48" s="26">
        <f>F44*E48</f>
        <v>96</v>
      </c>
      <c r="G48" s="26"/>
      <c r="H48" s="26"/>
      <c r="I48" s="27"/>
      <c r="J48" s="26"/>
      <c r="K48" s="27"/>
      <c r="L48" s="26"/>
      <c r="M48" s="26"/>
    </row>
    <row r="49" spans="1:13" s="114" customFormat="1" ht="33.75" customHeight="1">
      <c r="A49" s="22">
        <v>8</v>
      </c>
      <c r="B49" s="29" t="s">
        <v>124</v>
      </c>
      <c r="C49" s="23" t="s">
        <v>125</v>
      </c>
      <c r="D49" s="24" t="s">
        <v>14</v>
      </c>
      <c r="E49" s="24"/>
      <c r="F49" s="25">
        <v>12</v>
      </c>
      <c r="G49" s="25"/>
      <c r="H49" s="26"/>
      <c r="I49" s="27"/>
      <c r="J49" s="26"/>
      <c r="K49" s="27"/>
      <c r="L49" s="26"/>
      <c r="M49" s="26"/>
    </row>
    <row r="50" spans="1:13" s="114" customFormat="1" ht="15.75">
      <c r="A50" s="22"/>
      <c r="B50" s="22"/>
      <c r="C50" s="30" t="s">
        <v>113</v>
      </c>
      <c r="D50" s="22" t="s">
        <v>16</v>
      </c>
      <c r="E50" s="22">
        <v>0.42899999999999999</v>
      </c>
      <c r="F50" s="26">
        <f>F49*E50</f>
        <v>5.1479999999999997</v>
      </c>
      <c r="G50" s="25"/>
      <c r="H50" s="26"/>
      <c r="I50" s="25"/>
      <c r="J50" s="26"/>
      <c r="K50" s="27"/>
      <c r="L50" s="26"/>
      <c r="M50" s="26"/>
    </row>
    <row r="51" spans="1:13" s="114" customFormat="1" ht="15.75">
      <c r="A51" s="22"/>
      <c r="B51" s="22"/>
      <c r="C51" s="30" t="s">
        <v>17</v>
      </c>
      <c r="D51" s="22" t="s">
        <v>1</v>
      </c>
      <c r="E51" s="22">
        <v>2.64E-2</v>
      </c>
      <c r="F51" s="26">
        <f>F49*E51</f>
        <v>0.31679999999999997</v>
      </c>
      <c r="G51" s="25"/>
      <c r="H51" s="26"/>
      <c r="I51" s="27"/>
      <c r="J51" s="26"/>
      <c r="K51" s="27"/>
      <c r="L51" s="26"/>
      <c r="M51" s="26"/>
    </row>
    <row r="52" spans="1:13" s="114" customFormat="1" ht="21" customHeight="1">
      <c r="A52" s="22"/>
      <c r="B52" s="22"/>
      <c r="C52" s="28" t="s">
        <v>126</v>
      </c>
      <c r="D52" s="22" t="s">
        <v>19</v>
      </c>
      <c r="E52" s="22">
        <v>1.28</v>
      </c>
      <c r="F52" s="26">
        <f>F49*E52</f>
        <v>15.36</v>
      </c>
      <c r="G52" s="25"/>
      <c r="H52" s="26"/>
      <c r="I52" s="27"/>
      <c r="J52" s="26"/>
      <c r="K52" s="27"/>
      <c r="L52" s="26"/>
      <c r="M52" s="26"/>
    </row>
    <row r="53" spans="1:13" s="114" customFormat="1" ht="20.25" customHeight="1">
      <c r="A53" s="22"/>
      <c r="B53" s="22"/>
      <c r="C53" s="28" t="s">
        <v>127</v>
      </c>
      <c r="D53" s="22" t="s">
        <v>22</v>
      </c>
      <c r="E53" s="22">
        <v>2.0000000000000001E-4</v>
      </c>
      <c r="F53" s="148">
        <f>F49*E53</f>
        <v>2.4000000000000002E-3</v>
      </c>
      <c r="G53" s="25"/>
      <c r="H53" s="26"/>
      <c r="I53" s="27"/>
      <c r="J53" s="26"/>
      <c r="K53" s="27"/>
      <c r="L53" s="26"/>
      <c r="M53" s="26"/>
    </row>
    <row r="54" spans="1:13" s="114" customFormat="1" ht="15.75">
      <c r="A54" s="22"/>
      <c r="B54" s="22"/>
      <c r="C54" s="28" t="s">
        <v>123</v>
      </c>
      <c r="D54" s="22" t="s">
        <v>76</v>
      </c>
      <c r="E54" s="128">
        <v>6</v>
      </c>
      <c r="F54" s="25">
        <f>F49*E54</f>
        <v>72</v>
      </c>
      <c r="G54" s="26"/>
      <c r="H54" s="26"/>
      <c r="I54" s="27"/>
      <c r="J54" s="26"/>
      <c r="K54" s="27"/>
      <c r="L54" s="26"/>
      <c r="M54" s="26"/>
    </row>
    <row r="55" spans="1:13" s="114" customFormat="1" ht="15.75">
      <c r="A55" s="22"/>
      <c r="B55" s="18"/>
      <c r="C55" s="30" t="s">
        <v>21</v>
      </c>
      <c r="D55" s="22" t="s">
        <v>1</v>
      </c>
      <c r="E55" s="22">
        <v>6.3600000000000004E-2</v>
      </c>
      <c r="F55" s="26">
        <f>F49*E55</f>
        <v>0.7632000000000001</v>
      </c>
      <c r="G55" s="25"/>
      <c r="H55" s="26"/>
      <c r="I55" s="27"/>
      <c r="J55" s="26"/>
      <c r="K55" s="27"/>
      <c r="L55" s="26"/>
      <c r="M55" s="26"/>
    </row>
    <row r="56" spans="1:13" s="114" customFormat="1" ht="47.25">
      <c r="A56" s="22">
        <v>9</v>
      </c>
      <c r="B56" s="22" t="s">
        <v>128</v>
      </c>
      <c r="C56" s="30" t="s">
        <v>129</v>
      </c>
      <c r="D56" s="22" t="s">
        <v>24</v>
      </c>
      <c r="E56" s="22"/>
      <c r="F56" s="25">
        <v>10</v>
      </c>
      <c r="G56" s="25"/>
      <c r="H56" s="26"/>
      <c r="I56" s="27"/>
      <c r="J56" s="26"/>
      <c r="K56" s="27"/>
      <c r="L56" s="26"/>
      <c r="M56" s="26"/>
    </row>
    <row r="57" spans="1:13" s="114" customFormat="1" ht="15.75">
      <c r="A57" s="22"/>
      <c r="B57" s="18"/>
      <c r="C57" s="30" t="s">
        <v>15</v>
      </c>
      <c r="D57" s="22" t="s">
        <v>16</v>
      </c>
      <c r="E57" s="22">
        <v>1.92</v>
      </c>
      <c r="F57" s="25">
        <f>F56*E57</f>
        <v>19.2</v>
      </c>
      <c r="G57" s="253"/>
      <c r="H57" s="26"/>
      <c r="I57" s="25"/>
      <c r="J57" s="26"/>
      <c r="K57" s="27"/>
      <c r="L57" s="26"/>
      <c r="M57" s="26"/>
    </row>
    <row r="58" spans="1:13" s="114" customFormat="1" ht="15.75">
      <c r="A58" s="22"/>
      <c r="B58" s="18"/>
      <c r="C58" s="30" t="s">
        <v>17</v>
      </c>
      <c r="D58" s="22" t="s">
        <v>1</v>
      </c>
      <c r="E58" s="22">
        <v>0.13100000000000001</v>
      </c>
      <c r="F58" s="26">
        <f>F56*E58</f>
        <v>1.31</v>
      </c>
      <c r="G58" s="25"/>
      <c r="H58" s="26"/>
      <c r="I58" s="27"/>
      <c r="J58" s="26"/>
      <c r="K58" s="27"/>
      <c r="L58" s="26"/>
      <c r="M58" s="26"/>
    </row>
    <row r="59" spans="1:13" s="114" customFormat="1" ht="15.75">
      <c r="A59" s="22"/>
      <c r="B59" s="22"/>
      <c r="C59" s="30" t="s">
        <v>130</v>
      </c>
      <c r="D59" s="22" t="s">
        <v>24</v>
      </c>
      <c r="E59" s="22"/>
      <c r="F59" s="25">
        <v>1</v>
      </c>
      <c r="G59" s="25"/>
      <c r="H59" s="26"/>
      <c r="I59" s="27"/>
      <c r="J59" s="26"/>
      <c r="K59" s="27"/>
      <c r="L59" s="26"/>
      <c r="M59" s="26"/>
    </row>
    <row r="60" spans="1:13" s="114" customFormat="1" ht="15.75">
      <c r="A60" s="22"/>
      <c r="B60" s="20"/>
      <c r="C60" s="30" t="s">
        <v>117</v>
      </c>
      <c r="D60" s="22" t="s">
        <v>24</v>
      </c>
      <c r="E60" s="22"/>
      <c r="F60" s="25">
        <v>17.2</v>
      </c>
      <c r="G60" s="26"/>
      <c r="H60" s="26"/>
      <c r="I60" s="27"/>
      <c r="J60" s="26"/>
      <c r="K60" s="27"/>
      <c r="L60" s="26"/>
      <c r="M60" s="26"/>
    </row>
    <row r="61" spans="1:13" s="114" customFormat="1" ht="15.75">
      <c r="A61" s="22"/>
      <c r="B61" s="20"/>
      <c r="C61" s="30" t="s">
        <v>131</v>
      </c>
      <c r="D61" s="22" t="s">
        <v>24</v>
      </c>
      <c r="E61" s="22"/>
      <c r="F61" s="25">
        <v>4.2</v>
      </c>
      <c r="G61" s="25"/>
      <c r="H61" s="26"/>
      <c r="I61" s="27"/>
      <c r="J61" s="26"/>
      <c r="K61" s="27"/>
      <c r="L61" s="26"/>
      <c r="M61" s="26"/>
    </row>
    <row r="62" spans="1:13" s="114" customFormat="1" ht="15.75">
      <c r="A62" s="22"/>
      <c r="B62" s="22"/>
      <c r="C62" s="30" t="s">
        <v>132</v>
      </c>
      <c r="D62" s="22" t="s">
        <v>19</v>
      </c>
      <c r="E62" s="22"/>
      <c r="F62" s="25">
        <v>7.6</v>
      </c>
      <c r="G62" s="25"/>
      <c r="H62" s="26"/>
      <c r="I62" s="27"/>
      <c r="J62" s="26"/>
      <c r="K62" s="27"/>
      <c r="L62" s="26"/>
      <c r="M62" s="26"/>
    </row>
    <row r="63" spans="1:13" s="114" customFormat="1" ht="15.75">
      <c r="A63" s="22"/>
      <c r="B63" s="18"/>
      <c r="C63" s="28" t="s">
        <v>123</v>
      </c>
      <c r="D63" s="22" t="s">
        <v>33</v>
      </c>
      <c r="E63" s="128">
        <v>12</v>
      </c>
      <c r="F63" s="25">
        <f>F56*E63</f>
        <v>120</v>
      </c>
      <c r="G63" s="26"/>
      <c r="H63" s="26"/>
      <c r="I63" s="27"/>
      <c r="J63" s="26"/>
      <c r="K63" s="27"/>
      <c r="L63" s="26"/>
      <c r="M63" s="26"/>
    </row>
    <row r="64" spans="1:13" s="114" customFormat="1" ht="15.75">
      <c r="A64" s="22"/>
      <c r="B64" s="22"/>
      <c r="C64" s="30" t="s">
        <v>21</v>
      </c>
      <c r="D64" s="22" t="s">
        <v>1</v>
      </c>
      <c r="E64" s="22">
        <v>2.1499999999999998E-2</v>
      </c>
      <c r="F64" s="26">
        <f>F56*E64</f>
        <v>0.21499999999999997</v>
      </c>
      <c r="G64" s="25"/>
      <c r="H64" s="26"/>
      <c r="I64" s="27"/>
      <c r="J64" s="26"/>
      <c r="K64" s="27"/>
      <c r="L64" s="26"/>
      <c r="M64" s="26"/>
    </row>
    <row r="65" spans="1:13" s="114" customFormat="1" ht="20.25" customHeight="1">
      <c r="A65" s="22">
        <v>10</v>
      </c>
      <c r="B65" s="29" t="s">
        <v>133</v>
      </c>
      <c r="C65" s="30" t="s">
        <v>134</v>
      </c>
      <c r="D65" s="22" t="s">
        <v>19</v>
      </c>
      <c r="E65" s="22"/>
      <c r="F65" s="25">
        <v>16</v>
      </c>
      <c r="G65" s="25"/>
      <c r="H65" s="26"/>
      <c r="I65" s="27"/>
      <c r="J65" s="26"/>
      <c r="K65" s="27"/>
      <c r="L65" s="26"/>
      <c r="M65" s="26"/>
    </row>
    <row r="66" spans="1:13" s="114" customFormat="1" ht="15.75">
      <c r="A66" s="22"/>
      <c r="B66" s="18"/>
      <c r="C66" s="30" t="s">
        <v>15</v>
      </c>
      <c r="D66" s="22" t="s">
        <v>16</v>
      </c>
      <c r="E66" s="22">
        <v>0.74099999999999999</v>
      </c>
      <c r="F66" s="26">
        <f>F65*E66</f>
        <v>11.856</v>
      </c>
      <c r="G66" s="253"/>
      <c r="H66" s="26"/>
      <c r="I66" s="25"/>
      <c r="J66" s="26"/>
      <c r="K66" s="27"/>
      <c r="L66" s="26"/>
      <c r="M66" s="26"/>
    </row>
    <row r="67" spans="1:13" s="114" customFormat="1" ht="15.75">
      <c r="A67" s="22"/>
      <c r="B67" s="18"/>
      <c r="C67" s="30" t="s">
        <v>17</v>
      </c>
      <c r="D67" s="22" t="s">
        <v>1</v>
      </c>
      <c r="E67" s="22">
        <v>1E-3</v>
      </c>
      <c r="F67" s="26">
        <f>F65*E67</f>
        <v>1.6E-2</v>
      </c>
      <c r="G67" s="25"/>
      <c r="H67" s="26"/>
      <c r="I67" s="27"/>
      <c r="J67" s="26"/>
      <c r="K67" s="27"/>
      <c r="L67" s="26"/>
      <c r="M67" s="26"/>
    </row>
    <row r="68" spans="1:13" s="114" customFormat="1" ht="15.75">
      <c r="A68" s="22"/>
      <c r="B68" s="20"/>
      <c r="C68" s="23" t="s">
        <v>135</v>
      </c>
      <c r="D68" s="24" t="s">
        <v>23</v>
      </c>
      <c r="E68" s="22">
        <v>0.255</v>
      </c>
      <c r="F68" s="26">
        <f>F65*E68</f>
        <v>4.08</v>
      </c>
      <c r="G68" s="25"/>
      <c r="H68" s="26"/>
      <c r="I68" s="26"/>
      <c r="J68" s="26"/>
      <c r="K68" s="26"/>
      <c r="L68" s="26"/>
      <c r="M68" s="26"/>
    </row>
    <row r="69" spans="1:13" s="114" customFormat="1" ht="15.75">
      <c r="A69" s="22"/>
      <c r="B69" s="18"/>
      <c r="C69" s="30" t="s">
        <v>34</v>
      </c>
      <c r="D69" s="22" t="s">
        <v>14</v>
      </c>
      <c r="E69" s="22">
        <v>0.127</v>
      </c>
      <c r="F69" s="26">
        <f>F65*E69</f>
        <v>2.032</v>
      </c>
      <c r="G69" s="25"/>
      <c r="H69" s="26"/>
      <c r="I69" s="26"/>
      <c r="J69" s="26"/>
      <c r="K69" s="26"/>
      <c r="L69" s="26"/>
      <c r="M69" s="26"/>
    </row>
    <row r="70" spans="1:13" s="114" customFormat="1" ht="15.75">
      <c r="A70" s="22"/>
      <c r="B70" s="18"/>
      <c r="C70" s="30" t="s">
        <v>21</v>
      </c>
      <c r="D70" s="22" t="s">
        <v>1</v>
      </c>
      <c r="E70" s="22">
        <v>1.7000000000000001E-2</v>
      </c>
      <c r="F70" s="26">
        <f>F65*E70</f>
        <v>0.27200000000000002</v>
      </c>
      <c r="G70" s="25"/>
      <c r="H70" s="26"/>
      <c r="I70" s="26"/>
      <c r="J70" s="26"/>
      <c r="K70" s="26"/>
      <c r="L70" s="26"/>
      <c r="M70" s="26"/>
    </row>
    <row r="71" spans="1:13" s="114" customFormat="1" ht="31.5">
      <c r="A71" s="22">
        <v>11</v>
      </c>
      <c r="B71" s="18" t="s">
        <v>136</v>
      </c>
      <c r="C71" s="28" t="s">
        <v>137</v>
      </c>
      <c r="D71" s="22" t="s">
        <v>19</v>
      </c>
      <c r="E71" s="22"/>
      <c r="F71" s="25">
        <v>10.7</v>
      </c>
      <c r="G71" s="25"/>
      <c r="H71" s="26"/>
      <c r="I71" s="27"/>
      <c r="J71" s="26"/>
      <c r="K71" s="27"/>
      <c r="L71" s="26"/>
      <c r="M71" s="26"/>
    </row>
    <row r="72" spans="1:13" s="114" customFormat="1" ht="15.75">
      <c r="A72" s="22"/>
      <c r="B72" s="22"/>
      <c r="C72" s="28" t="s">
        <v>15</v>
      </c>
      <c r="D72" s="22" t="s">
        <v>16</v>
      </c>
      <c r="E72" s="22">
        <v>0.47899999999999998</v>
      </c>
      <c r="F72" s="26">
        <f>F71*E72</f>
        <v>5.1252999999999993</v>
      </c>
      <c r="G72" s="25"/>
      <c r="H72" s="26"/>
      <c r="I72" s="25"/>
      <c r="J72" s="26"/>
      <c r="K72" s="27"/>
      <c r="L72" s="26"/>
      <c r="M72" s="26"/>
    </row>
    <row r="73" spans="1:13" s="114" customFormat="1" ht="15.75">
      <c r="A73" s="22"/>
      <c r="B73" s="22"/>
      <c r="C73" s="30" t="s">
        <v>17</v>
      </c>
      <c r="D73" s="22" t="s">
        <v>1</v>
      </c>
      <c r="E73" s="22">
        <v>0.153</v>
      </c>
      <c r="F73" s="26">
        <f>F71*E73</f>
        <v>1.6370999999999998</v>
      </c>
      <c r="G73" s="25"/>
      <c r="H73" s="26"/>
      <c r="I73" s="27"/>
      <c r="J73" s="26"/>
      <c r="K73" s="27"/>
      <c r="L73" s="26"/>
      <c r="M73" s="26"/>
    </row>
    <row r="74" spans="1:13" s="114" customFormat="1" ht="15.75">
      <c r="A74" s="22"/>
      <c r="B74" s="22"/>
      <c r="C74" s="28" t="s">
        <v>138</v>
      </c>
      <c r="D74" s="22" t="s">
        <v>19</v>
      </c>
      <c r="E74" s="22">
        <v>1.01</v>
      </c>
      <c r="F74" s="26">
        <f>F71*E74</f>
        <v>10.806999999999999</v>
      </c>
      <c r="G74" s="25"/>
      <c r="H74" s="26"/>
      <c r="I74" s="27"/>
      <c r="J74" s="26"/>
      <c r="K74" s="27"/>
      <c r="L74" s="26"/>
      <c r="M74" s="26"/>
    </row>
    <row r="75" spans="1:13" s="114" customFormat="1" ht="15.75">
      <c r="A75" s="22"/>
      <c r="B75" s="18"/>
      <c r="C75" s="28" t="s">
        <v>139</v>
      </c>
      <c r="D75" s="22" t="s">
        <v>23</v>
      </c>
      <c r="E75" s="128">
        <v>6</v>
      </c>
      <c r="F75" s="26">
        <f>F71*E75</f>
        <v>64.199999999999989</v>
      </c>
      <c r="G75" s="26"/>
      <c r="H75" s="26"/>
      <c r="I75" s="27"/>
      <c r="J75" s="26"/>
      <c r="K75" s="27"/>
      <c r="L75" s="26"/>
      <c r="M75" s="26"/>
    </row>
    <row r="76" spans="1:13" s="114" customFormat="1" ht="15.75">
      <c r="A76" s="22"/>
      <c r="B76" s="18"/>
      <c r="C76" s="28" t="s">
        <v>21</v>
      </c>
      <c r="D76" s="22" t="s">
        <v>1</v>
      </c>
      <c r="E76" s="22">
        <v>5.9999999999999995E-4</v>
      </c>
      <c r="F76" s="26">
        <f>F71*E76</f>
        <v>6.4199999999999986E-3</v>
      </c>
      <c r="G76" s="25"/>
      <c r="H76" s="26"/>
      <c r="I76" s="27"/>
      <c r="J76" s="26"/>
      <c r="K76" s="27"/>
      <c r="L76" s="26"/>
      <c r="M76" s="26"/>
    </row>
    <row r="77" spans="1:13" s="114" customFormat="1" ht="31.5">
      <c r="A77" s="22">
        <v>12</v>
      </c>
      <c r="B77" s="29" t="s">
        <v>36</v>
      </c>
      <c r="C77" s="30" t="s">
        <v>140</v>
      </c>
      <c r="D77" s="22" t="s">
        <v>19</v>
      </c>
      <c r="E77" s="22"/>
      <c r="F77" s="25">
        <v>42</v>
      </c>
      <c r="G77" s="25"/>
      <c r="H77" s="26"/>
      <c r="I77" s="27"/>
      <c r="J77" s="26"/>
      <c r="K77" s="27"/>
      <c r="L77" s="26"/>
      <c r="M77" s="26"/>
    </row>
    <row r="78" spans="1:13" s="114" customFormat="1" ht="15.75">
      <c r="A78" s="22"/>
      <c r="B78" s="18"/>
      <c r="C78" s="30" t="s">
        <v>15</v>
      </c>
      <c r="D78" s="22" t="s">
        <v>16</v>
      </c>
      <c r="E78" s="22">
        <v>0.68</v>
      </c>
      <c r="F78" s="26">
        <f>F77*E78</f>
        <v>28.560000000000002</v>
      </c>
      <c r="G78" s="25"/>
      <c r="H78" s="26"/>
      <c r="I78" s="25"/>
      <c r="J78" s="26"/>
      <c r="K78" s="27"/>
      <c r="L78" s="26"/>
      <c r="M78" s="26"/>
    </row>
    <row r="79" spans="1:13" s="114" customFormat="1" ht="15.75">
      <c r="A79" s="22"/>
      <c r="B79" s="18"/>
      <c r="C79" s="30" t="s">
        <v>17</v>
      </c>
      <c r="D79" s="22" t="s">
        <v>1</v>
      </c>
      <c r="E79" s="22">
        <v>2.9999999999999997E-4</v>
      </c>
      <c r="F79" s="26">
        <f>F77*E79</f>
        <v>1.2599999999999998E-2</v>
      </c>
      <c r="G79" s="25"/>
      <c r="H79" s="26"/>
      <c r="I79" s="27"/>
      <c r="J79" s="26"/>
      <c r="K79" s="27"/>
      <c r="L79" s="26"/>
      <c r="M79" s="26"/>
    </row>
    <row r="80" spans="1:13" s="114" customFormat="1" ht="15.75">
      <c r="A80" s="22"/>
      <c r="B80" s="20"/>
      <c r="C80" s="23" t="s">
        <v>37</v>
      </c>
      <c r="D80" s="24" t="s">
        <v>23</v>
      </c>
      <c r="E80" s="22">
        <v>0.251</v>
      </c>
      <c r="F80" s="26">
        <f>F77*E80</f>
        <v>10.542</v>
      </c>
      <c r="G80" s="25"/>
      <c r="H80" s="26"/>
      <c r="I80" s="26"/>
      <c r="J80" s="26"/>
      <c r="K80" s="26"/>
      <c r="L80" s="26"/>
      <c r="M80" s="26"/>
    </row>
    <row r="81" spans="1:13" s="114" customFormat="1" ht="15.75">
      <c r="A81" s="22"/>
      <c r="B81" s="18"/>
      <c r="C81" s="30" t="s">
        <v>34</v>
      </c>
      <c r="D81" s="22" t="s">
        <v>14</v>
      </c>
      <c r="E81" s="22">
        <v>2.7E-2</v>
      </c>
      <c r="F81" s="26">
        <f>F77*E81</f>
        <v>1.1339999999999999</v>
      </c>
      <c r="G81" s="25"/>
      <c r="H81" s="26"/>
      <c r="I81" s="26"/>
      <c r="J81" s="26"/>
      <c r="K81" s="26"/>
      <c r="L81" s="26"/>
      <c r="M81" s="26"/>
    </row>
    <row r="82" spans="1:13" s="114" customFormat="1" ht="15.75">
      <c r="A82" s="22"/>
      <c r="B82" s="18"/>
      <c r="C82" s="30" t="s">
        <v>21</v>
      </c>
      <c r="D82" s="22" t="s">
        <v>1</v>
      </c>
      <c r="E82" s="22">
        <v>1.9E-3</v>
      </c>
      <c r="F82" s="26">
        <f>F77*E82</f>
        <v>7.9799999999999996E-2</v>
      </c>
      <c r="G82" s="25">
        <v>3.2</v>
      </c>
      <c r="H82" s="26">
        <f>G82*F82</f>
        <v>0.25535999999999998</v>
      </c>
      <c r="I82" s="26"/>
      <c r="J82" s="26"/>
      <c r="K82" s="26"/>
      <c r="L82" s="26"/>
      <c r="M82" s="26">
        <f>H82</f>
        <v>0.25535999999999998</v>
      </c>
    </row>
    <row r="83" spans="1:13" s="114" customFormat="1" ht="15.75">
      <c r="A83" s="31"/>
      <c r="B83" s="31"/>
      <c r="C83" s="24" t="s">
        <v>8</v>
      </c>
      <c r="D83" s="32" t="s">
        <v>1</v>
      </c>
      <c r="E83" s="32"/>
      <c r="F83" s="32"/>
      <c r="G83" s="32"/>
      <c r="H83" s="34"/>
      <c r="I83" s="35"/>
      <c r="J83" s="35"/>
      <c r="K83" s="35"/>
      <c r="L83" s="33"/>
      <c r="M83" s="33">
        <f>SUM(M15:M82)</f>
        <v>0.25535999999999998</v>
      </c>
    </row>
    <row r="84" spans="1:13" s="114" customFormat="1" ht="15.75">
      <c r="A84" s="31"/>
      <c r="B84" s="31"/>
      <c r="C84" s="24" t="s">
        <v>25</v>
      </c>
      <c r="D84" s="32" t="s">
        <v>1</v>
      </c>
      <c r="E84" s="31"/>
      <c r="F84" s="31"/>
      <c r="G84" s="31"/>
      <c r="H84" s="34"/>
      <c r="I84" s="35"/>
      <c r="J84" s="35"/>
      <c r="K84" s="35"/>
      <c r="L84" s="34"/>
      <c r="M84" s="33">
        <f>M83*0.1</f>
        <v>2.5536E-2</v>
      </c>
    </row>
    <row r="85" spans="1:13" s="114" customFormat="1" ht="15.75">
      <c r="A85" s="31"/>
      <c r="B85" s="32"/>
      <c r="C85" s="32" t="s">
        <v>8</v>
      </c>
      <c r="D85" s="32" t="s">
        <v>1</v>
      </c>
      <c r="E85" s="32"/>
      <c r="F85" s="32"/>
      <c r="G85" s="32"/>
      <c r="H85" s="32"/>
      <c r="I85" s="36"/>
      <c r="J85" s="36"/>
      <c r="K85" s="35"/>
      <c r="L85" s="32"/>
      <c r="M85" s="33">
        <f>M84+M83</f>
        <v>0.28089599999999998</v>
      </c>
    </row>
    <row r="86" spans="1:13" s="114" customFormat="1" ht="15.75">
      <c r="A86" s="31"/>
      <c r="B86" s="37"/>
      <c r="C86" s="32" t="s">
        <v>26</v>
      </c>
      <c r="D86" s="32" t="s">
        <v>1</v>
      </c>
      <c r="E86" s="31"/>
      <c r="F86" s="31"/>
      <c r="G86" s="31"/>
      <c r="H86" s="31"/>
      <c r="I86" s="31"/>
      <c r="J86" s="31"/>
      <c r="K86" s="31"/>
      <c r="L86" s="31"/>
      <c r="M86" s="33">
        <f>M85*0.08</f>
        <v>2.2471679999999997E-2</v>
      </c>
    </row>
    <row r="87" spans="1:13" s="114" customFormat="1" ht="15.75">
      <c r="A87" s="31"/>
      <c r="B87" s="37"/>
      <c r="C87" s="32" t="s">
        <v>8</v>
      </c>
      <c r="D87" s="32" t="s">
        <v>1</v>
      </c>
      <c r="E87" s="31"/>
      <c r="F87" s="31"/>
      <c r="G87" s="31"/>
      <c r="H87" s="31"/>
      <c r="I87" s="31"/>
      <c r="J87" s="31"/>
      <c r="K87" s="31"/>
      <c r="L87" s="31"/>
      <c r="M87" s="33">
        <f>M86+M85</f>
        <v>0.30336767999999997</v>
      </c>
    </row>
    <row r="88" spans="1:13" s="114" customFormat="1">
      <c r="A88" s="12"/>
    </row>
    <row r="89" spans="1:13" s="114" customFormat="1" ht="15.75">
      <c r="A89" s="12"/>
      <c r="C89" s="40" t="s">
        <v>27</v>
      </c>
      <c r="D89" s="41"/>
      <c r="E89" s="41"/>
      <c r="F89" s="41" t="s">
        <v>32</v>
      </c>
      <c r="G89" s="41"/>
      <c r="H89" s="12"/>
      <c r="I89" s="12"/>
    </row>
    <row r="90" spans="1:13" s="114" customFormat="1">
      <c r="A90" s="12"/>
    </row>
  </sheetData>
  <mergeCells count="19">
    <mergeCell ref="A6:M6"/>
    <mergeCell ref="B2:C2"/>
    <mergeCell ref="K2:M2"/>
    <mergeCell ref="B3:C3"/>
    <mergeCell ref="D3:F3"/>
    <mergeCell ref="A5:M5"/>
    <mergeCell ref="I12:J12"/>
    <mergeCell ref="K12:L12"/>
    <mergeCell ref="M12:M13"/>
    <mergeCell ref="A7:M7"/>
    <mergeCell ref="A8:M8"/>
    <mergeCell ref="A9:D9"/>
    <mergeCell ref="A11:H11"/>
    <mergeCell ref="A12:A13"/>
    <mergeCell ref="B12:B13"/>
    <mergeCell ref="C12:C13"/>
    <mergeCell ref="D12:D13"/>
    <mergeCell ref="E12:F12"/>
    <mergeCell ref="G12:H12"/>
  </mergeCells>
  <pageMargins left="0.7" right="0.7" top="0.75" bottom="0.75" header="0.3" footer="0.3"/>
  <pageSetup paperSize="9" scale="8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7"/>
  <sheetViews>
    <sheetView topLeftCell="A9" zoomScaleNormal="100" workbookViewId="0">
      <selection activeCell="T20" sqref="T20"/>
    </sheetView>
  </sheetViews>
  <sheetFormatPr defaultRowHeight="15"/>
  <cols>
    <col min="1" max="1" width="4.42578125" customWidth="1"/>
    <col min="2" max="2" width="10.42578125" customWidth="1"/>
    <col min="3" max="3" width="45.5703125" customWidth="1"/>
  </cols>
  <sheetData>
    <row r="1" spans="1:13" s="164" customFormat="1" ht="15.75"/>
    <row r="2" spans="1:13" s="164" customFormat="1" ht="16.5">
      <c r="A2" s="267"/>
      <c r="B2" s="421" t="s">
        <v>143</v>
      </c>
      <c r="C2" s="421"/>
      <c r="D2" s="267"/>
      <c r="E2" s="267"/>
      <c r="F2" s="166"/>
      <c r="G2" s="167"/>
      <c r="H2" s="147"/>
      <c r="I2" s="168"/>
      <c r="J2" s="147"/>
      <c r="K2" s="422" t="s">
        <v>0</v>
      </c>
      <c r="L2" s="423"/>
      <c r="M2" s="424"/>
    </row>
    <row r="3" spans="1:13" s="164" customFormat="1" ht="18" customHeight="1">
      <c r="A3" s="267"/>
      <c r="B3" s="267" t="s">
        <v>199</v>
      </c>
      <c r="C3" s="167" t="s">
        <v>198</v>
      </c>
      <c r="D3" s="425"/>
      <c r="E3" s="425"/>
      <c r="F3" s="425"/>
      <c r="G3" s="167"/>
      <c r="H3" s="147"/>
      <c r="I3" s="168"/>
      <c r="J3" s="147"/>
      <c r="K3" s="169" t="s">
        <v>1</v>
      </c>
      <c r="L3" s="170" t="s">
        <v>2</v>
      </c>
      <c r="M3" s="171" t="s">
        <v>3</v>
      </c>
    </row>
    <row r="4" spans="1:13" s="164" customFormat="1" ht="16.5">
      <c r="A4" s="267"/>
      <c r="B4" s="267"/>
      <c r="C4" s="266"/>
      <c r="D4" s="267"/>
      <c r="E4" s="267"/>
      <c r="F4" s="166"/>
      <c r="G4" s="167"/>
      <c r="H4" s="147"/>
      <c r="I4" s="168"/>
      <c r="J4" s="147"/>
      <c r="K4" s="171">
        <f>M73</f>
        <v>9.3139200000000013</v>
      </c>
      <c r="L4" s="173"/>
      <c r="M4" s="174"/>
    </row>
    <row r="5" spans="1:13" s="114" customFormat="1" ht="18">
      <c r="A5" s="427" t="s">
        <v>192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</row>
    <row r="6" spans="1:13" s="114" customFormat="1" ht="18" customHeight="1">
      <c r="A6" s="428" t="s">
        <v>196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</row>
    <row r="7" spans="1:13" s="114" customFormat="1" ht="18.75" customHeight="1">
      <c r="A7" s="429" t="s">
        <v>205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</row>
    <row r="8" spans="1:13" s="114" customFormat="1" ht="19.5" customHeight="1">
      <c r="A8" s="430" t="s">
        <v>101</v>
      </c>
      <c r="B8" s="430"/>
      <c r="C8" s="430"/>
      <c r="D8" s="430"/>
      <c r="E8" s="430"/>
      <c r="F8" s="430"/>
      <c r="G8" s="430"/>
      <c r="H8" s="430"/>
    </row>
    <row r="9" spans="1:13" s="114" customFormat="1" ht="11.25" customHeight="1">
      <c r="A9" s="150"/>
      <c r="B9" s="150"/>
      <c r="C9" s="150"/>
      <c r="D9" s="150"/>
      <c r="E9" s="150"/>
      <c r="F9" s="150"/>
      <c r="G9" s="150"/>
      <c r="H9" s="150"/>
    </row>
    <row r="10" spans="1:13" s="114" customFormat="1" ht="32.25" customHeight="1">
      <c r="A10" s="416" t="s">
        <v>31</v>
      </c>
      <c r="B10" s="418" t="s">
        <v>47</v>
      </c>
      <c r="C10" s="418" t="s">
        <v>48</v>
      </c>
      <c r="D10" s="414" t="s">
        <v>29</v>
      </c>
      <c r="E10" s="411" t="s">
        <v>4</v>
      </c>
      <c r="F10" s="411"/>
      <c r="G10" s="411" t="s">
        <v>5</v>
      </c>
      <c r="H10" s="411"/>
      <c r="I10" s="411" t="s">
        <v>6</v>
      </c>
      <c r="J10" s="411"/>
      <c r="K10" s="411" t="s">
        <v>49</v>
      </c>
      <c r="L10" s="411"/>
      <c r="M10" s="414" t="s">
        <v>50</v>
      </c>
    </row>
    <row r="11" spans="1:13" s="114" customFormat="1" ht="88.5" customHeight="1">
      <c r="A11" s="417"/>
      <c r="B11" s="418"/>
      <c r="C11" s="418"/>
      <c r="D11" s="415"/>
      <c r="E11" s="144" t="s">
        <v>51</v>
      </c>
      <c r="F11" s="144" t="s">
        <v>10</v>
      </c>
      <c r="G11" s="144" t="s">
        <v>52</v>
      </c>
      <c r="H11" s="144" t="s">
        <v>8</v>
      </c>
      <c r="I11" s="144" t="s">
        <v>52</v>
      </c>
      <c r="J11" s="144" t="s">
        <v>8</v>
      </c>
      <c r="K11" s="144" t="s">
        <v>52</v>
      </c>
      <c r="L11" s="144" t="s">
        <v>8</v>
      </c>
      <c r="M11" s="415"/>
    </row>
    <row r="12" spans="1:13" s="114" customFormat="1" ht="15.75" customHeight="1">
      <c r="A12" s="79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  <c r="I12" s="79">
        <v>9</v>
      </c>
      <c r="J12" s="79">
        <v>10</v>
      </c>
      <c r="K12" s="79">
        <v>11</v>
      </c>
      <c r="L12" s="79">
        <v>12</v>
      </c>
      <c r="M12" s="79">
        <v>13</v>
      </c>
    </row>
    <row r="13" spans="1:13" s="114" customFormat="1" ht="20.25" customHeight="1">
      <c r="A13" s="79"/>
      <c r="B13" s="79"/>
      <c r="C13" s="279" t="s">
        <v>212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s="114" customFormat="1" ht="31.5">
      <c r="A14" s="22">
        <v>1</v>
      </c>
      <c r="B14" s="20" t="s">
        <v>77</v>
      </c>
      <c r="C14" s="30" t="s">
        <v>105</v>
      </c>
      <c r="D14" s="18" t="s">
        <v>14</v>
      </c>
      <c r="E14" s="44"/>
      <c r="F14" s="44">
        <v>5</v>
      </c>
      <c r="G14" s="274"/>
      <c r="H14" s="45"/>
      <c r="I14" s="44"/>
      <c r="J14" s="45"/>
      <c r="K14" s="45"/>
      <c r="L14" s="45"/>
      <c r="M14" s="45"/>
    </row>
    <row r="15" spans="1:13" s="114" customFormat="1" ht="15.75">
      <c r="A15" s="22"/>
      <c r="B15" s="20"/>
      <c r="C15" s="46" t="s">
        <v>83</v>
      </c>
      <c r="D15" s="18" t="s">
        <v>16</v>
      </c>
      <c r="E15" s="45">
        <v>2.06</v>
      </c>
      <c r="F15" s="44">
        <f>F14*E15</f>
        <v>10.3</v>
      </c>
      <c r="G15" s="274"/>
      <c r="H15" s="45"/>
      <c r="I15" s="44"/>
      <c r="J15" s="45"/>
      <c r="K15" s="45"/>
      <c r="L15" s="45"/>
      <c r="M15" s="45">
        <f>J15</f>
        <v>0</v>
      </c>
    </row>
    <row r="16" spans="1:13" s="114" customFormat="1" ht="31.5">
      <c r="A16" s="22">
        <v>2</v>
      </c>
      <c r="B16" s="47" t="s">
        <v>206</v>
      </c>
      <c r="C16" s="275" t="s">
        <v>207</v>
      </c>
      <c r="D16" s="48" t="s">
        <v>14</v>
      </c>
      <c r="E16" s="48"/>
      <c r="F16" s="48">
        <v>2.6</v>
      </c>
      <c r="G16" s="79"/>
      <c r="H16" s="80"/>
      <c r="I16" s="79"/>
      <c r="J16" s="79"/>
      <c r="K16" s="79"/>
      <c r="L16" s="80"/>
      <c r="M16" s="276"/>
    </row>
    <row r="17" spans="1:15" s="114" customFormat="1" ht="15.75">
      <c r="A17" s="22"/>
      <c r="B17" s="48"/>
      <c r="C17" s="277" t="s">
        <v>44</v>
      </c>
      <c r="D17" s="79" t="s">
        <v>16</v>
      </c>
      <c r="E17" s="49">
        <v>2.12</v>
      </c>
      <c r="F17" s="49">
        <f>F16*E17</f>
        <v>5.5120000000000005</v>
      </c>
      <c r="G17" s="79"/>
      <c r="H17" s="80"/>
      <c r="I17" s="81"/>
      <c r="J17" s="80"/>
      <c r="K17" s="79"/>
      <c r="L17" s="80"/>
      <c r="M17" s="80">
        <f>J17</f>
        <v>0</v>
      </c>
    </row>
    <row r="18" spans="1:15" s="114" customFormat="1" ht="15.75">
      <c r="A18" s="22"/>
      <c r="B18" s="48"/>
      <c r="C18" s="277" t="s">
        <v>208</v>
      </c>
      <c r="D18" s="48" t="s">
        <v>1</v>
      </c>
      <c r="E18" s="82">
        <v>0.10100000000000001</v>
      </c>
      <c r="F18" s="49">
        <f>F16*E18</f>
        <v>0.2626</v>
      </c>
      <c r="G18" s="81"/>
      <c r="H18" s="80"/>
      <c r="I18" s="81"/>
      <c r="J18" s="79"/>
      <c r="K18" s="79"/>
      <c r="L18" s="80"/>
      <c r="M18" s="80">
        <f>L18</f>
        <v>0</v>
      </c>
    </row>
    <row r="19" spans="1:15" s="114" customFormat="1" ht="15.75">
      <c r="A19" s="22"/>
      <c r="B19" s="48"/>
      <c r="C19" s="277" t="s">
        <v>74</v>
      </c>
      <c r="D19" s="48" t="s">
        <v>14</v>
      </c>
      <c r="E19" s="52">
        <v>1.1000000000000001</v>
      </c>
      <c r="F19" s="49">
        <f>F16*E19</f>
        <v>2.8600000000000003</v>
      </c>
      <c r="G19" s="81"/>
      <c r="H19" s="80"/>
      <c r="I19" s="81"/>
      <c r="J19" s="79"/>
      <c r="K19" s="79"/>
      <c r="L19" s="80"/>
      <c r="M19" s="80">
        <f>H19</f>
        <v>0</v>
      </c>
    </row>
    <row r="20" spans="1:15" s="114" customFormat="1" ht="47.25">
      <c r="A20" s="22">
        <v>3</v>
      </c>
      <c r="B20" s="47" t="s">
        <v>209</v>
      </c>
      <c r="C20" s="278" t="s">
        <v>214</v>
      </c>
      <c r="D20" s="48" t="s">
        <v>14</v>
      </c>
      <c r="E20" s="48"/>
      <c r="F20" s="49">
        <v>4.2</v>
      </c>
      <c r="G20" s="48"/>
      <c r="H20" s="49"/>
      <c r="I20" s="48"/>
      <c r="J20" s="49"/>
      <c r="K20" s="48"/>
      <c r="L20" s="49"/>
      <c r="M20" s="49"/>
    </row>
    <row r="21" spans="1:15" s="114" customFormat="1" ht="15.75">
      <c r="A21" s="22"/>
      <c r="B21" s="47"/>
      <c r="C21" s="46" t="s">
        <v>83</v>
      </c>
      <c r="D21" s="48" t="s">
        <v>16</v>
      </c>
      <c r="E21" s="48">
        <v>5.17</v>
      </c>
      <c r="F21" s="49">
        <f>F20*E21</f>
        <v>21.714000000000002</v>
      </c>
      <c r="G21" s="48"/>
      <c r="H21" s="49"/>
      <c r="I21" s="50"/>
      <c r="J21" s="49"/>
      <c r="K21" s="48"/>
      <c r="L21" s="49"/>
      <c r="M21" s="49">
        <f>J21</f>
        <v>0</v>
      </c>
    </row>
    <row r="22" spans="1:15" s="114" customFormat="1" ht="15.75">
      <c r="A22" s="22"/>
      <c r="B22" s="47"/>
      <c r="C22" s="277" t="s">
        <v>210</v>
      </c>
      <c r="D22" s="48" t="s">
        <v>1</v>
      </c>
      <c r="E22" s="48">
        <v>1.29</v>
      </c>
      <c r="F22" s="49">
        <f>F20*E22</f>
        <v>5.4180000000000001</v>
      </c>
      <c r="G22" s="48"/>
      <c r="H22" s="49"/>
      <c r="I22" s="48"/>
      <c r="J22" s="49"/>
      <c r="K22" s="48"/>
      <c r="L22" s="49"/>
      <c r="M22" s="49">
        <f>L22</f>
        <v>0</v>
      </c>
    </row>
    <row r="23" spans="1:15" s="114" customFormat="1" ht="15.75">
      <c r="A23" s="22"/>
      <c r="B23" s="47"/>
      <c r="C23" s="51" t="s">
        <v>190</v>
      </c>
      <c r="D23" s="48" t="s">
        <v>14</v>
      </c>
      <c r="E23" s="48">
        <v>1.02</v>
      </c>
      <c r="F23" s="49">
        <f>F20*E23</f>
        <v>4.2840000000000007</v>
      </c>
      <c r="G23" s="52"/>
      <c r="H23" s="49"/>
      <c r="I23" s="48"/>
      <c r="J23" s="49"/>
      <c r="K23" s="48"/>
      <c r="L23" s="49"/>
      <c r="M23" s="49">
        <f>L23+H23</f>
        <v>0</v>
      </c>
    </row>
    <row r="24" spans="1:15" s="114" customFormat="1" ht="15.75">
      <c r="A24" s="22"/>
      <c r="B24" s="47"/>
      <c r="C24" s="277" t="s">
        <v>18</v>
      </c>
      <c r="D24" s="48" t="s">
        <v>19</v>
      </c>
      <c r="E24" s="48">
        <v>1.24</v>
      </c>
      <c r="F24" s="49">
        <f>F20*E24</f>
        <v>5.2080000000000002</v>
      </c>
      <c r="G24" s="52"/>
      <c r="H24" s="49"/>
      <c r="I24" s="48"/>
      <c r="J24" s="49"/>
      <c r="K24" s="48"/>
      <c r="L24" s="49"/>
      <c r="M24" s="49">
        <f>H24</f>
        <v>0</v>
      </c>
    </row>
    <row r="25" spans="1:15" s="114" customFormat="1" ht="15.75">
      <c r="A25" s="22"/>
      <c r="B25" s="47"/>
      <c r="C25" s="277" t="s">
        <v>20</v>
      </c>
      <c r="D25" s="48" t="s">
        <v>14</v>
      </c>
      <c r="E25" s="48">
        <v>1.38E-2</v>
      </c>
      <c r="F25" s="49">
        <f>F20*E25</f>
        <v>5.7960000000000005E-2</v>
      </c>
      <c r="G25" s="52"/>
      <c r="H25" s="49"/>
      <c r="I25" s="48"/>
      <c r="J25" s="49"/>
      <c r="K25" s="48"/>
      <c r="L25" s="49"/>
      <c r="M25" s="49">
        <f>H25</f>
        <v>0</v>
      </c>
    </row>
    <row r="26" spans="1:15" s="114" customFormat="1" ht="15.75">
      <c r="A26" s="22"/>
      <c r="B26" s="47"/>
      <c r="C26" s="84" t="s">
        <v>211</v>
      </c>
      <c r="D26" s="48" t="s">
        <v>22</v>
      </c>
      <c r="E26" s="82"/>
      <c r="F26" s="82">
        <v>0.12</v>
      </c>
      <c r="G26" s="52"/>
      <c r="H26" s="49"/>
      <c r="I26" s="48"/>
      <c r="J26" s="49"/>
      <c r="K26" s="48"/>
      <c r="L26" s="49"/>
      <c r="M26" s="49">
        <f t="shared" ref="M26" si="0">H26</f>
        <v>0</v>
      </c>
    </row>
    <row r="27" spans="1:15" s="114" customFormat="1" ht="15.75">
      <c r="A27" s="22"/>
      <c r="B27" s="47"/>
      <c r="C27" s="277" t="s">
        <v>21</v>
      </c>
      <c r="D27" s="48" t="s">
        <v>1</v>
      </c>
      <c r="E27" s="48">
        <v>0.3</v>
      </c>
      <c r="F27" s="49">
        <f>F20*E27</f>
        <v>1.26</v>
      </c>
      <c r="G27" s="52"/>
      <c r="H27" s="49"/>
      <c r="I27" s="48"/>
      <c r="J27" s="49"/>
      <c r="K27" s="48"/>
      <c r="L27" s="49"/>
      <c r="M27" s="49">
        <f>H27</f>
        <v>0</v>
      </c>
    </row>
    <row r="28" spans="1:15" s="114" customFormat="1" ht="21" customHeight="1">
      <c r="A28" s="79"/>
      <c r="B28" s="79"/>
      <c r="C28" s="279" t="s">
        <v>213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5" s="281" customFormat="1" ht="32.25" customHeight="1">
      <c r="A29" s="48">
        <v>4</v>
      </c>
      <c r="B29" s="20" t="s">
        <v>77</v>
      </c>
      <c r="C29" s="30" t="s">
        <v>105</v>
      </c>
      <c r="D29" s="18" t="s">
        <v>14</v>
      </c>
      <c r="E29" s="44"/>
      <c r="F29" s="44">
        <v>4.75</v>
      </c>
      <c r="G29" s="268"/>
      <c r="H29" s="45"/>
      <c r="I29" s="44"/>
      <c r="J29" s="45"/>
      <c r="K29" s="45"/>
      <c r="L29" s="45"/>
      <c r="M29" s="45"/>
      <c r="N29" s="280"/>
      <c r="O29" s="164"/>
    </row>
    <row r="30" spans="1:15" s="281" customFormat="1" ht="18" customHeight="1">
      <c r="A30" s="48"/>
      <c r="B30" s="20"/>
      <c r="C30" s="46" t="s">
        <v>83</v>
      </c>
      <c r="D30" s="18" t="s">
        <v>16</v>
      </c>
      <c r="E30" s="45">
        <v>2.06</v>
      </c>
      <c r="F30" s="44">
        <f>F29*E30</f>
        <v>9.7850000000000001</v>
      </c>
      <c r="G30" s="268"/>
      <c r="H30" s="45"/>
      <c r="I30" s="44"/>
      <c r="J30" s="45"/>
      <c r="K30" s="45"/>
      <c r="L30" s="45"/>
      <c r="M30" s="45">
        <f>J30</f>
        <v>0</v>
      </c>
      <c r="N30" s="280"/>
      <c r="O30" s="164"/>
    </row>
    <row r="31" spans="1:15" s="281" customFormat="1" ht="32.25" customHeight="1">
      <c r="A31" s="48">
        <v>5</v>
      </c>
      <c r="B31" s="163" t="s">
        <v>92</v>
      </c>
      <c r="C31" s="107" t="s">
        <v>215</v>
      </c>
      <c r="D31" s="85" t="s">
        <v>14</v>
      </c>
      <c r="E31" s="85"/>
      <c r="F31" s="25">
        <v>4.2</v>
      </c>
      <c r="G31" s="256"/>
      <c r="H31" s="108"/>
      <c r="I31" s="27"/>
      <c r="J31" s="26"/>
      <c r="K31" s="27"/>
      <c r="L31" s="26"/>
      <c r="M31" s="26"/>
      <c r="N31" s="280"/>
      <c r="O31" s="164"/>
    </row>
    <row r="32" spans="1:15" s="281" customFormat="1" ht="19.5" customHeight="1">
      <c r="A32" s="48"/>
      <c r="B32" s="20"/>
      <c r="C32" s="46" t="s">
        <v>46</v>
      </c>
      <c r="D32" s="22" t="s">
        <v>16</v>
      </c>
      <c r="E32" s="22">
        <v>2.86</v>
      </c>
      <c r="F32" s="26">
        <f>F31*E32</f>
        <v>12.012</v>
      </c>
      <c r="G32" s="24"/>
      <c r="H32" s="26"/>
      <c r="I32" s="52"/>
      <c r="J32" s="26"/>
      <c r="K32" s="27"/>
      <c r="L32" s="26"/>
      <c r="M32" s="26">
        <f>J32</f>
        <v>0</v>
      </c>
      <c r="N32" s="280"/>
      <c r="O32" s="164"/>
    </row>
    <row r="33" spans="1:15" s="281" customFormat="1" ht="20.25" customHeight="1">
      <c r="A33" s="48"/>
      <c r="B33" s="20"/>
      <c r="C33" s="30" t="s">
        <v>17</v>
      </c>
      <c r="D33" s="22" t="s">
        <v>1</v>
      </c>
      <c r="E33" s="22">
        <v>0.76</v>
      </c>
      <c r="F33" s="26">
        <f>F31*E33</f>
        <v>3.1920000000000002</v>
      </c>
      <c r="G33" s="25"/>
      <c r="H33" s="26"/>
      <c r="I33" s="27"/>
      <c r="J33" s="26"/>
      <c r="K33" s="27"/>
      <c r="L33" s="26"/>
      <c r="M33" s="26">
        <v>3.92</v>
      </c>
      <c r="N33" s="280"/>
      <c r="O33" s="164"/>
    </row>
    <row r="34" spans="1:15" s="281" customFormat="1" ht="17.25" customHeight="1">
      <c r="A34" s="48"/>
      <c r="B34" s="29"/>
      <c r="C34" s="28" t="s">
        <v>190</v>
      </c>
      <c r="D34" s="22" t="s">
        <v>14</v>
      </c>
      <c r="E34" s="22">
        <v>1.02</v>
      </c>
      <c r="F34" s="26">
        <f>F31*E34</f>
        <v>4.2840000000000007</v>
      </c>
      <c r="G34" s="25"/>
      <c r="H34" s="26"/>
      <c r="I34" s="27"/>
      <c r="J34" s="26"/>
      <c r="K34" s="48"/>
      <c r="L34" s="49"/>
      <c r="M34" s="26">
        <f>L34+H34</f>
        <v>0</v>
      </c>
      <c r="N34" s="280"/>
      <c r="O34" s="164"/>
    </row>
    <row r="35" spans="1:15" s="281" customFormat="1" ht="18" customHeight="1">
      <c r="A35" s="48"/>
      <c r="B35" s="29"/>
      <c r="C35" s="30" t="s">
        <v>18</v>
      </c>
      <c r="D35" s="22" t="s">
        <v>19</v>
      </c>
      <c r="E35" s="22">
        <v>0.80300000000000005</v>
      </c>
      <c r="F35" s="26">
        <f>F31*E35</f>
        <v>3.3726000000000003</v>
      </c>
      <c r="G35" s="25"/>
      <c r="H35" s="26"/>
      <c r="I35" s="27"/>
      <c r="J35" s="26"/>
      <c r="K35" s="27"/>
      <c r="L35" s="26"/>
      <c r="M35" s="26">
        <f>H35</f>
        <v>0</v>
      </c>
      <c r="N35" s="280"/>
      <c r="O35" s="164"/>
    </row>
    <row r="36" spans="1:15" s="281" customFormat="1" ht="18" customHeight="1">
      <c r="A36" s="48"/>
      <c r="B36" s="29"/>
      <c r="C36" s="30" t="s">
        <v>20</v>
      </c>
      <c r="D36" s="22" t="s">
        <v>14</v>
      </c>
      <c r="E36" s="22">
        <v>3.8999999999999998E-3</v>
      </c>
      <c r="F36" s="149">
        <f>F31*E36</f>
        <v>1.6379999999999999E-2</v>
      </c>
      <c r="G36" s="25"/>
      <c r="H36" s="26"/>
      <c r="I36" s="27"/>
      <c r="J36" s="26"/>
      <c r="K36" s="27"/>
      <c r="L36" s="26"/>
      <c r="M36" s="26">
        <f>H36</f>
        <v>0</v>
      </c>
      <c r="N36" s="280"/>
      <c r="O36" s="164"/>
    </row>
    <row r="37" spans="1:15" s="281" customFormat="1" ht="18.75" customHeight="1">
      <c r="A37" s="48"/>
      <c r="B37" s="29"/>
      <c r="C37" s="30" t="s">
        <v>21</v>
      </c>
      <c r="D37" s="22" t="s">
        <v>1</v>
      </c>
      <c r="E37" s="22">
        <v>0.13</v>
      </c>
      <c r="F37" s="26">
        <f>F31*E37</f>
        <v>0.54600000000000004</v>
      </c>
      <c r="G37" s="25"/>
      <c r="H37" s="26"/>
      <c r="I37" s="27"/>
      <c r="J37" s="26"/>
      <c r="K37" s="27"/>
      <c r="L37" s="26"/>
      <c r="M37" s="26">
        <f>H37</f>
        <v>0</v>
      </c>
      <c r="N37" s="280"/>
      <c r="O37" s="164"/>
    </row>
    <row r="38" spans="1:15" s="281" customFormat="1" ht="32.25" customHeight="1">
      <c r="A38" s="48">
        <v>6</v>
      </c>
      <c r="B38" s="106" t="s">
        <v>114</v>
      </c>
      <c r="C38" s="107" t="s">
        <v>189</v>
      </c>
      <c r="D38" s="85" t="s">
        <v>14</v>
      </c>
      <c r="E38" s="85"/>
      <c r="F38" s="26">
        <v>2.62</v>
      </c>
      <c r="G38" s="85"/>
      <c r="H38" s="108"/>
      <c r="I38" s="27"/>
      <c r="J38" s="26"/>
      <c r="K38" s="27"/>
      <c r="L38" s="26"/>
      <c r="M38" s="26"/>
      <c r="N38" s="280"/>
      <c r="O38" s="164"/>
    </row>
    <row r="39" spans="1:15" s="281" customFormat="1" ht="18" customHeight="1">
      <c r="A39" s="48"/>
      <c r="B39" s="20"/>
      <c r="C39" s="46" t="s">
        <v>46</v>
      </c>
      <c r="D39" s="22" t="s">
        <v>16</v>
      </c>
      <c r="E39" s="22">
        <v>2.81</v>
      </c>
      <c r="F39" s="26">
        <f>F38*E39</f>
        <v>7.3622000000000005</v>
      </c>
      <c r="G39" s="252"/>
      <c r="H39" s="26"/>
      <c r="I39" s="52"/>
      <c r="J39" s="26"/>
      <c r="K39" s="27"/>
      <c r="L39" s="26"/>
      <c r="M39" s="26">
        <f>J39</f>
        <v>0</v>
      </c>
      <c r="N39" s="280"/>
      <c r="O39" s="164"/>
    </row>
    <row r="40" spans="1:15" s="281" customFormat="1" ht="17.25" customHeight="1">
      <c r="A40" s="48"/>
      <c r="B40" s="20"/>
      <c r="C40" s="30" t="s">
        <v>17</v>
      </c>
      <c r="D40" s="22" t="s">
        <v>1</v>
      </c>
      <c r="E40" s="22">
        <v>0.33</v>
      </c>
      <c r="F40" s="26">
        <f>F38*E40</f>
        <v>0.86460000000000004</v>
      </c>
      <c r="G40" s="253"/>
      <c r="H40" s="26"/>
      <c r="I40" s="27"/>
      <c r="J40" s="26"/>
      <c r="K40" s="27"/>
      <c r="L40" s="26"/>
      <c r="M40" s="26">
        <v>3.92</v>
      </c>
      <c r="N40" s="280"/>
      <c r="O40" s="164"/>
    </row>
    <row r="41" spans="1:15" s="281" customFormat="1" ht="16.5" customHeight="1">
      <c r="A41" s="48"/>
      <c r="B41" s="29"/>
      <c r="C41" s="28" t="s">
        <v>190</v>
      </c>
      <c r="D41" s="22" t="s">
        <v>14</v>
      </c>
      <c r="E41" s="22">
        <v>1.02</v>
      </c>
      <c r="F41" s="26">
        <f>F38*E41</f>
        <v>2.6724000000000001</v>
      </c>
      <c r="G41" s="25"/>
      <c r="H41" s="26"/>
      <c r="I41" s="27"/>
      <c r="J41" s="26"/>
      <c r="K41" s="48"/>
      <c r="L41" s="49"/>
      <c r="M41" s="26">
        <f>L41+H41</f>
        <v>0</v>
      </c>
      <c r="N41" s="280"/>
      <c r="O41" s="164"/>
    </row>
    <row r="42" spans="1:15" s="281" customFormat="1" ht="18" customHeight="1">
      <c r="A42" s="48"/>
      <c r="B42" s="29"/>
      <c r="C42" s="30" t="s">
        <v>18</v>
      </c>
      <c r="D42" s="22" t="s">
        <v>19</v>
      </c>
      <c r="E42" s="22">
        <v>0.71699999999999997</v>
      </c>
      <c r="F42" s="26">
        <f>F38*E42</f>
        <v>1.8785400000000001</v>
      </c>
      <c r="G42" s="25"/>
      <c r="H42" s="26"/>
      <c r="I42" s="27"/>
      <c r="J42" s="26"/>
      <c r="K42" s="27"/>
      <c r="L42" s="26"/>
      <c r="M42" s="26">
        <f>H42</f>
        <v>0</v>
      </c>
      <c r="N42" s="280"/>
      <c r="O42" s="164"/>
    </row>
    <row r="43" spans="1:15" s="281" customFormat="1" ht="18.75" customHeight="1">
      <c r="A43" s="48"/>
      <c r="B43" s="29"/>
      <c r="C43" s="30" t="s">
        <v>20</v>
      </c>
      <c r="D43" s="22" t="s">
        <v>14</v>
      </c>
      <c r="E43" s="22">
        <v>1.6500000000000001E-2</v>
      </c>
      <c r="F43" s="149">
        <f>F38*E43</f>
        <v>4.3230000000000005E-2</v>
      </c>
      <c r="G43" s="25"/>
      <c r="H43" s="26"/>
      <c r="I43" s="27"/>
      <c r="J43" s="26"/>
      <c r="K43" s="27"/>
      <c r="L43" s="26"/>
      <c r="M43" s="26">
        <f>H43</f>
        <v>0</v>
      </c>
      <c r="N43" s="280"/>
      <c r="O43" s="164"/>
    </row>
    <row r="44" spans="1:15" s="281" customFormat="1" ht="18" customHeight="1">
      <c r="A44" s="48"/>
      <c r="B44" s="29"/>
      <c r="C44" s="30" t="s">
        <v>21</v>
      </c>
      <c r="D44" s="22" t="s">
        <v>1</v>
      </c>
      <c r="E44" s="22">
        <v>0.16</v>
      </c>
      <c r="F44" s="26">
        <f>F38*E44</f>
        <v>0.41920000000000002</v>
      </c>
      <c r="G44" s="25"/>
      <c r="H44" s="26"/>
      <c r="I44" s="27"/>
      <c r="J44" s="26"/>
      <c r="K44" s="27"/>
      <c r="L44" s="26"/>
      <c r="M44" s="26">
        <f>H44</f>
        <v>0</v>
      </c>
      <c r="N44" s="280"/>
      <c r="O44" s="164"/>
    </row>
    <row r="45" spans="1:15" s="114" customFormat="1" ht="31.5">
      <c r="A45" s="48">
        <v>7</v>
      </c>
      <c r="B45" s="129" t="s">
        <v>81</v>
      </c>
      <c r="C45" s="46" t="s">
        <v>82</v>
      </c>
      <c r="D45" s="130" t="s">
        <v>24</v>
      </c>
      <c r="E45" s="282"/>
      <c r="F45" s="289">
        <v>35</v>
      </c>
      <c r="G45" s="283"/>
      <c r="H45" s="284"/>
      <c r="I45" s="48"/>
      <c r="J45" s="48"/>
      <c r="K45" s="48"/>
      <c r="L45" s="48"/>
      <c r="M45" s="49"/>
    </row>
    <row r="46" spans="1:15" s="114" customFormat="1" ht="15.75">
      <c r="A46" s="48"/>
      <c r="B46" s="130"/>
      <c r="C46" s="46" t="s">
        <v>83</v>
      </c>
      <c r="D46" s="130" t="s">
        <v>16</v>
      </c>
      <c r="E46" s="284">
        <v>1.36</v>
      </c>
      <c r="F46" s="289">
        <f>F45*E46</f>
        <v>47.6</v>
      </c>
      <c r="G46" s="245"/>
      <c r="H46" s="284"/>
      <c r="I46" s="52"/>
      <c r="J46" s="49"/>
      <c r="K46" s="48"/>
      <c r="L46" s="49"/>
      <c r="M46" s="49">
        <f>J46</f>
        <v>0</v>
      </c>
    </row>
    <row r="47" spans="1:15" s="114" customFormat="1" ht="15.75">
      <c r="A47" s="48"/>
      <c r="B47" s="130"/>
      <c r="C47" s="53" t="s">
        <v>17</v>
      </c>
      <c r="D47" s="130" t="s">
        <v>1</v>
      </c>
      <c r="E47" s="285">
        <v>4.0800000000000003E-2</v>
      </c>
      <c r="F47" s="298">
        <f>F45*E47</f>
        <v>1.4280000000000002</v>
      </c>
      <c r="G47" s="245"/>
      <c r="H47" s="284"/>
      <c r="I47" s="52"/>
      <c r="J47" s="49"/>
      <c r="K47" s="48"/>
      <c r="L47" s="49"/>
      <c r="M47" s="49">
        <f>L47</f>
        <v>0</v>
      </c>
    </row>
    <row r="48" spans="1:15" s="114" customFormat="1" ht="15.75" customHeight="1">
      <c r="A48" s="48"/>
      <c r="B48" s="130"/>
      <c r="C48" s="46" t="s">
        <v>216</v>
      </c>
      <c r="D48" s="286" t="s">
        <v>24</v>
      </c>
      <c r="E48" s="285"/>
      <c r="F48" s="289">
        <v>32</v>
      </c>
      <c r="G48" s="287"/>
      <c r="H48" s="288"/>
      <c r="I48" s="48"/>
      <c r="J48" s="48"/>
      <c r="K48" s="48"/>
      <c r="L48" s="48"/>
      <c r="M48" s="49">
        <f>H48</f>
        <v>0</v>
      </c>
    </row>
    <row r="49" spans="1:13" s="114" customFormat="1" ht="15.75">
      <c r="A49" s="48"/>
      <c r="B49" s="130"/>
      <c r="C49" s="46" t="s">
        <v>186</v>
      </c>
      <c r="D49" s="286" t="s">
        <v>24</v>
      </c>
      <c r="E49" s="285"/>
      <c r="F49" s="289">
        <v>70</v>
      </c>
      <c r="G49" s="287"/>
      <c r="H49" s="288"/>
      <c r="I49" s="48"/>
      <c r="J49" s="48"/>
      <c r="K49" s="48"/>
      <c r="L49" s="48"/>
      <c r="M49" s="49">
        <f>H49</f>
        <v>0</v>
      </c>
    </row>
    <row r="50" spans="1:13" s="114" customFormat="1" ht="15.75">
      <c r="A50" s="48"/>
      <c r="B50" s="130"/>
      <c r="C50" s="46" t="s">
        <v>170</v>
      </c>
      <c r="D50" s="286" t="s">
        <v>24</v>
      </c>
      <c r="E50" s="285"/>
      <c r="F50" s="289">
        <v>245</v>
      </c>
      <c r="G50" s="287"/>
      <c r="H50" s="288"/>
      <c r="I50" s="48"/>
      <c r="J50" s="48"/>
      <c r="K50" s="48"/>
      <c r="L50" s="48"/>
      <c r="M50" s="49">
        <f>H50</f>
        <v>0</v>
      </c>
    </row>
    <row r="51" spans="1:13" s="114" customFormat="1" ht="15.75">
      <c r="A51" s="48"/>
      <c r="B51" s="130"/>
      <c r="C51" s="46" t="s">
        <v>84</v>
      </c>
      <c r="D51" s="286" t="s">
        <v>23</v>
      </c>
      <c r="E51" s="285"/>
      <c r="F51" s="289">
        <v>7</v>
      </c>
      <c r="G51" s="290"/>
      <c r="H51" s="291"/>
      <c r="I51" s="48"/>
      <c r="J51" s="48"/>
      <c r="K51" s="48"/>
      <c r="L51" s="48"/>
      <c r="M51" s="49">
        <f>H51</f>
        <v>0</v>
      </c>
    </row>
    <row r="52" spans="1:13" s="114" customFormat="1" ht="15.75">
      <c r="A52" s="48"/>
      <c r="B52" s="130"/>
      <c r="C52" s="53" t="s">
        <v>21</v>
      </c>
      <c r="D52" s="130" t="s">
        <v>1</v>
      </c>
      <c r="E52" s="285">
        <v>5.3400000000000003E-2</v>
      </c>
      <c r="F52" s="298">
        <f>F45*E52</f>
        <v>1.8690000000000002</v>
      </c>
      <c r="G52" s="283"/>
      <c r="H52" s="132"/>
      <c r="I52" s="48"/>
      <c r="J52" s="48"/>
      <c r="K52" s="48"/>
      <c r="L52" s="48"/>
      <c r="M52" s="49">
        <f>H52</f>
        <v>0</v>
      </c>
    </row>
    <row r="53" spans="1:13" s="114" customFormat="1" ht="15.75">
      <c r="A53" s="48">
        <v>8</v>
      </c>
      <c r="B53" s="129" t="s">
        <v>171</v>
      </c>
      <c r="C53" s="46" t="s">
        <v>172</v>
      </c>
      <c r="D53" s="130" t="s">
        <v>173</v>
      </c>
      <c r="E53" s="282"/>
      <c r="F53" s="289">
        <v>1</v>
      </c>
      <c r="G53" s="283"/>
      <c r="H53" s="284"/>
      <c r="I53" s="48"/>
      <c r="J53" s="48"/>
      <c r="K53" s="48"/>
      <c r="L53" s="48"/>
      <c r="M53" s="49"/>
    </row>
    <row r="54" spans="1:13" s="114" customFormat="1" ht="15.75">
      <c r="A54" s="48"/>
      <c r="B54" s="130"/>
      <c r="C54" s="46" t="s">
        <v>83</v>
      </c>
      <c r="D54" s="130" t="s">
        <v>16</v>
      </c>
      <c r="E54" s="284">
        <v>7.33</v>
      </c>
      <c r="F54" s="131">
        <f>F53*E54</f>
        <v>7.33</v>
      </c>
      <c r="G54" s="245"/>
      <c r="H54" s="284"/>
      <c r="I54" s="52"/>
      <c r="J54" s="49"/>
      <c r="K54" s="48"/>
      <c r="L54" s="49"/>
      <c r="M54" s="49">
        <f>J54</f>
        <v>0</v>
      </c>
    </row>
    <row r="55" spans="1:13" s="114" customFormat="1" ht="15.75">
      <c r="A55" s="48"/>
      <c r="B55" s="130"/>
      <c r="C55" s="53" t="s">
        <v>17</v>
      </c>
      <c r="D55" s="130" t="s">
        <v>1</v>
      </c>
      <c r="E55" s="284">
        <v>0.11</v>
      </c>
      <c r="F55" s="132">
        <f>F53*E55</f>
        <v>0.11</v>
      </c>
      <c r="G55" s="283"/>
      <c r="H55" s="284"/>
      <c r="I55" s="52"/>
      <c r="J55" s="49"/>
      <c r="K55" s="48"/>
      <c r="L55" s="49"/>
      <c r="M55" s="49">
        <f>L55</f>
        <v>0</v>
      </c>
    </row>
    <row r="56" spans="1:13" s="114" customFormat="1" ht="15.75">
      <c r="A56" s="48"/>
      <c r="B56" s="130"/>
      <c r="C56" s="46" t="s">
        <v>174</v>
      </c>
      <c r="D56" s="286" t="s">
        <v>24</v>
      </c>
      <c r="E56" s="282">
        <v>14.4</v>
      </c>
      <c r="F56" s="131">
        <f>F53*E56</f>
        <v>14.4</v>
      </c>
      <c r="G56" s="287"/>
      <c r="H56" s="288"/>
      <c r="I56" s="48"/>
      <c r="J56" s="48"/>
      <c r="K56" s="48"/>
      <c r="L56" s="48"/>
      <c r="M56" s="49">
        <f t="shared" ref="M56:M60" si="1">H56</f>
        <v>0</v>
      </c>
    </row>
    <row r="57" spans="1:13" s="114" customFormat="1" ht="15.75">
      <c r="A57" s="48"/>
      <c r="B57" s="130"/>
      <c r="C57" s="46" t="s">
        <v>175</v>
      </c>
      <c r="D57" s="286" t="s">
        <v>24</v>
      </c>
      <c r="E57" s="282">
        <v>22.4</v>
      </c>
      <c r="F57" s="131">
        <f>F53*E57</f>
        <v>22.4</v>
      </c>
      <c r="G57" s="287"/>
      <c r="H57" s="288"/>
      <c r="I57" s="48"/>
      <c r="J57" s="48"/>
      <c r="K57" s="48"/>
      <c r="L57" s="48"/>
      <c r="M57" s="49">
        <f t="shared" si="1"/>
        <v>0</v>
      </c>
    </row>
    <row r="58" spans="1:13" s="114" customFormat="1" ht="15.75">
      <c r="A58" s="48"/>
      <c r="B58" s="130"/>
      <c r="C58" s="46" t="s">
        <v>176</v>
      </c>
      <c r="D58" s="286" t="s">
        <v>177</v>
      </c>
      <c r="E58" s="282">
        <v>1</v>
      </c>
      <c r="F58" s="131">
        <f>F53*E58</f>
        <v>1</v>
      </c>
      <c r="G58" s="290"/>
      <c r="H58" s="291"/>
      <c r="I58" s="48"/>
      <c r="J58" s="48"/>
      <c r="K58" s="48"/>
      <c r="L58" s="48"/>
      <c r="M58" s="49">
        <f t="shared" si="1"/>
        <v>0</v>
      </c>
    </row>
    <row r="59" spans="1:13" s="114" customFormat="1" ht="15.75">
      <c r="A59" s="48"/>
      <c r="B59" s="130"/>
      <c r="C59" s="46" t="s">
        <v>178</v>
      </c>
      <c r="D59" s="286" t="s">
        <v>177</v>
      </c>
      <c r="E59" s="282">
        <v>1.5</v>
      </c>
      <c r="F59" s="131">
        <f>F53*E59</f>
        <v>1.5</v>
      </c>
      <c r="G59" s="290"/>
      <c r="H59" s="291"/>
      <c r="I59" s="48"/>
      <c r="J59" s="48"/>
      <c r="K59" s="48"/>
      <c r="L59" s="48"/>
      <c r="M59" s="49">
        <f t="shared" si="1"/>
        <v>0</v>
      </c>
    </row>
    <row r="60" spans="1:13" s="114" customFormat="1" ht="15.75">
      <c r="A60" s="48"/>
      <c r="B60" s="130"/>
      <c r="C60" s="46" t="s">
        <v>179</v>
      </c>
      <c r="D60" s="286" t="s">
        <v>180</v>
      </c>
      <c r="E60" s="282">
        <v>2</v>
      </c>
      <c r="F60" s="131">
        <f>F53*E60</f>
        <v>2</v>
      </c>
      <c r="G60" s="290"/>
      <c r="H60" s="291"/>
      <c r="I60" s="48"/>
      <c r="J60" s="48"/>
      <c r="K60" s="48"/>
      <c r="L60" s="48"/>
      <c r="M60" s="49">
        <f t="shared" si="1"/>
        <v>0</v>
      </c>
    </row>
    <row r="61" spans="1:13" s="114" customFormat="1" ht="15.75">
      <c r="A61" s="48"/>
      <c r="B61" s="130"/>
      <c r="C61" s="46" t="s">
        <v>84</v>
      </c>
      <c r="D61" s="286" t="s">
        <v>23</v>
      </c>
      <c r="E61" s="285"/>
      <c r="F61" s="131">
        <v>2</v>
      </c>
      <c r="G61" s="290"/>
      <c r="H61" s="291"/>
      <c r="I61" s="48"/>
      <c r="J61" s="48"/>
      <c r="K61" s="48"/>
      <c r="L61" s="48"/>
      <c r="M61" s="49">
        <f>H61</f>
        <v>0</v>
      </c>
    </row>
    <row r="62" spans="1:13" s="114" customFormat="1" ht="15.75">
      <c r="A62" s="48"/>
      <c r="B62" s="130"/>
      <c r="C62" s="53" t="s">
        <v>21</v>
      </c>
      <c r="D62" s="130" t="s">
        <v>1</v>
      </c>
      <c r="E62" s="284">
        <v>0.26</v>
      </c>
      <c r="F62" s="132">
        <f>F53*E62</f>
        <v>0.26</v>
      </c>
      <c r="G62" s="283"/>
      <c r="H62" s="132"/>
      <c r="I62" s="48"/>
      <c r="J62" s="48"/>
      <c r="K62" s="48"/>
      <c r="L62" s="48"/>
      <c r="M62" s="49">
        <f>H62</f>
        <v>0</v>
      </c>
    </row>
    <row r="63" spans="1:13" s="114" customFormat="1" ht="30">
      <c r="A63" s="48">
        <v>9</v>
      </c>
      <c r="B63" s="54" t="s">
        <v>36</v>
      </c>
      <c r="C63" s="55" t="s">
        <v>181</v>
      </c>
      <c r="D63" s="56" t="s">
        <v>38</v>
      </c>
      <c r="E63" s="261"/>
      <c r="F63" s="262">
        <v>80</v>
      </c>
      <c r="G63" s="269"/>
      <c r="H63" s="263"/>
      <c r="I63" s="264"/>
      <c r="J63" s="31"/>
      <c r="K63" s="31"/>
      <c r="L63" s="31"/>
      <c r="M63" s="32"/>
    </row>
    <row r="64" spans="1:13" s="114" customFormat="1" ht="15.75">
      <c r="A64" s="48"/>
      <c r="B64" s="63"/>
      <c r="C64" s="46" t="s">
        <v>83</v>
      </c>
      <c r="D64" s="56" t="s">
        <v>39</v>
      </c>
      <c r="E64" s="292">
        <v>0.68</v>
      </c>
      <c r="F64" s="265">
        <f>E64*F63</f>
        <v>54.400000000000006</v>
      </c>
      <c r="G64" s="269"/>
      <c r="H64" s="263"/>
      <c r="I64" s="293"/>
      <c r="J64" s="33"/>
      <c r="K64" s="31"/>
      <c r="L64" s="31"/>
      <c r="M64" s="33">
        <f>J64</f>
        <v>0</v>
      </c>
    </row>
    <row r="65" spans="1:15" s="114" customFormat="1" ht="15.75">
      <c r="A65" s="48"/>
      <c r="B65" s="63"/>
      <c r="C65" s="55" t="s">
        <v>40</v>
      </c>
      <c r="D65" s="67" t="s">
        <v>41</v>
      </c>
      <c r="E65" s="294">
        <v>2.9999999999999997E-4</v>
      </c>
      <c r="F65" s="295">
        <f>E65*F63</f>
        <v>2.3999999999999997E-2</v>
      </c>
      <c r="G65" s="292"/>
      <c r="H65" s="263"/>
      <c r="I65" s="296"/>
      <c r="J65" s="31"/>
      <c r="K65" s="128"/>
      <c r="L65" s="274"/>
      <c r="M65" s="274">
        <f>L65</f>
        <v>0</v>
      </c>
    </row>
    <row r="66" spans="1:15" s="114" customFormat="1" ht="15.75">
      <c r="A66" s="48"/>
      <c r="B66" s="54"/>
      <c r="C66" s="72" t="s">
        <v>85</v>
      </c>
      <c r="D66" s="67" t="s">
        <v>42</v>
      </c>
      <c r="E66" s="295">
        <v>0.251</v>
      </c>
      <c r="F66" s="265">
        <f>E66*F63</f>
        <v>20.079999999999998</v>
      </c>
      <c r="G66" s="265"/>
      <c r="H66" s="263"/>
      <c r="I66" s="297"/>
      <c r="J66" s="28"/>
      <c r="K66" s="31"/>
      <c r="L66" s="31"/>
      <c r="M66" s="33">
        <f>H66</f>
        <v>0</v>
      </c>
    </row>
    <row r="67" spans="1:15" s="114" customFormat="1" ht="15.75">
      <c r="A67" s="48"/>
      <c r="B67" s="54"/>
      <c r="C67" s="72" t="s">
        <v>86</v>
      </c>
      <c r="D67" s="67" t="s">
        <v>42</v>
      </c>
      <c r="E67" s="295">
        <v>2.7E-2</v>
      </c>
      <c r="F67" s="265">
        <f>E67*F63</f>
        <v>2.16</v>
      </c>
      <c r="G67" s="265"/>
      <c r="H67" s="263"/>
      <c r="I67" s="297"/>
      <c r="J67" s="28"/>
      <c r="K67" s="31"/>
      <c r="L67" s="31"/>
      <c r="M67" s="33">
        <f>H67</f>
        <v>0</v>
      </c>
    </row>
    <row r="68" spans="1:15" s="114" customFormat="1" ht="30">
      <c r="A68" s="48">
        <v>10</v>
      </c>
      <c r="B68" s="54" t="s">
        <v>182</v>
      </c>
      <c r="C68" s="55" t="s">
        <v>217</v>
      </c>
      <c r="D68" s="56" t="s">
        <v>173</v>
      </c>
      <c r="E68" s="261"/>
      <c r="F68" s="262">
        <v>4</v>
      </c>
      <c r="G68" s="265"/>
      <c r="H68" s="263"/>
      <c r="I68" s="264"/>
      <c r="J68" s="31"/>
      <c r="K68" s="31"/>
      <c r="L68" s="31"/>
      <c r="M68" s="33">
        <f t="shared" ref="M68" si="2">H68</f>
        <v>0</v>
      </c>
      <c r="N68" s="94"/>
      <c r="O68" s="94"/>
    </row>
    <row r="69" spans="1:15" s="114" customFormat="1" ht="18" customHeight="1">
      <c r="A69" s="56"/>
      <c r="B69" s="56"/>
      <c r="C69" s="56" t="s">
        <v>63</v>
      </c>
      <c r="D69" s="56" t="s">
        <v>64</v>
      </c>
      <c r="E69" s="115"/>
      <c r="F69" s="116"/>
      <c r="G69" s="116"/>
      <c r="H69" s="117"/>
      <c r="I69" s="118"/>
      <c r="J69" s="119"/>
      <c r="K69" s="119"/>
      <c r="L69" s="119"/>
      <c r="M69" s="33">
        <f>SUM(M14:M68)</f>
        <v>7.84</v>
      </c>
    </row>
    <row r="70" spans="1:15" s="114" customFormat="1" ht="15.75">
      <c r="A70" s="56"/>
      <c r="B70" s="56"/>
      <c r="C70" s="56" t="s">
        <v>65</v>
      </c>
      <c r="D70" s="56" t="s">
        <v>64</v>
      </c>
      <c r="E70" s="115"/>
      <c r="F70" s="120"/>
      <c r="G70" s="116"/>
      <c r="H70" s="117"/>
      <c r="I70" s="119"/>
      <c r="J70" s="119"/>
      <c r="K70" s="119"/>
      <c r="L70" s="119"/>
      <c r="M70" s="33">
        <f>M69*0.1</f>
        <v>0.78400000000000003</v>
      </c>
    </row>
    <row r="71" spans="1:15" s="114" customFormat="1" ht="15.75">
      <c r="A71" s="56"/>
      <c r="B71" s="56"/>
      <c r="C71" s="56" t="s">
        <v>66</v>
      </c>
      <c r="D71" s="56" t="s">
        <v>64</v>
      </c>
      <c r="E71" s="115"/>
      <c r="F71" s="121"/>
      <c r="G71" s="116"/>
      <c r="H71" s="117"/>
      <c r="I71" s="152"/>
      <c r="J71" s="119"/>
      <c r="K71" s="119"/>
      <c r="L71" s="119"/>
      <c r="M71" s="33">
        <f>M70+M69</f>
        <v>8.6240000000000006</v>
      </c>
    </row>
    <row r="72" spans="1:15" s="114" customFormat="1" ht="15.75">
      <c r="A72" s="56"/>
      <c r="B72" s="56"/>
      <c r="C72" s="56" t="s">
        <v>67</v>
      </c>
      <c r="D72" s="56" t="s">
        <v>64</v>
      </c>
      <c r="E72" s="115"/>
      <c r="F72" s="120"/>
      <c r="G72" s="116"/>
      <c r="H72" s="117"/>
      <c r="I72" s="119"/>
      <c r="J72" s="152"/>
      <c r="K72" s="119"/>
      <c r="L72" s="119"/>
      <c r="M72" s="33">
        <f>M71*0.08</f>
        <v>0.68992000000000009</v>
      </c>
    </row>
    <row r="73" spans="1:15" s="114" customFormat="1" ht="15.75">
      <c r="A73" s="56"/>
      <c r="B73" s="56"/>
      <c r="C73" s="56" t="s">
        <v>61</v>
      </c>
      <c r="D73" s="56" t="s">
        <v>64</v>
      </c>
      <c r="E73" s="115"/>
      <c r="F73" s="116"/>
      <c r="G73" s="116"/>
      <c r="H73" s="117"/>
      <c r="I73" s="152"/>
      <c r="J73" s="119"/>
      <c r="K73" s="119"/>
      <c r="L73" s="119"/>
      <c r="M73" s="33">
        <f>M72+M71</f>
        <v>9.3139200000000013</v>
      </c>
    </row>
    <row r="74" spans="1:15" s="114" customFormat="1">
      <c r="A74" s="153"/>
      <c r="B74" s="153"/>
      <c r="C74" s="154"/>
      <c r="D74" s="154"/>
      <c r="E74" s="154"/>
      <c r="F74" s="154"/>
      <c r="G74" s="154"/>
      <c r="H74" s="154"/>
      <c r="I74" s="155"/>
      <c r="J74" s="155"/>
      <c r="K74" s="156"/>
      <c r="L74" s="156"/>
      <c r="M74" s="156"/>
    </row>
    <row r="75" spans="1:15" s="114" customFormat="1" ht="18" customHeight="1">
      <c r="A75" s="157"/>
      <c r="B75" s="426" t="s">
        <v>62</v>
      </c>
      <c r="C75" s="426"/>
      <c r="D75" s="426"/>
      <c r="E75" s="426"/>
      <c r="F75" s="426"/>
      <c r="G75" s="426"/>
      <c r="H75" s="426"/>
      <c r="I75" s="158"/>
      <c r="J75" s="159"/>
      <c r="K75" s="159"/>
      <c r="L75" s="159"/>
      <c r="M75" s="159"/>
    </row>
    <row r="76" spans="1:15" s="114" customFormat="1"/>
    <row r="77" spans="1:15" s="114" customFormat="1"/>
  </sheetData>
  <mergeCells count="17">
    <mergeCell ref="B75:H75"/>
    <mergeCell ref="A5:M5"/>
    <mergeCell ref="A6:M6"/>
    <mergeCell ref="A7:M7"/>
    <mergeCell ref="A8:H8"/>
    <mergeCell ref="A10:A11"/>
    <mergeCell ref="B10:B11"/>
    <mergeCell ref="C10:C11"/>
    <mergeCell ref="D10:D11"/>
    <mergeCell ref="E10:F10"/>
    <mergeCell ref="G10:H10"/>
    <mergeCell ref="B2:C2"/>
    <mergeCell ref="K2:M2"/>
    <mergeCell ref="D3:F3"/>
    <mergeCell ref="I10:J10"/>
    <mergeCell ref="K10:L10"/>
    <mergeCell ref="M10:M11"/>
  </mergeCells>
  <pageMargins left="0.7" right="0.7" top="0.75" bottom="0.75" header="0.3" footer="0.3"/>
  <pageSetup paperSize="9" scale="86" fitToHeight="0" orientation="landscape" horizontalDpi="0" verticalDpi="0" r:id="rId1"/>
  <rowBreaks count="2" manualBreakCount="2">
    <brk id="26" max="12" man="1"/>
    <brk id="56" max="12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4"/>
  <sheetViews>
    <sheetView zoomScaleNormal="100" workbookViewId="0">
      <selection activeCell="G13" sqref="G13:L44"/>
    </sheetView>
  </sheetViews>
  <sheetFormatPr defaultRowHeight="15"/>
  <cols>
    <col min="1" max="1" width="4.28515625" customWidth="1"/>
    <col min="2" max="2" width="10.42578125" customWidth="1"/>
    <col min="3" max="3" width="56.28515625" customWidth="1"/>
    <col min="4" max="4" width="10.5703125" customWidth="1"/>
    <col min="8" max="8" width="8.7109375" customWidth="1"/>
    <col min="12" max="12" width="10.85546875" customWidth="1"/>
    <col min="13" max="13" width="12.140625" customWidth="1"/>
  </cols>
  <sheetData>
    <row r="1" spans="1:15" s="164" customFormat="1" ht="15.75"/>
    <row r="2" spans="1:15" s="164" customFormat="1" ht="16.5">
      <c r="A2" s="165"/>
      <c r="B2" s="421" t="s">
        <v>143</v>
      </c>
      <c r="C2" s="421"/>
      <c r="D2" s="165"/>
      <c r="E2" s="165"/>
      <c r="F2" s="166"/>
      <c r="G2" s="167"/>
      <c r="H2" s="147"/>
      <c r="I2" s="168"/>
      <c r="J2" s="147"/>
      <c r="K2" s="422" t="s">
        <v>0</v>
      </c>
      <c r="L2" s="423"/>
      <c r="M2" s="424"/>
    </row>
    <row r="3" spans="1:15" s="164" customFormat="1" ht="18" customHeight="1">
      <c r="A3" s="165"/>
      <c r="B3" s="165" t="s">
        <v>199</v>
      </c>
      <c r="C3" s="167" t="s">
        <v>198</v>
      </c>
      <c r="D3" s="425"/>
      <c r="E3" s="425"/>
      <c r="F3" s="425"/>
      <c r="G3" s="167"/>
      <c r="H3" s="147"/>
      <c r="I3" s="168"/>
      <c r="J3" s="147"/>
      <c r="K3" s="169" t="s">
        <v>1</v>
      </c>
      <c r="L3" s="170" t="s">
        <v>2</v>
      </c>
      <c r="M3" s="171" t="s">
        <v>3</v>
      </c>
    </row>
    <row r="4" spans="1:15" s="164" customFormat="1" ht="16.5">
      <c r="A4" s="165"/>
      <c r="B4" s="165"/>
      <c r="C4" s="172"/>
      <c r="D4" s="165"/>
      <c r="E4" s="165"/>
      <c r="F4" s="166"/>
      <c r="G4" s="167"/>
      <c r="H4" s="147"/>
      <c r="I4" s="168"/>
      <c r="J4" s="147"/>
      <c r="K4" s="171">
        <f>M49</f>
        <v>4.6569600000000007</v>
      </c>
      <c r="L4" s="173"/>
      <c r="M4" s="174"/>
    </row>
    <row r="5" spans="1:15" s="164" customFormat="1" ht="16.5">
      <c r="A5" s="175"/>
      <c r="B5" s="176"/>
      <c r="C5" s="441" t="s">
        <v>193</v>
      </c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5" s="164" customFormat="1" ht="18" customHeight="1">
      <c r="A6" s="442" t="s">
        <v>196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5" s="164" customFormat="1" ht="16.5" customHeight="1">
      <c r="A7" s="440" t="s">
        <v>164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</row>
    <row r="8" spans="1:15" s="164" customFormat="1" ht="20.25" customHeight="1">
      <c r="A8" s="436" t="s">
        <v>163</v>
      </c>
      <c r="B8" s="436"/>
      <c r="C8" s="436"/>
      <c r="D8" s="436"/>
      <c r="E8" s="436"/>
      <c r="F8" s="436"/>
      <c r="G8" s="436"/>
      <c r="H8" s="436"/>
      <c r="I8" s="177"/>
      <c r="J8" s="177"/>
      <c r="K8" s="177"/>
      <c r="L8" s="177"/>
      <c r="M8" s="178"/>
    </row>
    <row r="9" spans="1:15" s="164" customFormat="1" ht="28.5" customHeight="1">
      <c r="A9" s="437" t="s">
        <v>31</v>
      </c>
      <c r="B9" s="439" t="s">
        <v>47</v>
      </c>
      <c r="C9" s="439" t="s">
        <v>48</v>
      </c>
      <c r="D9" s="432" t="s">
        <v>29</v>
      </c>
      <c r="E9" s="431" t="s">
        <v>4</v>
      </c>
      <c r="F9" s="431"/>
      <c r="G9" s="431" t="s">
        <v>5</v>
      </c>
      <c r="H9" s="431"/>
      <c r="I9" s="431" t="s">
        <v>6</v>
      </c>
      <c r="J9" s="431"/>
      <c r="K9" s="431" t="s">
        <v>49</v>
      </c>
      <c r="L9" s="431"/>
      <c r="M9" s="432" t="s">
        <v>50</v>
      </c>
    </row>
    <row r="10" spans="1:15" s="164" customFormat="1" ht="76.5" customHeight="1">
      <c r="A10" s="438"/>
      <c r="B10" s="439"/>
      <c r="C10" s="439"/>
      <c r="D10" s="433"/>
      <c r="E10" s="179" t="s">
        <v>51</v>
      </c>
      <c r="F10" s="179" t="s">
        <v>10</v>
      </c>
      <c r="G10" s="179" t="s">
        <v>52</v>
      </c>
      <c r="H10" s="179" t="s">
        <v>8</v>
      </c>
      <c r="I10" s="179" t="s">
        <v>52</v>
      </c>
      <c r="J10" s="179" t="s">
        <v>8</v>
      </c>
      <c r="K10" s="179" t="s">
        <v>52</v>
      </c>
      <c r="L10" s="179" t="s">
        <v>8</v>
      </c>
      <c r="M10" s="433"/>
    </row>
    <row r="11" spans="1:15" s="164" customFormat="1" ht="16.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0">
        <v>10</v>
      </c>
      <c r="K11" s="180">
        <v>11</v>
      </c>
      <c r="L11" s="180">
        <v>12</v>
      </c>
      <c r="M11" s="180">
        <v>13</v>
      </c>
    </row>
    <row r="12" spans="1:15" s="164" customFormat="1" ht="16.5">
      <c r="A12" s="180"/>
      <c r="B12" s="180"/>
      <c r="C12" s="183" t="s">
        <v>164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5" s="114" customFormat="1" ht="31.5">
      <c r="A13" s="48">
        <v>1</v>
      </c>
      <c r="B13" s="129" t="s">
        <v>77</v>
      </c>
      <c r="C13" s="23" t="s">
        <v>166</v>
      </c>
      <c r="D13" s="36" t="s">
        <v>14</v>
      </c>
      <c r="E13" s="132"/>
      <c r="F13" s="131">
        <v>0.5</v>
      </c>
      <c r="G13" s="160"/>
      <c r="H13" s="161"/>
      <c r="I13" s="79"/>
      <c r="J13" s="79"/>
      <c r="K13" s="79"/>
      <c r="L13" s="80"/>
      <c r="M13" s="80"/>
      <c r="N13" s="151"/>
      <c r="O13" s="151"/>
    </row>
    <row r="14" spans="1:15" s="114" customFormat="1" ht="15.75">
      <c r="A14" s="48"/>
      <c r="B14" s="130"/>
      <c r="C14" s="46" t="s">
        <v>46</v>
      </c>
      <c r="D14" s="162" t="s">
        <v>16</v>
      </c>
      <c r="E14" s="132">
        <v>2.06</v>
      </c>
      <c r="F14" s="132">
        <f>E14*F13</f>
        <v>1.03</v>
      </c>
      <c r="G14" s="245"/>
      <c r="H14" s="132"/>
      <c r="I14" s="81"/>
      <c r="J14" s="80"/>
      <c r="K14" s="79"/>
      <c r="L14" s="80"/>
      <c r="M14" s="80">
        <f>J14</f>
        <v>0</v>
      </c>
      <c r="N14" s="151"/>
      <c r="O14" s="151"/>
    </row>
    <row r="15" spans="1:15" s="114" customFormat="1" ht="15.75">
      <c r="A15" s="22">
        <v>2</v>
      </c>
      <c r="B15" s="47" t="s">
        <v>78</v>
      </c>
      <c r="C15" s="51" t="s">
        <v>165</v>
      </c>
      <c r="D15" s="48" t="s">
        <v>14</v>
      </c>
      <c r="E15" s="83"/>
      <c r="F15" s="52">
        <v>0.7</v>
      </c>
      <c r="G15" s="244"/>
      <c r="H15" s="49"/>
      <c r="I15" s="48"/>
      <c r="J15" s="49"/>
      <c r="K15" s="48"/>
      <c r="L15" s="49"/>
      <c r="M15" s="49"/>
    </row>
    <row r="16" spans="1:15" s="114" customFormat="1" ht="15.75">
      <c r="A16" s="22"/>
      <c r="B16" s="47"/>
      <c r="C16" s="84" t="s">
        <v>15</v>
      </c>
      <c r="D16" s="48" t="s">
        <v>79</v>
      </c>
      <c r="E16" s="49">
        <v>8.44</v>
      </c>
      <c r="F16" s="49">
        <f>F15*E16</f>
        <v>5.9079999999999995</v>
      </c>
      <c r="G16" s="52"/>
      <c r="H16" s="49"/>
      <c r="I16" s="81"/>
      <c r="J16" s="49"/>
      <c r="K16" s="48"/>
      <c r="L16" s="49"/>
      <c r="M16" s="49">
        <f>J16</f>
        <v>0</v>
      </c>
    </row>
    <row r="17" spans="1:13" s="114" customFormat="1" ht="15.75">
      <c r="A17" s="22"/>
      <c r="B17" s="47"/>
      <c r="C17" s="84" t="s">
        <v>17</v>
      </c>
      <c r="D17" s="48" t="s">
        <v>1</v>
      </c>
      <c r="E17" s="52">
        <v>1.1000000000000001</v>
      </c>
      <c r="F17" s="49">
        <f>F15*E17</f>
        <v>0.77</v>
      </c>
      <c r="G17" s="52"/>
      <c r="H17" s="49"/>
      <c r="I17" s="48"/>
      <c r="J17" s="49"/>
      <c r="K17" s="48"/>
      <c r="L17" s="49"/>
      <c r="M17" s="49">
        <f>L17</f>
        <v>0</v>
      </c>
    </row>
    <row r="18" spans="1:13" s="114" customFormat="1" ht="15.75">
      <c r="A18" s="22"/>
      <c r="B18" s="47"/>
      <c r="C18" s="51" t="s">
        <v>80</v>
      </c>
      <c r="D18" s="48" t="s">
        <v>14</v>
      </c>
      <c r="E18" s="49">
        <v>1.02</v>
      </c>
      <c r="F18" s="49">
        <f>F15*E18</f>
        <v>0.71399999999999997</v>
      </c>
      <c r="G18" s="52"/>
      <c r="H18" s="49"/>
      <c r="I18" s="48"/>
      <c r="J18" s="49"/>
      <c r="K18" s="48"/>
      <c r="L18" s="49"/>
      <c r="M18" s="49">
        <f>L18+H18</f>
        <v>0</v>
      </c>
    </row>
    <row r="19" spans="1:13" s="114" customFormat="1" ht="15.75">
      <c r="A19" s="22"/>
      <c r="B19" s="47"/>
      <c r="C19" s="84" t="s">
        <v>75</v>
      </c>
      <c r="D19" s="48" t="s">
        <v>22</v>
      </c>
      <c r="E19" s="82"/>
      <c r="F19" s="49">
        <v>4.4999999999999998E-2</v>
      </c>
      <c r="G19" s="52"/>
      <c r="H19" s="49"/>
      <c r="I19" s="48"/>
      <c r="J19" s="49"/>
      <c r="K19" s="48"/>
      <c r="L19" s="49"/>
      <c r="M19" s="49">
        <f t="shared" ref="M19:M22" si="0">H19</f>
        <v>0</v>
      </c>
    </row>
    <row r="20" spans="1:13" s="114" customFormat="1" ht="15.75">
      <c r="A20" s="22"/>
      <c r="B20" s="47"/>
      <c r="C20" s="84" t="s">
        <v>45</v>
      </c>
      <c r="D20" s="48" t="s">
        <v>19</v>
      </c>
      <c r="E20" s="49">
        <v>1.84</v>
      </c>
      <c r="F20" s="49">
        <f>F15*E20</f>
        <v>1.288</v>
      </c>
      <c r="G20" s="52"/>
      <c r="H20" s="49"/>
      <c r="I20" s="48"/>
      <c r="J20" s="49"/>
      <c r="K20" s="48"/>
      <c r="L20" s="49"/>
      <c r="M20" s="49">
        <f t="shared" si="0"/>
        <v>0</v>
      </c>
    </row>
    <row r="21" spans="1:13" s="114" customFormat="1" ht="15.75">
      <c r="A21" s="22"/>
      <c r="B21" s="47"/>
      <c r="C21" s="84" t="s">
        <v>20</v>
      </c>
      <c r="D21" s="48" t="s">
        <v>14</v>
      </c>
      <c r="E21" s="82">
        <v>4.2999999999999997E-2</v>
      </c>
      <c r="F21" s="49">
        <f>F15*E21</f>
        <v>3.0099999999999995E-2</v>
      </c>
      <c r="G21" s="52"/>
      <c r="H21" s="49"/>
      <c r="I21" s="48"/>
      <c r="J21" s="49"/>
      <c r="K21" s="48"/>
      <c r="L21" s="49"/>
      <c r="M21" s="49">
        <f t="shared" si="0"/>
        <v>0</v>
      </c>
    </row>
    <row r="22" spans="1:13" s="114" customFormat="1" ht="15.75">
      <c r="A22" s="22"/>
      <c r="B22" s="47"/>
      <c r="C22" s="84" t="s">
        <v>21</v>
      </c>
      <c r="D22" s="48" t="s">
        <v>1</v>
      </c>
      <c r="E22" s="49">
        <v>0.46</v>
      </c>
      <c r="F22" s="49">
        <f>F15*E22</f>
        <v>0.32200000000000001</v>
      </c>
      <c r="G22" s="52"/>
      <c r="H22" s="49"/>
      <c r="I22" s="48"/>
      <c r="J22" s="49"/>
      <c r="K22" s="48"/>
      <c r="L22" s="49"/>
      <c r="M22" s="49">
        <f t="shared" si="0"/>
        <v>0</v>
      </c>
    </row>
    <row r="23" spans="1:13" s="164" customFormat="1" ht="18">
      <c r="A23" s="181"/>
      <c r="B23" s="182"/>
      <c r="C23" s="183" t="s">
        <v>144</v>
      </c>
      <c r="D23" s="184"/>
      <c r="E23" s="185"/>
      <c r="F23" s="186"/>
      <c r="G23" s="187"/>
      <c r="H23" s="187"/>
      <c r="I23" s="188"/>
      <c r="J23" s="189"/>
      <c r="K23" s="189"/>
      <c r="L23" s="190"/>
      <c r="M23" s="191"/>
    </row>
    <row r="24" spans="1:13" s="164" customFormat="1" ht="19.5" customHeight="1">
      <c r="A24" s="181">
        <v>3</v>
      </c>
      <c r="B24" s="192" t="s">
        <v>145</v>
      </c>
      <c r="C24" s="193" t="s">
        <v>146</v>
      </c>
      <c r="D24" s="194" t="s">
        <v>147</v>
      </c>
      <c r="E24" s="194"/>
      <c r="F24" s="195">
        <v>1</v>
      </c>
      <c r="G24" s="246"/>
      <c r="H24" s="196"/>
      <c r="I24" s="188"/>
      <c r="J24" s="191"/>
      <c r="K24" s="181"/>
      <c r="L24" s="181"/>
      <c r="M24" s="191"/>
    </row>
    <row r="25" spans="1:13" s="164" customFormat="1" ht="18" customHeight="1">
      <c r="A25" s="181"/>
      <c r="B25" s="192"/>
      <c r="C25" s="197" t="s">
        <v>148</v>
      </c>
      <c r="D25" s="194" t="s">
        <v>149</v>
      </c>
      <c r="E25" s="198">
        <v>1</v>
      </c>
      <c r="F25" s="195">
        <f>F24*E25</f>
        <v>1</v>
      </c>
      <c r="G25" s="195"/>
      <c r="H25" s="199"/>
      <c r="I25" s="188"/>
      <c r="J25" s="191"/>
      <c r="K25" s="181"/>
      <c r="L25" s="191"/>
      <c r="M25" s="191">
        <f>J25+H25</f>
        <v>0</v>
      </c>
    </row>
    <row r="26" spans="1:13" s="164" customFormat="1" ht="35.25" customHeight="1">
      <c r="A26" s="181">
        <v>4</v>
      </c>
      <c r="B26" s="200" t="s">
        <v>150</v>
      </c>
      <c r="C26" s="201" t="s">
        <v>151</v>
      </c>
      <c r="D26" s="202" t="s">
        <v>14</v>
      </c>
      <c r="E26" s="203"/>
      <c r="F26" s="204">
        <v>6</v>
      </c>
      <c r="G26" s="247"/>
      <c r="H26" s="205"/>
      <c r="I26" s="181"/>
      <c r="J26" s="191"/>
      <c r="K26" s="181"/>
      <c r="L26" s="191"/>
      <c r="M26" s="191"/>
    </row>
    <row r="27" spans="1:13" s="164" customFormat="1" ht="16.5">
      <c r="A27" s="181"/>
      <c r="B27" s="206"/>
      <c r="C27" s="197" t="s">
        <v>152</v>
      </c>
      <c r="D27" s="207" t="s">
        <v>16</v>
      </c>
      <c r="E27" s="203">
        <v>2.99</v>
      </c>
      <c r="F27" s="203">
        <f>E27*F26</f>
        <v>17.940000000000001</v>
      </c>
      <c r="G27" s="248"/>
      <c r="H27" s="203"/>
      <c r="I27" s="198"/>
      <c r="J27" s="191"/>
      <c r="K27" s="181"/>
      <c r="L27" s="191"/>
      <c r="M27" s="191">
        <f>J27</f>
        <v>0</v>
      </c>
    </row>
    <row r="28" spans="1:13" s="164" customFormat="1" ht="39" customHeight="1">
      <c r="A28" s="181">
        <v>5</v>
      </c>
      <c r="B28" s="208" t="s">
        <v>153</v>
      </c>
      <c r="C28" s="209" t="s">
        <v>167</v>
      </c>
      <c r="D28" s="210" t="s">
        <v>24</v>
      </c>
      <c r="E28" s="210"/>
      <c r="F28" s="211">
        <v>15</v>
      </c>
      <c r="G28" s="249"/>
      <c r="H28" s="212"/>
      <c r="I28" s="213"/>
      <c r="J28" s="214"/>
      <c r="K28" s="213"/>
      <c r="L28" s="214"/>
      <c r="M28" s="214"/>
    </row>
    <row r="29" spans="1:13" s="164" customFormat="1" ht="18" customHeight="1">
      <c r="A29" s="181"/>
      <c r="B29" s="215"/>
      <c r="C29" s="216" t="s">
        <v>15</v>
      </c>
      <c r="D29" s="217" t="s">
        <v>16</v>
      </c>
      <c r="E29" s="217">
        <v>9.5899999999999999E-2</v>
      </c>
      <c r="F29" s="214">
        <f>F28*E29</f>
        <v>1.4384999999999999</v>
      </c>
      <c r="G29" s="250"/>
      <c r="H29" s="214"/>
      <c r="I29" s="198"/>
      <c r="J29" s="214"/>
      <c r="K29" s="213"/>
      <c r="L29" s="214"/>
      <c r="M29" s="214">
        <f>J29</f>
        <v>0</v>
      </c>
    </row>
    <row r="30" spans="1:13" s="164" customFormat="1" ht="16.5">
      <c r="A30" s="181"/>
      <c r="B30" s="215"/>
      <c r="C30" s="216" t="s">
        <v>17</v>
      </c>
      <c r="D30" s="217" t="s">
        <v>1</v>
      </c>
      <c r="E30" s="217">
        <v>4.5199999999999997E-2</v>
      </c>
      <c r="F30" s="214">
        <f>F28*E30</f>
        <v>0.67799999999999994</v>
      </c>
      <c r="G30" s="198"/>
      <c r="H30" s="214"/>
      <c r="I30" s="213"/>
      <c r="J30" s="214"/>
      <c r="K30" s="213"/>
      <c r="L30" s="214"/>
      <c r="M30" s="214">
        <v>3.92</v>
      </c>
    </row>
    <row r="31" spans="1:13" s="164" customFormat="1" ht="20.25" customHeight="1">
      <c r="A31" s="181"/>
      <c r="B31" s="218"/>
      <c r="C31" s="219" t="s">
        <v>154</v>
      </c>
      <c r="D31" s="217" t="s">
        <v>24</v>
      </c>
      <c r="E31" s="220">
        <v>1</v>
      </c>
      <c r="F31" s="198">
        <v>15</v>
      </c>
      <c r="G31" s="198"/>
      <c r="H31" s="214"/>
      <c r="I31" s="213"/>
      <c r="J31" s="214"/>
      <c r="K31" s="213"/>
      <c r="L31" s="214"/>
      <c r="M31" s="214">
        <f>H31</f>
        <v>0</v>
      </c>
    </row>
    <row r="32" spans="1:13" s="164" customFormat="1" ht="16.5">
      <c r="A32" s="181"/>
      <c r="B32" s="218"/>
      <c r="C32" s="216" t="s">
        <v>21</v>
      </c>
      <c r="D32" s="217" t="s">
        <v>1</v>
      </c>
      <c r="E32" s="217">
        <v>5.9999999999999995E-4</v>
      </c>
      <c r="F32" s="214">
        <f>F28*E32</f>
        <v>8.9999999999999993E-3</v>
      </c>
      <c r="G32" s="198"/>
      <c r="H32" s="214"/>
      <c r="I32" s="213"/>
      <c r="J32" s="214"/>
      <c r="K32" s="213"/>
      <c r="L32" s="214"/>
      <c r="M32" s="214">
        <f>H32</f>
        <v>0</v>
      </c>
    </row>
    <row r="33" spans="1:13" s="164" customFormat="1" ht="33.75" customHeight="1">
      <c r="A33" s="181">
        <v>6</v>
      </c>
      <c r="B33" s="221" t="s">
        <v>153</v>
      </c>
      <c r="C33" s="222" t="s">
        <v>168</v>
      </c>
      <c r="D33" s="181" t="s">
        <v>24</v>
      </c>
      <c r="E33" s="191"/>
      <c r="F33" s="188">
        <v>15</v>
      </c>
      <c r="G33" s="188"/>
      <c r="H33" s="191"/>
      <c r="I33" s="181"/>
      <c r="J33" s="191"/>
      <c r="K33" s="181"/>
      <c r="L33" s="191"/>
      <c r="M33" s="191"/>
    </row>
    <row r="34" spans="1:13" s="164" customFormat="1" ht="16.5">
      <c r="A34" s="181"/>
      <c r="B34" s="181"/>
      <c r="C34" s="223" t="s">
        <v>15</v>
      </c>
      <c r="D34" s="181" t="s">
        <v>16</v>
      </c>
      <c r="E34" s="217">
        <v>9.5899999999999999E-2</v>
      </c>
      <c r="F34" s="191">
        <f>F33*E34</f>
        <v>1.4384999999999999</v>
      </c>
      <c r="G34" s="251"/>
      <c r="H34" s="191"/>
      <c r="I34" s="188"/>
      <c r="J34" s="191"/>
      <c r="K34" s="181"/>
      <c r="L34" s="191"/>
      <c r="M34" s="191">
        <f>J34</f>
        <v>0</v>
      </c>
    </row>
    <row r="35" spans="1:13" s="164" customFormat="1" ht="16.5">
      <c r="A35" s="181"/>
      <c r="B35" s="181"/>
      <c r="C35" s="223" t="s">
        <v>17</v>
      </c>
      <c r="D35" s="181" t="s">
        <v>1</v>
      </c>
      <c r="E35" s="217">
        <v>4.5199999999999997E-2</v>
      </c>
      <c r="F35" s="191">
        <f>F33*E35</f>
        <v>0.67799999999999994</v>
      </c>
      <c r="G35" s="251"/>
      <c r="H35" s="191"/>
      <c r="I35" s="191"/>
      <c r="J35" s="191"/>
      <c r="K35" s="181"/>
      <c r="L35" s="191"/>
      <c r="M35" s="191">
        <f>L35</f>
        <v>0</v>
      </c>
    </row>
    <row r="36" spans="1:13" s="164" customFormat="1" ht="33">
      <c r="A36" s="181"/>
      <c r="B36" s="181"/>
      <c r="C36" s="222" t="s">
        <v>155</v>
      </c>
      <c r="D36" s="181" t="s">
        <v>24</v>
      </c>
      <c r="E36" s="220">
        <v>1</v>
      </c>
      <c r="F36" s="188">
        <f>F33*E36</f>
        <v>15</v>
      </c>
      <c r="G36" s="188"/>
      <c r="H36" s="191"/>
      <c r="I36" s="181"/>
      <c r="J36" s="191"/>
      <c r="K36" s="181"/>
      <c r="L36" s="191"/>
      <c r="M36" s="191">
        <f>H36</f>
        <v>0</v>
      </c>
    </row>
    <row r="37" spans="1:13" s="164" customFormat="1" ht="16.5">
      <c r="A37" s="181"/>
      <c r="B37" s="181"/>
      <c r="C37" s="223" t="s">
        <v>21</v>
      </c>
      <c r="D37" s="181" t="s">
        <v>1</v>
      </c>
      <c r="E37" s="217">
        <v>5.9999999999999995E-4</v>
      </c>
      <c r="F37" s="191">
        <f>F33*E37</f>
        <v>8.9999999999999993E-3</v>
      </c>
      <c r="G37" s="188"/>
      <c r="H37" s="191"/>
      <c r="I37" s="181"/>
      <c r="J37" s="191"/>
      <c r="K37" s="181"/>
      <c r="L37" s="191"/>
      <c r="M37" s="191">
        <f>H37</f>
        <v>0</v>
      </c>
    </row>
    <row r="38" spans="1:13" s="164" customFormat="1" ht="16.5">
      <c r="A38" s="181">
        <v>7</v>
      </c>
      <c r="B38" s="221" t="s">
        <v>156</v>
      </c>
      <c r="C38" s="222" t="s">
        <v>157</v>
      </c>
      <c r="D38" s="181" t="s">
        <v>33</v>
      </c>
      <c r="E38" s="191"/>
      <c r="F38" s="188">
        <v>1</v>
      </c>
      <c r="G38" s="251"/>
      <c r="H38" s="191"/>
      <c r="I38" s="181"/>
      <c r="J38" s="191"/>
      <c r="K38" s="181"/>
      <c r="L38" s="191"/>
      <c r="M38" s="191"/>
    </row>
    <row r="39" spans="1:13" s="164" customFormat="1" ht="16.5">
      <c r="A39" s="181"/>
      <c r="B39" s="181"/>
      <c r="C39" s="223" t="s">
        <v>15</v>
      </c>
      <c r="D39" s="181" t="s">
        <v>16</v>
      </c>
      <c r="E39" s="217">
        <v>1.01</v>
      </c>
      <c r="F39" s="191">
        <f>F38*E39</f>
        <v>1.01</v>
      </c>
      <c r="G39" s="251"/>
      <c r="H39" s="191"/>
      <c r="I39" s="188"/>
      <c r="J39" s="191"/>
      <c r="K39" s="181"/>
      <c r="L39" s="191"/>
      <c r="M39" s="191">
        <f>J39</f>
        <v>0</v>
      </c>
    </row>
    <row r="40" spans="1:13" s="164" customFormat="1" ht="16.5">
      <c r="A40" s="181"/>
      <c r="B40" s="181"/>
      <c r="C40" s="223" t="s">
        <v>17</v>
      </c>
      <c r="D40" s="181" t="s">
        <v>1</v>
      </c>
      <c r="E40" s="217">
        <v>0.02</v>
      </c>
      <c r="F40" s="191">
        <f>F38*E40</f>
        <v>0.02</v>
      </c>
      <c r="G40" s="188"/>
      <c r="H40" s="191"/>
      <c r="I40" s="191"/>
      <c r="J40" s="191"/>
      <c r="K40" s="181"/>
      <c r="L40" s="191"/>
      <c r="M40" s="191">
        <f>L40</f>
        <v>0</v>
      </c>
    </row>
    <row r="41" spans="1:13" s="164" customFormat="1" ht="16.5">
      <c r="A41" s="181"/>
      <c r="B41" s="181"/>
      <c r="C41" s="222" t="s">
        <v>158</v>
      </c>
      <c r="D41" s="181" t="s">
        <v>24</v>
      </c>
      <c r="E41" s="220">
        <v>1</v>
      </c>
      <c r="F41" s="188">
        <f>F38*E41</f>
        <v>1</v>
      </c>
      <c r="G41" s="188"/>
      <c r="H41" s="191"/>
      <c r="I41" s="181"/>
      <c r="J41" s="191"/>
      <c r="K41" s="181"/>
      <c r="L41" s="191"/>
      <c r="M41" s="191">
        <f>H41</f>
        <v>0</v>
      </c>
    </row>
    <row r="42" spans="1:13" s="164" customFormat="1" ht="16.5">
      <c r="A42" s="181"/>
      <c r="B42" s="181"/>
      <c r="C42" s="223" t="s">
        <v>21</v>
      </c>
      <c r="D42" s="181" t="s">
        <v>1</v>
      </c>
      <c r="E42" s="217">
        <v>0.49</v>
      </c>
      <c r="F42" s="191">
        <f>F38*E42</f>
        <v>0.49</v>
      </c>
      <c r="G42" s="188"/>
      <c r="H42" s="191"/>
      <c r="I42" s="181"/>
      <c r="J42" s="191"/>
      <c r="K42" s="181"/>
      <c r="L42" s="191"/>
      <c r="M42" s="191">
        <f>H42</f>
        <v>0</v>
      </c>
    </row>
    <row r="43" spans="1:13" s="164" customFormat="1" ht="20.25" customHeight="1">
      <c r="A43" s="181">
        <v>8</v>
      </c>
      <c r="B43" s="224" t="s">
        <v>159</v>
      </c>
      <c r="C43" s="225" t="s">
        <v>160</v>
      </c>
      <c r="D43" s="226" t="s">
        <v>14</v>
      </c>
      <c r="E43" s="226"/>
      <c r="F43" s="227">
        <v>6</v>
      </c>
      <c r="G43" s="226"/>
      <c r="H43" s="227"/>
      <c r="I43" s="181"/>
      <c r="J43" s="181"/>
      <c r="K43" s="181"/>
      <c r="L43" s="181"/>
      <c r="M43" s="191"/>
    </row>
    <row r="44" spans="1:13" s="164" customFormat="1" ht="19.5" customHeight="1">
      <c r="A44" s="181"/>
      <c r="B44" s="192"/>
      <c r="C44" s="197" t="s">
        <v>152</v>
      </c>
      <c r="D44" s="224" t="s">
        <v>39</v>
      </c>
      <c r="E44" s="194">
        <v>0.99299999999999999</v>
      </c>
      <c r="F44" s="214">
        <f>F43*E44</f>
        <v>5.9580000000000002</v>
      </c>
      <c r="G44" s="194"/>
      <c r="H44" s="227"/>
      <c r="I44" s="188"/>
      <c r="J44" s="191"/>
      <c r="K44" s="181"/>
      <c r="L44" s="191"/>
      <c r="M44" s="191">
        <f>J44</f>
        <v>0</v>
      </c>
    </row>
    <row r="45" spans="1:13" s="164" customFormat="1" ht="19.5" customHeight="1">
      <c r="A45" s="223"/>
      <c r="B45" s="228"/>
      <c r="C45" s="194" t="s">
        <v>8</v>
      </c>
      <c r="D45" s="194" t="s">
        <v>1</v>
      </c>
      <c r="E45" s="229"/>
      <c r="F45" s="230"/>
      <c r="G45" s="231"/>
      <c r="H45" s="203"/>
      <c r="I45" s="181"/>
      <c r="J45" s="232"/>
      <c r="K45" s="181"/>
      <c r="L45" s="191"/>
      <c r="M45" s="191">
        <f>SUM(M13:M44)</f>
        <v>3.92</v>
      </c>
    </row>
    <row r="46" spans="1:13" s="164" customFormat="1" ht="18.75" customHeight="1">
      <c r="A46" s="223"/>
      <c r="B46" s="233"/>
      <c r="C46" s="194" t="s">
        <v>161</v>
      </c>
      <c r="D46" s="194" t="s">
        <v>1</v>
      </c>
      <c r="E46" s="230"/>
      <c r="F46" s="230"/>
      <c r="G46" s="234"/>
      <c r="H46" s="203"/>
      <c r="I46" s="181"/>
      <c r="J46" s="232"/>
      <c r="K46" s="181"/>
      <c r="L46" s="191"/>
      <c r="M46" s="191">
        <f>M45*0.1</f>
        <v>0.39200000000000002</v>
      </c>
    </row>
    <row r="47" spans="1:13" s="164" customFormat="1" ht="18.75" customHeight="1">
      <c r="A47" s="223"/>
      <c r="B47" s="235"/>
      <c r="C47" s="217" t="s">
        <v>8</v>
      </c>
      <c r="D47" s="236" t="s">
        <v>1</v>
      </c>
      <c r="E47" s="237"/>
      <c r="F47" s="238"/>
      <c r="G47" s="238"/>
      <c r="H47" s="238"/>
      <c r="I47" s="181"/>
      <c r="J47" s="232"/>
      <c r="K47" s="181"/>
      <c r="L47" s="191"/>
      <c r="M47" s="191">
        <f>M46+M45</f>
        <v>4.3120000000000003</v>
      </c>
    </row>
    <row r="48" spans="1:13" s="164" customFormat="1" ht="19.5" customHeight="1">
      <c r="A48" s="223"/>
      <c r="B48" s="235"/>
      <c r="C48" s="217" t="s">
        <v>54</v>
      </c>
      <c r="D48" s="236" t="s">
        <v>1</v>
      </c>
      <c r="E48" s="237"/>
      <c r="F48" s="238"/>
      <c r="G48" s="238"/>
      <c r="H48" s="238"/>
      <c r="I48" s="181"/>
      <c r="J48" s="232"/>
      <c r="K48" s="181"/>
      <c r="L48" s="191"/>
      <c r="M48" s="191">
        <f>M47*0.08</f>
        <v>0.34496000000000004</v>
      </c>
    </row>
    <row r="49" spans="1:13" s="164" customFormat="1" ht="18.75" customHeight="1">
      <c r="A49" s="223"/>
      <c r="B49" s="235"/>
      <c r="C49" s="217" t="s">
        <v>8</v>
      </c>
      <c r="D49" s="236" t="s">
        <v>1</v>
      </c>
      <c r="E49" s="237"/>
      <c r="F49" s="238"/>
      <c r="G49" s="238"/>
      <c r="H49" s="238"/>
      <c r="I49" s="181"/>
      <c r="J49" s="232"/>
      <c r="K49" s="181"/>
      <c r="L49" s="191"/>
      <c r="M49" s="191">
        <f>M48+M47</f>
        <v>4.6569600000000007</v>
      </c>
    </row>
    <row r="50" spans="1:13" s="164" customFormat="1" ht="16.5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239"/>
      <c r="M50" s="240"/>
    </row>
    <row r="51" spans="1:13" s="164" customFormat="1" ht="16.5">
      <c r="A51" s="239"/>
      <c r="B51" s="239"/>
      <c r="C51" s="241" t="s">
        <v>162</v>
      </c>
      <c r="D51" s="242"/>
      <c r="E51" s="242"/>
      <c r="F51" s="435" t="s">
        <v>32</v>
      </c>
      <c r="G51" s="435"/>
      <c r="H51" s="435"/>
      <c r="I51" s="239"/>
      <c r="J51" s="239"/>
      <c r="K51" s="239"/>
      <c r="L51" s="239"/>
      <c r="M51" s="240"/>
    </row>
    <row r="52" spans="1:13" s="164" customFormat="1" ht="15.7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</row>
    <row r="53" spans="1:13" s="164" customFormat="1" ht="15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</row>
    <row r="54" spans="1:13" s="164" customFormat="1" ht="15.75"/>
  </sheetData>
  <mergeCells count="18">
    <mergeCell ref="A7:M7"/>
    <mergeCell ref="B2:C2"/>
    <mergeCell ref="K2:M2"/>
    <mergeCell ref="D3:F3"/>
    <mergeCell ref="C5:M5"/>
    <mergeCell ref="A6:M6"/>
    <mergeCell ref="A8:H8"/>
    <mergeCell ref="A9:A10"/>
    <mergeCell ref="B9:B10"/>
    <mergeCell ref="C9:C10"/>
    <mergeCell ref="D9:D10"/>
    <mergeCell ref="E9:F9"/>
    <mergeCell ref="G9:H9"/>
    <mergeCell ref="I9:J9"/>
    <mergeCell ref="K9:L9"/>
    <mergeCell ref="M9:M10"/>
    <mergeCell ref="A50:K50"/>
    <mergeCell ref="F51:H51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69"/>
  <sheetViews>
    <sheetView tabSelected="1" zoomScaleNormal="100" workbookViewId="0">
      <selection activeCell="G11" sqref="G11:L161"/>
    </sheetView>
  </sheetViews>
  <sheetFormatPr defaultRowHeight="15"/>
  <cols>
    <col min="1" max="1" width="4.42578125" customWidth="1"/>
    <col min="2" max="2" width="11" customWidth="1"/>
    <col min="3" max="3" width="42.140625" customWidth="1"/>
  </cols>
  <sheetData>
    <row r="1" spans="1:15" s="114" customFormat="1">
      <c r="A1" s="334"/>
      <c r="B1" s="404" t="s">
        <v>143</v>
      </c>
      <c r="C1" s="404"/>
      <c r="D1" s="334"/>
      <c r="E1" s="334"/>
      <c r="F1" s="2"/>
      <c r="G1" s="3"/>
      <c r="H1" s="4"/>
      <c r="I1" s="5"/>
      <c r="J1" s="4"/>
      <c r="K1" s="405" t="s">
        <v>0</v>
      </c>
      <c r="L1" s="406"/>
      <c r="M1" s="407"/>
    </row>
    <row r="2" spans="1:15" s="114" customFormat="1" ht="15" customHeight="1">
      <c r="A2" s="334"/>
      <c r="B2" s="334" t="s">
        <v>199</v>
      </c>
      <c r="C2" s="3" t="s">
        <v>198</v>
      </c>
      <c r="D2" s="408"/>
      <c r="E2" s="408"/>
      <c r="F2" s="408"/>
      <c r="G2" s="3"/>
      <c r="H2" s="4"/>
      <c r="I2" s="5"/>
      <c r="J2" s="4"/>
      <c r="K2" s="6" t="s">
        <v>1</v>
      </c>
      <c r="L2" s="7" t="s">
        <v>2</v>
      </c>
      <c r="M2" s="8" t="s">
        <v>3</v>
      </c>
    </row>
    <row r="3" spans="1:15" s="114" customFormat="1">
      <c r="A3" s="334"/>
      <c r="B3" s="334"/>
      <c r="C3" s="333"/>
      <c r="D3" s="334"/>
      <c r="E3" s="334"/>
      <c r="F3" s="2"/>
      <c r="G3" s="3"/>
      <c r="H3" s="4"/>
      <c r="I3" s="5"/>
      <c r="J3" s="4"/>
      <c r="K3" s="8">
        <f>M166</f>
        <v>4.6569600000000007</v>
      </c>
      <c r="L3" s="337"/>
      <c r="M3" s="338"/>
    </row>
    <row r="4" spans="1:15" s="114" customFormat="1" ht="16.5">
      <c r="A4" s="339"/>
      <c r="B4" s="176"/>
      <c r="C4" s="441" t="s">
        <v>342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324"/>
      <c r="O4" s="151"/>
    </row>
    <row r="5" spans="1:15" s="114" customFormat="1" ht="20.25" customHeight="1">
      <c r="A5" s="339"/>
      <c r="B5" s="340"/>
      <c r="C5" s="444" t="s">
        <v>338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151"/>
      <c r="O5" s="341"/>
    </row>
    <row r="6" spans="1:15" s="114" customFormat="1" ht="20.25" customHeight="1">
      <c r="A6" s="339"/>
      <c r="B6" s="340"/>
      <c r="C6" s="444" t="s">
        <v>339</v>
      </c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151"/>
      <c r="O6" s="341"/>
    </row>
    <row r="7" spans="1:15" s="114" customFormat="1" ht="21" customHeight="1">
      <c r="A7" s="412" t="s">
        <v>102</v>
      </c>
      <c r="B7" s="412"/>
      <c r="C7" s="412"/>
      <c r="D7" s="412"/>
      <c r="E7" s="342"/>
      <c r="F7" s="342"/>
      <c r="G7" s="342"/>
      <c r="H7" s="342"/>
      <c r="I7" s="342"/>
      <c r="J7" s="342"/>
      <c r="K7" s="342"/>
      <c r="L7" s="342"/>
      <c r="M7" s="342"/>
      <c r="N7" s="151"/>
      <c r="O7" s="151"/>
    </row>
    <row r="8" spans="1:15" s="114" customFormat="1" ht="15.75" customHeight="1">
      <c r="A8" s="416" t="s">
        <v>31</v>
      </c>
      <c r="B8" s="418" t="s">
        <v>47</v>
      </c>
      <c r="C8" s="418" t="s">
        <v>48</v>
      </c>
      <c r="D8" s="445" t="s">
        <v>29</v>
      </c>
      <c r="E8" s="447" t="s">
        <v>4</v>
      </c>
      <c r="F8" s="447"/>
      <c r="G8" s="447" t="s">
        <v>5</v>
      </c>
      <c r="H8" s="447"/>
      <c r="I8" s="447" t="s">
        <v>6</v>
      </c>
      <c r="J8" s="447"/>
      <c r="K8" s="447" t="s">
        <v>49</v>
      </c>
      <c r="L8" s="447"/>
      <c r="M8" s="418" t="s">
        <v>268</v>
      </c>
      <c r="N8" s="151"/>
      <c r="O8" s="151"/>
    </row>
    <row r="9" spans="1:15" s="114" customFormat="1" ht="69" customHeight="1">
      <c r="A9" s="417"/>
      <c r="B9" s="418"/>
      <c r="C9" s="418"/>
      <c r="D9" s="446"/>
      <c r="E9" s="335" t="s">
        <v>51</v>
      </c>
      <c r="F9" s="335" t="s">
        <v>10</v>
      </c>
      <c r="G9" s="335" t="s">
        <v>52</v>
      </c>
      <c r="H9" s="335" t="s">
        <v>8</v>
      </c>
      <c r="I9" s="335" t="s">
        <v>52</v>
      </c>
      <c r="J9" s="335" t="s">
        <v>8</v>
      </c>
      <c r="K9" s="335" t="s">
        <v>52</v>
      </c>
      <c r="L9" s="335" t="s">
        <v>8</v>
      </c>
      <c r="M9" s="418"/>
      <c r="N9" s="151"/>
      <c r="O9" s="151"/>
    </row>
    <row r="10" spans="1:15" s="114" customFormat="1">
      <c r="A10" s="343">
        <v>1</v>
      </c>
      <c r="B10" s="343">
        <v>2</v>
      </c>
      <c r="C10" s="343">
        <v>3</v>
      </c>
      <c r="D10" s="343">
        <v>4</v>
      </c>
      <c r="E10" s="343">
        <v>5</v>
      </c>
      <c r="F10" s="343">
        <v>6</v>
      </c>
      <c r="G10" s="343">
        <v>7</v>
      </c>
      <c r="H10" s="343">
        <v>8</v>
      </c>
      <c r="I10" s="343">
        <v>9</v>
      </c>
      <c r="J10" s="343">
        <v>10</v>
      </c>
      <c r="K10" s="343">
        <v>11</v>
      </c>
      <c r="L10" s="343">
        <v>12</v>
      </c>
      <c r="M10" s="343">
        <v>13</v>
      </c>
      <c r="N10" s="151"/>
      <c r="O10" s="151"/>
    </row>
    <row r="11" spans="1:15" s="114" customFormat="1" ht="47.25">
      <c r="A11" s="48">
        <v>1</v>
      </c>
      <c r="B11" s="129" t="s">
        <v>77</v>
      </c>
      <c r="C11" s="23" t="s">
        <v>340</v>
      </c>
      <c r="D11" s="36" t="s">
        <v>14</v>
      </c>
      <c r="E11" s="132"/>
      <c r="F11" s="131">
        <v>6.5</v>
      </c>
      <c r="G11" s="160"/>
      <c r="H11" s="161"/>
      <c r="I11" s="48"/>
      <c r="J11" s="48"/>
      <c r="K11" s="48"/>
      <c r="L11" s="49"/>
      <c r="M11" s="49"/>
      <c r="N11" s="151"/>
      <c r="O11" s="151"/>
    </row>
    <row r="12" spans="1:15" s="114" customFormat="1" ht="15.75">
      <c r="A12" s="48"/>
      <c r="B12" s="130"/>
      <c r="C12" s="46" t="s">
        <v>46</v>
      </c>
      <c r="D12" s="162" t="s">
        <v>16</v>
      </c>
      <c r="E12" s="132">
        <v>2.06</v>
      </c>
      <c r="F12" s="132">
        <f>E12*F11</f>
        <v>13.39</v>
      </c>
      <c r="G12" s="282"/>
      <c r="H12" s="132"/>
      <c r="I12" s="52"/>
      <c r="J12" s="49"/>
      <c r="K12" s="48"/>
      <c r="L12" s="49"/>
      <c r="M12" s="49">
        <f>J12</f>
        <v>0</v>
      </c>
      <c r="N12" s="151"/>
      <c r="O12" s="151"/>
    </row>
    <row r="13" spans="1:15" s="114" customFormat="1" ht="31.5">
      <c r="A13" s="48">
        <v>2</v>
      </c>
      <c r="B13" s="163" t="s">
        <v>92</v>
      </c>
      <c r="C13" s="107" t="s">
        <v>269</v>
      </c>
      <c r="D13" s="85" t="s">
        <v>14</v>
      </c>
      <c r="E13" s="85"/>
      <c r="F13" s="26">
        <v>3.22</v>
      </c>
      <c r="G13" s="85"/>
      <c r="H13" s="108"/>
      <c r="I13" s="27"/>
      <c r="J13" s="26"/>
      <c r="K13" s="27"/>
      <c r="L13" s="26"/>
      <c r="M13" s="26"/>
      <c r="N13" s="151"/>
      <c r="O13" s="151"/>
    </row>
    <row r="14" spans="1:15" s="114" customFormat="1" ht="15.75">
      <c r="A14" s="48"/>
      <c r="B14" s="20"/>
      <c r="C14" s="46" t="s">
        <v>46</v>
      </c>
      <c r="D14" s="22" t="s">
        <v>16</v>
      </c>
      <c r="E14" s="22">
        <v>2.86</v>
      </c>
      <c r="F14" s="26">
        <f>F13*E14</f>
        <v>9.2092000000000009</v>
      </c>
      <c r="G14" s="24"/>
      <c r="H14" s="26"/>
      <c r="I14" s="52"/>
      <c r="J14" s="26"/>
      <c r="K14" s="27"/>
      <c r="L14" s="26"/>
      <c r="M14" s="26">
        <f>J14</f>
        <v>0</v>
      </c>
      <c r="N14" s="151"/>
      <c r="O14" s="151"/>
    </row>
    <row r="15" spans="1:15" s="114" customFormat="1" ht="15.75">
      <c r="A15" s="48"/>
      <c r="B15" s="20"/>
      <c r="C15" s="30" t="s">
        <v>17</v>
      </c>
      <c r="D15" s="22" t="s">
        <v>1</v>
      </c>
      <c r="E15" s="22">
        <v>0.76</v>
      </c>
      <c r="F15" s="26">
        <f>F13*E15</f>
        <v>2.4472</v>
      </c>
      <c r="G15" s="25"/>
      <c r="H15" s="26"/>
      <c r="I15" s="27"/>
      <c r="J15" s="26"/>
      <c r="K15" s="27"/>
      <c r="L15" s="26"/>
      <c r="M15" s="26">
        <v>3.92</v>
      </c>
      <c r="N15" s="151"/>
      <c r="O15" s="151"/>
    </row>
    <row r="16" spans="1:15" s="114" customFormat="1" ht="15.75">
      <c r="A16" s="48"/>
      <c r="B16" s="29"/>
      <c r="C16" s="28" t="s">
        <v>341</v>
      </c>
      <c r="D16" s="22" t="s">
        <v>14</v>
      </c>
      <c r="E16" s="22">
        <v>1.02</v>
      </c>
      <c r="F16" s="26">
        <f>F13*E16</f>
        <v>3.2844000000000002</v>
      </c>
      <c r="G16" s="25"/>
      <c r="H16" s="26"/>
      <c r="I16" s="27"/>
      <c r="J16" s="26"/>
      <c r="K16" s="48"/>
      <c r="L16" s="49"/>
      <c r="M16" s="26">
        <f>L16+H16</f>
        <v>0</v>
      </c>
      <c r="N16" s="151"/>
      <c r="O16" s="151"/>
    </row>
    <row r="17" spans="1:15" s="114" customFormat="1" ht="15.75">
      <c r="A17" s="48"/>
      <c r="B17" s="344"/>
      <c r="C17" s="53" t="s">
        <v>75</v>
      </c>
      <c r="D17" s="286" t="s">
        <v>22</v>
      </c>
      <c r="E17" s="112"/>
      <c r="F17" s="345">
        <v>5.5E-2</v>
      </c>
      <c r="G17" s="346"/>
      <c r="H17" s="112"/>
      <c r="I17" s="48"/>
      <c r="J17" s="48"/>
      <c r="K17" s="48"/>
      <c r="L17" s="48"/>
      <c r="M17" s="49">
        <f t="shared" ref="M17" si="0">H17</f>
        <v>0</v>
      </c>
      <c r="N17" s="151"/>
      <c r="O17" s="151"/>
    </row>
    <row r="18" spans="1:15" s="114" customFormat="1" ht="15.75">
      <c r="A18" s="48"/>
      <c r="B18" s="29"/>
      <c r="C18" s="30" t="s">
        <v>18</v>
      </c>
      <c r="D18" s="22" t="s">
        <v>19</v>
      </c>
      <c r="E18" s="22">
        <v>0.80300000000000005</v>
      </c>
      <c r="F18" s="26">
        <f>F13*E18</f>
        <v>2.5856600000000003</v>
      </c>
      <c r="G18" s="25"/>
      <c r="H18" s="26"/>
      <c r="I18" s="27"/>
      <c r="J18" s="26"/>
      <c r="K18" s="27"/>
      <c r="L18" s="26"/>
      <c r="M18" s="26">
        <f>H18</f>
        <v>0</v>
      </c>
      <c r="N18" s="151"/>
      <c r="O18" s="151"/>
    </row>
    <row r="19" spans="1:15" s="114" customFormat="1" ht="15.75">
      <c r="A19" s="48"/>
      <c r="B19" s="29"/>
      <c r="C19" s="30" t="s">
        <v>20</v>
      </c>
      <c r="D19" s="22" t="s">
        <v>14</v>
      </c>
      <c r="E19" s="22">
        <v>3.8999999999999998E-3</v>
      </c>
      <c r="F19" s="149">
        <f>F13*E19</f>
        <v>1.2558E-2</v>
      </c>
      <c r="G19" s="25"/>
      <c r="H19" s="26"/>
      <c r="I19" s="27"/>
      <c r="J19" s="26"/>
      <c r="K19" s="27"/>
      <c r="L19" s="26"/>
      <c r="M19" s="26">
        <f>H19</f>
        <v>0</v>
      </c>
      <c r="N19" s="151"/>
      <c r="O19" s="151"/>
    </row>
    <row r="20" spans="1:15" s="114" customFormat="1" ht="15.75">
      <c r="A20" s="48"/>
      <c r="B20" s="29"/>
      <c r="C20" s="30" t="s">
        <v>21</v>
      </c>
      <c r="D20" s="22" t="s">
        <v>1</v>
      </c>
      <c r="E20" s="22">
        <v>0.13</v>
      </c>
      <c r="F20" s="26">
        <f>F13*E20</f>
        <v>0.41860000000000003</v>
      </c>
      <c r="G20" s="25"/>
      <c r="H20" s="26"/>
      <c r="I20" s="27"/>
      <c r="J20" s="26"/>
      <c r="K20" s="27"/>
      <c r="L20" s="26"/>
      <c r="M20" s="26">
        <f>H20</f>
        <v>0</v>
      </c>
      <c r="N20" s="151"/>
      <c r="O20" s="151"/>
    </row>
    <row r="21" spans="1:15" s="114" customFormat="1" ht="47.25">
      <c r="A21" s="48">
        <v>3</v>
      </c>
      <c r="B21" s="314" t="s">
        <v>270</v>
      </c>
      <c r="C21" s="316" t="s">
        <v>271</v>
      </c>
      <c r="D21" s="24" t="s">
        <v>14</v>
      </c>
      <c r="E21" s="25"/>
      <c r="F21" s="315">
        <v>0.73</v>
      </c>
      <c r="G21" s="323"/>
      <c r="H21" s="26"/>
      <c r="I21" s="48"/>
      <c r="J21" s="48"/>
      <c r="K21" s="48"/>
      <c r="L21" s="48"/>
      <c r="M21" s="49"/>
      <c r="N21" s="151"/>
      <c r="O21" s="151"/>
    </row>
    <row r="22" spans="1:15" s="114" customFormat="1" ht="15.75">
      <c r="A22" s="48"/>
      <c r="B22" s="314"/>
      <c r="C22" s="46" t="s">
        <v>46</v>
      </c>
      <c r="D22" s="24" t="s">
        <v>16</v>
      </c>
      <c r="E22" s="25">
        <v>8.4</v>
      </c>
      <c r="F22" s="315">
        <f>F21*E22</f>
        <v>6.1319999999999997</v>
      </c>
      <c r="G22" s="323"/>
      <c r="H22" s="26"/>
      <c r="I22" s="52"/>
      <c r="J22" s="49"/>
      <c r="K22" s="48"/>
      <c r="L22" s="49"/>
      <c r="M22" s="49">
        <f>J22</f>
        <v>0</v>
      </c>
      <c r="N22" s="151"/>
      <c r="O22" s="151"/>
    </row>
    <row r="23" spans="1:15" s="114" customFormat="1" ht="15.75">
      <c r="A23" s="48"/>
      <c r="B23" s="314"/>
      <c r="C23" s="53" t="s">
        <v>17</v>
      </c>
      <c r="D23" s="109" t="s">
        <v>1</v>
      </c>
      <c r="E23" s="112">
        <v>0.81</v>
      </c>
      <c r="F23" s="111">
        <f>F21*E23</f>
        <v>0.59130000000000005</v>
      </c>
      <c r="G23" s="273"/>
      <c r="H23" s="111"/>
      <c r="I23" s="52"/>
      <c r="J23" s="49"/>
      <c r="K23" s="48"/>
      <c r="L23" s="49"/>
      <c r="M23" s="49">
        <f>L23</f>
        <v>0</v>
      </c>
      <c r="N23" s="151"/>
      <c r="O23" s="151"/>
    </row>
    <row r="24" spans="1:15" s="114" customFormat="1" ht="15.75">
      <c r="A24" s="48"/>
      <c r="B24" s="314"/>
      <c r="C24" s="53" t="s">
        <v>190</v>
      </c>
      <c r="D24" s="109" t="s">
        <v>14</v>
      </c>
      <c r="E24" s="110">
        <v>1.0149999999999999</v>
      </c>
      <c r="F24" s="111">
        <f>F21*E24</f>
        <v>0.74094999999999989</v>
      </c>
      <c r="G24" s="25"/>
      <c r="H24" s="112"/>
      <c r="I24" s="48"/>
      <c r="J24" s="48"/>
      <c r="K24" s="48"/>
      <c r="L24" s="49"/>
      <c r="M24" s="26">
        <f>L24+H24</f>
        <v>0</v>
      </c>
      <c r="N24" s="151"/>
      <c r="O24" s="151"/>
    </row>
    <row r="25" spans="1:15" s="114" customFormat="1" ht="15.75">
      <c r="A25" s="48"/>
      <c r="B25" s="344"/>
      <c r="C25" s="53" t="s">
        <v>75</v>
      </c>
      <c r="D25" s="286" t="s">
        <v>22</v>
      </c>
      <c r="E25" s="112"/>
      <c r="F25" s="345">
        <v>7.2999999999999995E-2</v>
      </c>
      <c r="G25" s="346"/>
      <c r="H25" s="112"/>
      <c r="I25" s="48"/>
      <c r="J25" s="48"/>
      <c r="K25" s="48"/>
      <c r="L25" s="48"/>
      <c r="M25" s="49">
        <f t="shared" ref="M25:M28" si="1">H25</f>
        <v>0</v>
      </c>
      <c r="N25" s="151"/>
      <c r="O25" s="151"/>
    </row>
    <row r="26" spans="1:15" s="114" customFormat="1" ht="15.75">
      <c r="A26" s="48"/>
      <c r="B26" s="344"/>
      <c r="C26" s="53" t="s">
        <v>45</v>
      </c>
      <c r="D26" s="109" t="s">
        <v>19</v>
      </c>
      <c r="E26" s="112">
        <v>1.37</v>
      </c>
      <c r="F26" s="111">
        <f>F21*E26</f>
        <v>1.0001</v>
      </c>
      <c r="G26" s="25"/>
      <c r="H26" s="112"/>
      <c r="I26" s="48"/>
      <c r="J26" s="48"/>
      <c r="K26" s="48"/>
      <c r="L26" s="48"/>
      <c r="M26" s="49">
        <f t="shared" si="1"/>
        <v>0</v>
      </c>
      <c r="N26" s="151"/>
      <c r="O26" s="151"/>
    </row>
    <row r="27" spans="1:15" s="114" customFormat="1" ht="15.75">
      <c r="A27" s="48"/>
      <c r="B27" s="344"/>
      <c r="C27" s="53" t="s">
        <v>20</v>
      </c>
      <c r="D27" s="109" t="s">
        <v>14</v>
      </c>
      <c r="E27" s="347">
        <v>3.6600000000000001E-2</v>
      </c>
      <c r="F27" s="273">
        <f>F21*E27</f>
        <v>2.6717999999999999E-2</v>
      </c>
      <c r="G27" s="25"/>
      <c r="H27" s="112"/>
      <c r="I27" s="48"/>
      <c r="J27" s="48"/>
      <c r="K27" s="48"/>
      <c r="L27" s="48"/>
      <c r="M27" s="49">
        <f t="shared" si="1"/>
        <v>0</v>
      </c>
      <c r="N27" s="151"/>
      <c r="O27" s="151"/>
    </row>
    <row r="28" spans="1:15" s="114" customFormat="1" ht="15.75">
      <c r="A28" s="48"/>
      <c r="B28" s="348"/>
      <c r="C28" s="53" t="s">
        <v>21</v>
      </c>
      <c r="D28" s="109" t="s">
        <v>1</v>
      </c>
      <c r="E28" s="112">
        <v>0.39</v>
      </c>
      <c r="F28" s="111">
        <f>F21*E28</f>
        <v>0.28470000000000001</v>
      </c>
      <c r="G28" s="273"/>
      <c r="H28" s="111"/>
      <c r="I28" s="48"/>
      <c r="J28" s="48"/>
      <c r="K28" s="48"/>
      <c r="L28" s="48"/>
      <c r="M28" s="49">
        <f t="shared" si="1"/>
        <v>0</v>
      </c>
      <c r="N28" s="151"/>
      <c r="O28" s="151"/>
    </row>
    <row r="29" spans="1:15" s="114" customFormat="1" ht="31.5">
      <c r="A29" s="48">
        <v>4</v>
      </c>
      <c r="B29" s="20" t="s">
        <v>272</v>
      </c>
      <c r="C29" s="23" t="s">
        <v>273</v>
      </c>
      <c r="D29" s="24" t="s">
        <v>14</v>
      </c>
      <c r="E29" s="24"/>
      <c r="F29" s="45">
        <v>0.28999999999999998</v>
      </c>
      <c r="G29" s="20"/>
      <c r="H29" s="45"/>
      <c r="I29" s="19"/>
      <c r="J29" s="45"/>
      <c r="K29" s="19"/>
      <c r="L29" s="45"/>
      <c r="M29" s="45"/>
      <c r="N29" s="151"/>
      <c r="O29" s="151"/>
    </row>
    <row r="30" spans="1:15" s="114" customFormat="1" ht="15.75">
      <c r="A30" s="48"/>
      <c r="B30" s="22"/>
      <c r="C30" s="349" t="s">
        <v>44</v>
      </c>
      <c r="D30" s="22" t="s">
        <v>16</v>
      </c>
      <c r="E30" s="22">
        <v>2.9</v>
      </c>
      <c r="F30" s="45">
        <f>F29*E30</f>
        <v>0.84099999999999997</v>
      </c>
      <c r="G30" s="20"/>
      <c r="H30" s="45"/>
      <c r="I30" s="44"/>
      <c r="J30" s="45"/>
      <c r="K30" s="19"/>
      <c r="L30" s="45"/>
      <c r="M30" s="45">
        <f>J30</f>
        <v>0</v>
      </c>
      <c r="N30" s="151"/>
      <c r="O30" s="151"/>
    </row>
    <row r="31" spans="1:15" s="114" customFormat="1" ht="15.75">
      <c r="A31" s="48"/>
      <c r="B31" s="22"/>
      <c r="C31" s="30" t="s">
        <v>17</v>
      </c>
      <c r="D31" s="22" t="s">
        <v>1</v>
      </c>
      <c r="E31" s="22">
        <v>0.92</v>
      </c>
      <c r="F31" s="45">
        <f>F29*E31</f>
        <v>0.26679999999999998</v>
      </c>
      <c r="G31" s="20"/>
      <c r="H31" s="45"/>
      <c r="I31" s="19"/>
      <c r="J31" s="45"/>
      <c r="K31" s="19"/>
      <c r="L31" s="45"/>
      <c r="M31" s="45">
        <f>L31</f>
        <v>0</v>
      </c>
      <c r="N31" s="151"/>
      <c r="O31" s="151"/>
    </row>
    <row r="32" spans="1:15" s="114" customFormat="1" ht="15.75">
      <c r="A32" s="48"/>
      <c r="B32" s="18"/>
      <c r="C32" s="53" t="s">
        <v>341</v>
      </c>
      <c r="D32" s="22" t="s">
        <v>14</v>
      </c>
      <c r="E32" s="22">
        <v>1.02</v>
      </c>
      <c r="F32" s="45">
        <f>F29*E32</f>
        <v>0.29580000000000001</v>
      </c>
      <c r="G32" s="20"/>
      <c r="H32" s="45"/>
      <c r="I32" s="19"/>
      <c r="J32" s="45"/>
      <c r="K32" s="19"/>
      <c r="L32" s="45"/>
      <c r="M32" s="45">
        <f>L32+H32</f>
        <v>0</v>
      </c>
      <c r="N32" s="151"/>
      <c r="O32" s="151"/>
    </row>
    <row r="33" spans="1:15" s="114" customFormat="1" ht="15.75">
      <c r="A33" s="48"/>
      <c r="B33" s="18"/>
      <c r="C33" s="30" t="s">
        <v>21</v>
      </c>
      <c r="D33" s="22" t="s">
        <v>1</v>
      </c>
      <c r="E33" s="22">
        <v>0.88</v>
      </c>
      <c r="F33" s="45">
        <f>F29*E33</f>
        <v>0.25519999999999998</v>
      </c>
      <c r="G33" s="20"/>
      <c r="H33" s="45"/>
      <c r="I33" s="19"/>
      <c r="J33" s="45"/>
      <c r="K33" s="19"/>
      <c r="L33" s="45"/>
      <c r="M33" s="45">
        <f>H33</f>
        <v>0</v>
      </c>
      <c r="N33" s="151"/>
      <c r="O33" s="151"/>
    </row>
    <row r="34" spans="1:15" s="114" customFormat="1" ht="31.5">
      <c r="A34" s="48">
        <v>5</v>
      </c>
      <c r="B34" s="18" t="s">
        <v>93</v>
      </c>
      <c r="C34" s="23" t="s">
        <v>94</v>
      </c>
      <c r="D34" s="24" t="s">
        <v>14</v>
      </c>
      <c r="E34" s="24"/>
      <c r="F34" s="45">
        <v>3.96</v>
      </c>
      <c r="G34" s="20"/>
      <c r="H34" s="45"/>
      <c r="I34" s="19"/>
      <c r="J34" s="45"/>
      <c r="K34" s="19"/>
      <c r="L34" s="45"/>
      <c r="M34" s="45"/>
      <c r="N34" s="151"/>
      <c r="O34" s="151"/>
    </row>
    <row r="35" spans="1:15" s="114" customFormat="1" ht="15.75">
      <c r="A35" s="48"/>
      <c r="B35" s="22"/>
      <c r="C35" s="46" t="s">
        <v>46</v>
      </c>
      <c r="D35" s="22" t="s">
        <v>16</v>
      </c>
      <c r="E35" s="22">
        <v>3.36</v>
      </c>
      <c r="F35" s="44">
        <f>F34*E35</f>
        <v>13.3056</v>
      </c>
      <c r="G35" s="20"/>
      <c r="H35" s="45"/>
      <c r="I35" s="44"/>
      <c r="J35" s="45"/>
      <c r="K35" s="19"/>
      <c r="L35" s="45"/>
      <c r="M35" s="45">
        <f>J35</f>
        <v>0</v>
      </c>
      <c r="N35" s="151"/>
      <c r="O35" s="151"/>
    </row>
    <row r="36" spans="1:15" s="114" customFormat="1" ht="15.75">
      <c r="A36" s="48"/>
      <c r="B36" s="22"/>
      <c r="C36" s="30" t="s">
        <v>17</v>
      </c>
      <c r="D36" s="22" t="s">
        <v>1</v>
      </c>
      <c r="E36" s="22">
        <v>0.92</v>
      </c>
      <c r="F36" s="45">
        <f>F34*E36</f>
        <v>3.6432000000000002</v>
      </c>
      <c r="G36" s="20"/>
      <c r="H36" s="45"/>
      <c r="I36" s="19"/>
      <c r="J36" s="45"/>
      <c r="K36" s="19"/>
      <c r="L36" s="45"/>
      <c r="M36" s="45">
        <f>L36</f>
        <v>0</v>
      </c>
      <c r="N36" s="151"/>
      <c r="O36" s="151"/>
    </row>
    <row r="37" spans="1:15" s="114" customFormat="1" ht="15.75">
      <c r="A37" s="48"/>
      <c r="B37" s="18"/>
      <c r="C37" s="30" t="s">
        <v>95</v>
      </c>
      <c r="D37" s="22" t="s">
        <v>14</v>
      </c>
      <c r="E37" s="22">
        <v>0.11</v>
      </c>
      <c r="F37" s="45">
        <f>F34*E37</f>
        <v>0.43559999999999999</v>
      </c>
      <c r="G37" s="20"/>
      <c r="H37" s="45"/>
      <c r="I37" s="19"/>
      <c r="J37" s="45"/>
      <c r="K37" s="19"/>
      <c r="L37" s="45"/>
      <c r="M37" s="45">
        <f>H37</f>
        <v>0</v>
      </c>
      <c r="N37" s="151"/>
      <c r="O37" s="151"/>
    </row>
    <row r="38" spans="1:15" s="114" customFormat="1" ht="14.25" customHeight="1">
      <c r="A38" s="48"/>
      <c r="B38" s="18"/>
      <c r="C38" s="30" t="s">
        <v>96</v>
      </c>
      <c r="D38" s="22" t="s">
        <v>76</v>
      </c>
      <c r="E38" s="128">
        <v>83.5</v>
      </c>
      <c r="F38" s="44">
        <f>F34*E38</f>
        <v>330.66</v>
      </c>
      <c r="G38" s="20"/>
      <c r="H38" s="45"/>
      <c r="I38" s="19"/>
      <c r="J38" s="45"/>
      <c r="K38" s="19"/>
      <c r="L38" s="45"/>
      <c r="M38" s="45">
        <f>H38</f>
        <v>0</v>
      </c>
      <c r="N38" s="151"/>
      <c r="O38" s="151"/>
    </row>
    <row r="39" spans="1:15" s="114" customFormat="1" ht="15.75">
      <c r="A39" s="48"/>
      <c r="B39" s="18"/>
      <c r="C39" s="30" t="s">
        <v>21</v>
      </c>
      <c r="D39" s="22" t="s">
        <v>1</v>
      </c>
      <c r="E39" s="22">
        <v>0.16</v>
      </c>
      <c r="F39" s="45">
        <f>F34*E39</f>
        <v>0.63360000000000005</v>
      </c>
      <c r="G39" s="20"/>
      <c r="H39" s="45"/>
      <c r="I39" s="19"/>
      <c r="J39" s="45"/>
      <c r="K39" s="19"/>
      <c r="L39" s="45"/>
      <c r="M39" s="45">
        <f>H39</f>
        <v>0</v>
      </c>
      <c r="N39" s="151"/>
      <c r="O39" s="151"/>
    </row>
    <row r="40" spans="1:15" s="114" customFormat="1" ht="31.5">
      <c r="A40" s="48">
        <v>6</v>
      </c>
      <c r="B40" s="350" t="s">
        <v>274</v>
      </c>
      <c r="C40" s="46" t="s">
        <v>275</v>
      </c>
      <c r="D40" s="130" t="s">
        <v>14</v>
      </c>
      <c r="E40" s="282"/>
      <c r="F40" s="132">
        <v>0.48</v>
      </c>
      <c r="G40" s="282"/>
      <c r="H40" s="132"/>
      <c r="I40" s="48"/>
      <c r="J40" s="48"/>
      <c r="K40" s="48"/>
      <c r="L40" s="48"/>
      <c r="M40" s="49"/>
      <c r="N40" s="151"/>
      <c r="O40" s="151"/>
    </row>
    <row r="41" spans="1:15" s="114" customFormat="1" ht="15.75">
      <c r="A41" s="48"/>
      <c r="B41" s="130"/>
      <c r="C41" s="46" t="s">
        <v>46</v>
      </c>
      <c r="D41" s="130" t="s">
        <v>16</v>
      </c>
      <c r="E41" s="282">
        <v>13.5</v>
      </c>
      <c r="F41" s="132">
        <f>F40*E41</f>
        <v>6.4799999999999995</v>
      </c>
      <c r="G41" s="282"/>
      <c r="H41" s="132"/>
      <c r="I41" s="52"/>
      <c r="J41" s="49"/>
      <c r="K41" s="48"/>
      <c r="L41" s="49"/>
      <c r="M41" s="49">
        <f>J41</f>
        <v>0</v>
      </c>
      <c r="N41" s="151"/>
      <c r="O41" s="151"/>
    </row>
    <row r="42" spans="1:15" s="114" customFormat="1" ht="15.75">
      <c r="A42" s="48"/>
      <c r="B42" s="130"/>
      <c r="C42" s="53" t="s">
        <v>17</v>
      </c>
      <c r="D42" s="130" t="s">
        <v>1</v>
      </c>
      <c r="E42" s="132">
        <v>1.1200000000000001</v>
      </c>
      <c r="F42" s="132">
        <f>F40*E42</f>
        <v>0.53760000000000008</v>
      </c>
      <c r="G42" s="282"/>
      <c r="H42" s="132"/>
      <c r="I42" s="52"/>
      <c r="J42" s="49"/>
      <c r="K42" s="48"/>
      <c r="L42" s="49"/>
      <c r="M42" s="49">
        <f>L42</f>
        <v>0</v>
      </c>
      <c r="N42" s="151"/>
      <c r="O42" s="151"/>
    </row>
    <row r="43" spans="1:15" s="114" customFormat="1" ht="15.75">
      <c r="A43" s="48"/>
      <c r="B43" s="130"/>
      <c r="C43" s="53" t="s">
        <v>190</v>
      </c>
      <c r="D43" s="130" t="s">
        <v>14</v>
      </c>
      <c r="E43" s="351">
        <v>1.0149999999999999</v>
      </c>
      <c r="F43" s="132">
        <f>F40*E43</f>
        <v>0.48719999999999991</v>
      </c>
      <c r="G43" s="25"/>
      <c r="H43" s="132"/>
      <c r="I43" s="48"/>
      <c r="J43" s="48"/>
      <c r="K43" s="48"/>
      <c r="L43" s="49"/>
      <c r="M43" s="26">
        <f>L43+H43</f>
        <v>0</v>
      </c>
      <c r="N43" s="151"/>
      <c r="O43" s="151"/>
    </row>
    <row r="44" spans="1:15" s="114" customFormat="1" ht="15.75">
      <c r="A44" s="48"/>
      <c r="B44" s="130"/>
      <c r="C44" s="46" t="s">
        <v>75</v>
      </c>
      <c r="D44" s="286" t="s">
        <v>22</v>
      </c>
      <c r="E44" s="132"/>
      <c r="F44" s="352">
        <v>7.5999999999999998E-2</v>
      </c>
      <c r="G44" s="346"/>
      <c r="H44" s="132"/>
      <c r="I44" s="48"/>
      <c r="J44" s="48"/>
      <c r="K44" s="48"/>
      <c r="L44" s="48"/>
      <c r="M44" s="49">
        <f t="shared" ref="M44:M47" si="2">H44</f>
        <v>0</v>
      </c>
      <c r="N44" s="151"/>
      <c r="O44" s="151"/>
    </row>
    <row r="45" spans="1:15" s="114" customFormat="1" ht="15.75">
      <c r="A45" s="48"/>
      <c r="B45" s="130"/>
      <c r="C45" s="46" t="s">
        <v>18</v>
      </c>
      <c r="D45" s="130" t="s">
        <v>19</v>
      </c>
      <c r="E45" s="131">
        <v>2.9</v>
      </c>
      <c r="F45" s="131">
        <f>F40*E45</f>
        <v>1.3919999999999999</v>
      </c>
      <c r="G45" s="25"/>
      <c r="H45" s="132"/>
      <c r="I45" s="48"/>
      <c r="J45" s="48"/>
      <c r="K45" s="48"/>
      <c r="L45" s="48"/>
      <c r="M45" s="49">
        <f t="shared" si="2"/>
        <v>0</v>
      </c>
      <c r="N45" s="151"/>
      <c r="O45" s="151"/>
    </row>
    <row r="46" spans="1:15" s="114" customFormat="1" ht="15.75">
      <c r="A46" s="48"/>
      <c r="B46" s="130"/>
      <c r="C46" s="46" t="s">
        <v>20</v>
      </c>
      <c r="D46" s="130" t="s">
        <v>14</v>
      </c>
      <c r="E46" s="353">
        <v>3.78E-2</v>
      </c>
      <c r="F46" s="351">
        <f>F40*E46</f>
        <v>1.8144E-2</v>
      </c>
      <c r="G46" s="25"/>
      <c r="H46" s="284"/>
      <c r="I46" s="48"/>
      <c r="J46" s="48"/>
      <c r="K46" s="48"/>
      <c r="L46" s="48"/>
      <c r="M46" s="49">
        <f t="shared" si="2"/>
        <v>0</v>
      </c>
      <c r="N46" s="151"/>
      <c r="O46" s="151"/>
    </row>
    <row r="47" spans="1:15" s="114" customFormat="1" ht="15.75">
      <c r="A47" s="48"/>
      <c r="B47" s="130"/>
      <c r="C47" s="53" t="s">
        <v>21</v>
      </c>
      <c r="D47" s="130" t="s">
        <v>1</v>
      </c>
      <c r="E47" s="282">
        <v>0.9</v>
      </c>
      <c r="F47" s="132">
        <f>F40*E47</f>
        <v>0.432</v>
      </c>
      <c r="G47" s="273"/>
      <c r="H47" s="132"/>
      <c r="I47" s="48"/>
      <c r="J47" s="48"/>
      <c r="K47" s="48"/>
      <c r="L47" s="48"/>
      <c r="M47" s="49">
        <f t="shared" si="2"/>
        <v>0</v>
      </c>
      <c r="N47" s="151"/>
      <c r="O47" s="151"/>
    </row>
    <row r="48" spans="1:15" s="114" customFormat="1" ht="47.25">
      <c r="A48" s="48">
        <v>7</v>
      </c>
      <c r="B48" s="314" t="s">
        <v>270</v>
      </c>
      <c r="C48" s="316" t="s">
        <v>276</v>
      </c>
      <c r="D48" s="24" t="s">
        <v>14</v>
      </c>
      <c r="E48" s="25"/>
      <c r="F48" s="315">
        <v>1.61</v>
      </c>
      <c r="G48" s="323"/>
      <c r="H48" s="26"/>
      <c r="I48" s="48"/>
      <c r="J48" s="48"/>
      <c r="K48" s="48"/>
      <c r="L48" s="48"/>
      <c r="M48" s="49"/>
      <c r="N48" s="151"/>
      <c r="O48" s="151"/>
    </row>
    <row r="49" spans="1:15" s="114" customFormat="1" ht="15.75">
      <c r="A49" s="48"/>
      <c r="B49" s="314"/>
      <c r="C49" s="46" t="s">
        <v>46</v>
      </c>
      <c r="D49" s="24" t="s">
        <v>16</v>
      </c>
      <c r="E49" s="25">
        <v>8.4</v>
      </c>
      <c r="F49" s="315">
        <f>F48*E49</f>
        <v>13.524000000000001</v>
      </c>
      <c r="G49" s="323"/>
      <c r="H49" s="26"/>
      <c r="I49" s="52"/>
      <c r="J49" s="49"/>
      <c r="K49" s="48"/>
      <c r="L49" s="49"/>
      <c r="M49" s="49">
        <f>J49</f>
        <v>0</v>
      </c>
      <c r="N49" s="151"/>
      <c r="O49" s="151"/>
    </row>
    <row r="50" spans="1:15" s="114" customFormat="1" ht="15.75">
      <c r="A50" s="48"/>
      <c r="B50" s="314"/>
      <c r="C50" s="53" t="s">
        <v>17</v>
      </c>
      <c r="D50" s="109" t="s">
        <v>1</v>
      </c>
      <c r="E50" s="112">
        <v>0.81</v>
      </c>
      <c r="F50" s="111">
        <f>F48*E50</f>
        <v>1.3041000000000003</v>
      </c>
      <c r="G50" s="273"/>
      <c r="H50" s="111"/>
      <c r="I50" s="52"/>
      <c r="J50" s="49"/>
      <c r="K50" s="48"/>
      <c r="L50" s="49"/>
      <c r="M50" s="49">
        <f>L50</f>
        <v>0</v>
      </c>
      <c r="N50" s="151"/>
      <c r="O50" s="151"/>
    </row>
    <row r="51" spans="1:15" s="114" customFormat="1" ht="15.75">
      <c r="A51" s="48"/>
      <c r="B51" s="314"/>
      <c r="C51" s="53" t="s">
        <v>190</v>
      </c>
      <c r="D51" s="109" t="s">
        <v>14</v>
      </c>
      <c r="E51" s="110">
        <v>1.0149999999999999</v>
      </c>
      <c r="F51" s="111">
        <f>F48*E51</f>
        <v>1.63415</v>
      </c>
      <c r="G51" s="25"/>
      <c r="H51" s="112"/>
      <c r="I51" s="48"/>
      <c r="J51" s="48"/>
      <c r="K51" s="48"/>
      <c r="L51" s="49"/>
      <c r="M51" s="26">
        <f>L51+H51</f>
        <v>0</v>
      </c>
      <c r="N51" s="151"/>
      <c r="O51" s="151"/>
    </row>
    <row r="52" spans="1:15" s="114" customFormat="1" ht="15.75">
      <c r="A52" s="48"/>
      <c r="B52" s="344"/>
      <c r="C52" s="53" t="s">
        <v>75</v>
      </c>
      <c r="D52" s="286" t="s">
        <v>22</v>
      </c>
      <c r="E52" s="112"/>
      <c r="F52" s="345">
        <v>0.16700000000000001</v>
      </c>
      <c r="G52" s="346"/>
      <c r="H52" s="112"/>
      <c r="I52" s="48"/>
      <c r="J52" s="48"/>
      <c r="K52" s="48"/>
      <c r="L52" s="48"/>
      <c r="M52" s="49">
        <f t="shared" ref="M52:M55" si="3">H52</f>
        <v>0</v>
      </c>
      <c r="N52" s="151"/>
      <c r="O52" s="151"/>
    </row>
    <row r="53" spans="1:15" s="114" customFormat="1" ht="15.75">
      <c r="A53" s="48"/>
      <c r="B53" s="344"/>
      <c r="C53" s="53" t="s">
        <v>45</v>
      </c>
      <c r="D53" s="109" t="s">
        <v>19</v>
      </c>
      <c r="E53" s="112">
        <v>1.37</v>
      </c>
      <c r="F53" s="111">
        <f>F48*E53</f>
        <v>2.2057000000000002</v>
      </c>
      <c r="G53" s="25"/>
      <c r="H53" s="112"/>
      <c r="I53" s="48"/>
      <c r="J53" s="48"/>
      <c r="K53" s="48"/>
      <c r="L53" s="48"/>
      <c r="M53" s="49">
        <f t="shared" si="3"/>
        <v>0</v>
      </c>
      <c r="N53" s="151"/>
      <c r="O53" s="151"/>
    </row>
    <row r="54" spans="1:15" s="114" customFormat="1" ht="15.75">
      <c r="A54" s="48"/>
      <c r="B54" s="344"/>
      <c r="C54" s="53" t="s">
        <v>20</v>
      </c>
      <c r="D54" s="109" t="s">
        <v>14</v>
      </c>
      <c r="E54" s="347">
        <v>3.6600000000000001E-2</v>
      </c>
      <c r="F54" s="273">
        <f>F48*E54</f>
        <v>5.8926000000000006E-2</v>
      </c>
      <c r="G54" s="25"/>
      <c r="H54" s="112"/>
      <c r="I54" s="48"/>
      <c r="J54" s="48"/>
      <c r="K54" s="48"/>
      <c r="L54" s="48"/>
      <c r="M54" s="49">
        <f t="shared" si="3"/>
        <v>0</v>
      </c>
      <c r="N54" s="151"/>
      <c r="O54" s="151"/>
    </row>
    <row r="55" spans="1:15" s="114" customFormat="1" ht="15.75">
      <c r="A55" s="48"/>
      <c r="B55" s="348"/>
      <c r="C55" s="53" t="s">
        <v>21</v>
      </c>
      <c r="D55" s="109" t="s">
        <v>1</v>
      </c>
      <c r="E55" s="112">
        <v>0.39</v>
      </c>
      <c r="F55" s="111">
        <f>F48*E55</f>
        <v>0.62790000000000001</v>
      </c>
      <c r="G55" s="273"/>
      <c r="H55" s="111"/>
      <c r="I55" s="48"/>
      <c r="J55" s="48"/>
      <c r="K55" s="48"/>
      <c r="L55" s="48"/>
      <c r="M55" s="49">
        <f t="shared" si="3"/>
        <v>0</v>
      </c>
      <c r="N55" s="151"/>
      <c r="O55" s="151"/>
    </row>
    <row r="56" spans="1:15" s="114" customFormat="1" ht="47.25">
      <c r="A56" s="48">
        <v>8</v>
      </c>
      <c r="B56" s="314" t="s">
        <v>277</v>
      </c>
      <c r="C56" s="316" t="s">
        <v>278</v>
      </c>
      <c r="D56" s="24" t="s">
        <v>19</v>
      </c>
      <c r="E56" s="24"/>
      <c r="F56" s="25">
        <v>11.4</v>
      </c>
      <c r="G56" s="323"/>
      <c r="H56" s="26"/>
      <c r="I56" s="48"/>
      <c r="J56" s="48"/>
      <c r="K56" s="48"/>
      <c r="L56" s="48"/>
      <c r="M56" s="49"/>
      <c r="N56" s="151"/>
      <c r="O56" s="151"/>
    </row>
    <row r="57" spans="1:15" s="114" customFormat="1" ht="15.75">
      <c r="A57" s="48"/>
      <c r="B57" s="314"/>
      <c r="C57" s="46" t="s">
        <v>46</v>
      </c>
      <c r="D57" s="24" t="s">
        <v>16</v>
      </c>
      <c r="E57" s="24">
        <v>0.439</v>
      </c>
      <c r="F57" s="315">
        <f>F56*E57</f>
        <v>5.0045999999999999</v>
      </c>
      <c r="G57" s="323"/>
      <c r="H57" s="26"/>
      <c r="I57" s="52"/>
      <c r="J57" s="49"/>
      <c r="K57" s="48"/>
      <c r="L57" s="49"/>
      <c r="M57" s="49">
        <f>J57</f>
        <v>0</v>
      </c>
      <c r="N57" s="151"/>
      <c r="O57" s="151"/>
    </row>
    <row r="58" spans="1:15" s="114" customFormat="1" ht="15.75">
      <c r="A58" s="48"/>
      <c r="B58" s="314"/>
      <c r="C58" s="53" t="s">
        <v>17</v>
      </c>
      <c r="D58" s="24" t="s">
        <v>1</v>
      </c>
      <c r="E58" s="24">
        <v>3.5400000000000001E-2</v>
      </c>
      <c r="F58" s="315">
        <f>F56*E58</f>
        <v>0.40356000000000003</v>
      </c>
      <c r="G58" s="323"/>
      <c r="H58" s="26"/>
      <c r="I58" s="52"/>
      <c r="J58" s="49"/>
      <c r="K58" s="48"/>
      <c r="L58" s="49"/>
      <c r="M58" s="49">
        <f>L58</f>
        <v>0</v>
      </c>
      <c r="N58" s="151"/>
      <c r="O58" s="151"/>
    </row>
    <row r="59" spans="1:15" s="114" customFormat="1" ht="31.5">
      <c r="A59" s="48"/>
      <c r="B59" s="314"/>
      <c r="C59" s="316" t="s">
        <v>279</v>
      </c>
      <c r="D59" s="24" t="s">
        <v>19</v>
      </c>
      <c r="E59" s="26">
        <v>1.18</v>
      </c>
      <c r="F59" s="323">
        <f>F56*E59</f>
        <v>13.452</v>
      </c>
      <c r="G59" s="323"/>
      <c r="H59" s="26"/>
      <c r="I59" s="48"/>
      <c r="J59" s="48"/>
      <c r="K59" s="48"/>
      <c r="L59" s="48"/>
      <c r="M59" s="49">
        <f t="shared" ref="M59:M63" si="4">H59</f>
        <v>0</v>
      </c>
      <c r="N59" s="151"/>
      <c r="O59" s="151"/>
    </row>
    <row r="60" spans="1:15" s="114" customFormat="1" ht="15.75">
      <c r="A60" s="48"/>
      <c r="B60" s="314"/>
      <c r="C60" s="354" t="s">
        <v>280</v>
      </c>
      <c r="D60" s="24" t="s">
        <v>14</v>
      </c>
      <c r="E60" s="24">
        <v>1.1900000000000001E-2</v>
      </c>
      <c r="F60" s="315">
        <f>F56*E60</f>
        <v>0.13566</v>
      </c>
      <c r="G60" s="323"/>
      <c r="H60" s="26"/>
      <c r="I60" s="48"/>
      <c r="J60" s="48"/>
      <c r="K60" s="48"/>
      <c r="L60" s="48"/>
      <c r="M60" s="49">
        <f t="shared" si="4"/>
        <v>0</v>
      </c>
      <c r="N60" s="151"/>
      <c r="O60" s="151"/>
    </row>
    <row r="61" spans="1:15" s="114" customFormat="1" ht="15.75">
      <c r="A61" s="48"/>
      <c r="B61" s="314"/>
      <c r="C61" s="354" t="s">
        <v>281</v>
      </c>
      <c r="D61" s="24" t="s">
        <v>23</v>
      </c>
      <c r="E61" s="25">
        <v>0.15</v>
      </c>
      <c r="F61" s="25">
        <f>F56*E61</f>
        <v>1.71</v>
      </c>
      <c r="G61" s="323"/>
      <c r="H61" s="315"/>
      <c r="I61" s="48"/>
      <c r="J61" s="48"/>
      <c r="K61" s="48"/>
      <c r="L61" s="48"/>
      <c r="M61" s="49">
        <f t="shared" si="4"/>
        <v>0</v>
      </c>
      <c r="N61" s="151"/>
      <c r="O61" s="151"/>
    </row>
    <row r="62" spans="1:15" s="114" customFormat="1" ht="15.75">
      <c r="A62" s="48"/>
      <c r="B62" s="314"/>
      <c r="C62" s="354" t="s">
        <v>282</v>
      </c>
      <c r="D62" s="24" t="s">
        <v>33</v>
      </c>
      <c r="E62" s="25">
        <v>6</v>
      </c>
      <c r="F62" s="25">
        <f>F56*E62</f>
        <v>68.400000000000006</v>
      </c>
      <c r="G62" s="315"/>
      <c r="H62" s="315"/>
      <c r="I62" s="48"/>
      <c r="J62" s="48"/>
      <c r="K62" s="48"/>
      <c r="L62" s="48"/>
      <c r="M62" s="49">
        <f t="shared" si="4"/>
        <v>0</v>
      </c>
      <c r="N62" s="151"/>
      <c r="O62" s="151"/>
    </row>
    <row r="63" spans="1:15" s="114" customFormat="1" ht="15.75">
      <c r="A63" s="48"/>
      <c r="B63" s="314"/>
      <c r="C63" s="53" t="s">
        <v>21</v>
      </c>
      <c r="D63" s="24" t="s">
        <v>1</v>
      </c>
      <c r="E63" s="24">
        <v>8.2799999999999999E-2</v>
      </c>
      <c r="F63" s="315">
        <f>F56*E63</f>
        <v>0.94391999999999998</v>
      </c>
      <c r="G63" s="323"/>
      <c r="H63" s="315"/>
      <c r="I63" s="48"/>
      <c r="J63" s="48"/>
      <c r="K63" s="48"/>
      <c r="L63" s="48"/>
      <c r="M63" s="49">
        <f t="shared" si="4"/>
        <v>0</v>
      </c>
      <c r="N63" s="151"/>
      <c r="O63" s="151"/>
    </row>
    <row r="64" spans="1:15" s="114" customFormat="1" ht="31.5">
      <c r="A64" s="48">
        <v>9</v>
      </c>
      <c r="B64" s="18" t="s">
        <v>97</v>
      </c>
      <c r="C64" s="329" t="s">
        <v>283</v>
      </c>
      <c r="D64" s="18" t="s">
        <v>19</v>
      </c>
      <c r="E64" s="355"/>
      <c r="F64" s="45">
        <v>3.08</v>
      </c>
      <c r="G64" s="20"/>
      <c r="H64" s="45"/>
      <c r="I64" s="44"/>
      <c r="J64" s="45"/>
      <c r="K64" s="19"/>
      <c r="L64" s="45"/>
      <c r="M64" s="45"/>
      <c r="N64" s="151"/>
      <c r="O64" s="151"/>
    </row>
    <row r="65" spans="1:15" s="114" customFormat="1" ht="15.75">
      <c r="A65" s="48"/>
      <c r="B65" s="18"/>
      <c r="C65" s="46" t="s">
        <v>46</v>
      </c>
      <c r="D65" s="24" t="s">
        <v>16</v>
      </c>
      <c r="E65" s="45">
        <v>2.72</v>
      </c>
      <c r="F65" s="45">
        <f>F64*E65</f>
        <v>8.377600000000001</v>
      </c>
      <c r="G65" s="20"/>
      <c r="H65" s="45"/>
      <c r="I65" s="52"/>
      <c r="J65" s="45"/>
      <c r="K65" s="19"/>
      <c r="L65" s="45"/>
      <c r="M65" s="45">
        <f>J65</f>
        <v>0</v>
      </c>
      <c r="N65" s="151"/>
      <c r="O65" s="151"/>
    </row>
    <row r="66" spans="1:15" s="114" customFormat="1" ht="15.75">
      <c r="A66" s="48"/>
      <c r="B66" s="18"/>
      <c r="C66" s="329" t="s">
        <v>284</v>
      </c>
      <c r="D66" s="18" t="s">
        <v>19</v>
      </c>
      <c r="E66" s="44">
        <v>1</v>
      </c>
      <c r="F66" s="45">
        <f>F64*E66</f>
        <v>3.08</v>
      </c>
      <c r="G66" s="20"/>
      <c r="H66" s="45"/>
      <c r="I66" s="44"/>
      <c r="J66" s="45"/>
      <c r="K66" s="19"/>
      <c r="L66" s="45"/>
      <c r="M66" s="45">
        <f>H66</f>
        <v>0</v>
      </c>
      <c r="N66" s="151"/>
      <c r="O66" s="151"/>
    </row>
    <row r="67" spans="1:15" s="114" customFormat="1" ht="47.25">
      <c r="A67" s="48">
        <v>10</v>
      </c>
      <c r="B67" s="18" t="s">
        <v>97</v>
      </c>
      <c r="C67" s="329" t="s">
        <v>285</v>
      </c>
      <c r="D67" s="18" t="s">
        <v>19</v>
      </c>
      <c r="E67" s="355"/>
      <c r="F67" s="45">
        <v>0.48</v>
      </c>
      <c r="G67" s="20"/>
      <c r="H67" s="45"/>
      <c r="I67" s="44"/>
      <c r="J67" s="45"/>
      <c r="K67" s="19"/>
      <c r="L67" s="45"/>
      <c r="M67" s="45"/>
      <c r="N67" s="151"/>
      <c r="O67" s="151"/>
    </row>
    <row r="68" spans="1:15" s="114" customFormat="1" ht="15.75">
      <c r="A68" s="48"/>
      <c r="B68" s="18"/>
      <c r="C68" s="329" t="s">
        <v>44</v>
      </c>
      <c r="D68" s="24" t="s">
        <v>16</v>
      </c>
      <c r="E68" s="45">
        <v>2.72</v>
      </c>
      <c r="F68" s="45">
        <f>F67*E68</f>
        <v>1.3056000000000001</v>
      </c>
      <c r="G68" s="20"/>
      <c r="H68" s="45"/>
      <c r="I68" s="52"/>
      <c r="J68" s="45"/>
      <c r="K68" s="19"/>
      <c r="L68" s="45"/>
      <c r="M68" s="45">
        <f>J68</f>
        <v>0</v>
      </c>
      <c r="N68" s="151"/>
      <c r="O68" s="151"/>
    </row>
    <row r="69" spans="1:15" s="114" customFormat="1" ht="15.75">
      <c r="A69" s="48"/>
      <c r="B69" s="18"/>
      <c r="C69" s="329" t="s">
        <v>286</v>
      </c>
      <c r="D69" s="18" t="s">
        <v>19</v>
      </c>
      <c r="E69" s="44">
        <v>1</v>
      </c>
      <c r="F69" s="45">
        <f>F67*E69</f>
        <v>0.48</v>
      </c>
      <c r="G69" s="20"/>
      <c r="H69" s="45"/>
      <c r="I69" s="44"/>
      <c r="J69" s="45"/>
      <c r="K69" s="19"/>
      <c r="L69" s="45"/>
      <c r="M69" s="45">
        <f>H69</f>
        <v>0</v>
      </c>
      <c r="N69" s="151"/>
      <c r="O69" s="151"/>
    </row>
    <row r="70" spans="1:15" s="114" customFormat="1" ht="15.75" customHeight="1">
      <c r="A70" s="48">
        <v>11</v>
      </c>
      <c r="B70" s="327" t="s">
        <v>287</v>
      </c>
      <c r="C70" s="23" t="s">
        <v>288</v>
      </c>
      <c r="D70" s="24" t="s">
        <v>19</v>
      </c>
      <c r="E70" s="286"/>
      <c r="F70" s="356">
        <v>35.72</v>
      </c>
      <c r="G70" s="357"/>
      <c r="H70" s="356"/>
      <c r="I70" s="48"/>
      <c r="J70" s="48"/>
      <c r="K70" s="48"/>
      <c r="L70" s="48"/>
      <c r="M70" s="49"/>
      <c r="N70" s="151"/>
      <c r="O70" s="151"/>
    </row>
    <row r="71" spans="1:15" s="114" customFormat="1" ht="15.75">
      <c r="A71" s="48"/>
      <c r="B71" s="310"/>
      <c r="C71" s="46" t="s">
        <v>46</v>
      </c>
      <c r="D71" s="24" t="s">
        <v>16</v>
      </c>
      <c r="E71" s="356">
        <v>1.01</v>
      </c>
      <c r="F71" s="311">
        <f>F70*E71</f>
        <v>36.077199999999998</v>
      </c>
      <c r="G71" s="357"/>
      <c r="H71" s="356"/>
      <c r="I71" s="52"/>
      <c r="J71" s="49"/>
      <c r="K71" s="48"/>
      <c r="L71" s="49"/>
      <c r="M71" s="49">
        <f>J71</f>
        <v>0</v>
      </c>
      <c r="N71" s="151"/>
      <c r="O71" s="151"/>
    </row>
    <row r="72" spans="1:15" s="114" customFormat="1" ht="15.75">
      <c r="A72" s="48"/>
      <c r="B72" s="310"/>
      <c r="C72" s="312" t="s">
        <v>289</v>
      </c>
      <c r="D72" s="286" t="s">
        <v>88</v>
      </c>
      <c r="E72" s="286">
        <v>4.1000000000000002E-2</v>
      </c>
      <c r="F72" s="311">
        <f>F70*E72</f>
        <v>1.46452</v>
      </c>
      <c r="G72" s="311"/>
      <c r="H72" s="311"/>
      <c r="I72" s="48"/>
      <c r="J72" s="48"/>
      <c r="K72" s="48"/>
      <c r="L72" s="49"/>
      <c r="M72" s="49">
        <f>L72</f>
        <v>0</v>
      </c>
      <c r="N72" s="151"/>
      <c r="O72" s="151"/>
    </row>
    <row r="73" spans="1:15" s="114" customFormat="1" ht="15.75">
      <c r="A73" s="48"/>
      <c r="B73" s="310"/>
      <c r="C73" s="53" t="s">
        <v>17</v>
      </c>
      <c r="D73" s="286" t="s">
        <v>1</v>
      </c>
      <c r="E73" s="286">
        <v>2.7E-2</v>
      </c>
      <c r="F73" s="311">
        <f>F70*E73</f>
        <v>0.96443999999999996</v>
      </c>
      <c r="G73" s="357"/>
      <c r="H73" s="311"/>
      <c r="I73" s="52"/>
      <c r="J73" s="49"/>
      <c r="K73" s="48"/>
      <c r="L73" s="49"/>
      <c r="M73" s="49">
        <f>L73</f>
        <v>0</v>
      </c>
      <c r="N73" s="151"/>
      <c r="O73" s="151"/>
    </row>
    <row r="74" spans="1:15" s="114" customFormat="1" ht="15.75">
      <c r="A74" s="48"/>
      <c r="B74" s="310"/>
      <c r="C74" s="312" t="s">
        <v>95</v>
      </c>
      <c r="D74" s="286" t="s">
        <v>14</v>
      </c>
      <c r="E74" s="286">
        <v>2.3800000000000002E-2</v>
      </c>
      <c r="F74" s="311">
        <f>F70*E74</f>
        <v>0.850136</v>
      </c>
      <c r="G74" s="357"/>
      <c r="H74" s="356"/>
      <c r="I74" s="48"/>
      <c r="J74" s="48"/>
      <c r="K74" s="48"/>
      <c r="L74" s="48"/>
      <c r="M74" s="49">
        <f>H74</f>
        <v>0</v>
      </c>
      <c r="N74" s="151"/>
      <c r="O74" s="151"/>
    </row>
    <row r="75" spans="1:15" s="114" customFormat="1" ht="15.75">
      <c r="A75" s="48"/>
      <c r="B75" s="310"/>
      <c r="C75" s="53" t="s">
        <v>21</v>
      </c>
      <c r="D75" s="286" t="s">
        <v>1</v>
      </c>
      <c r="E75" s="286">
        <v>3.0000000000000001E-3</v>
      </c>
      <c r="F75" s="311">
        <f>F70*E75</f>
        <v>0.10716000000000001</v>
      </c>
      <c r="G75" s="357"/>
      <c r="H75" s="311"/>
      <c r="I75" s="48"/>
      <c r="J75" s="48"/>
      <c r="K75" s="48"/>
      <c r="L75" s="48"/>
      <c r="M75" s="49">
        <f>H75</f>
        <v>0</v>
      </c>
      <c r="N75" s="151"/>
      <c r="O75" s="151"/>
    </row>
    <row r="76" spans="1:15" s="114" customFormat="1" ht="15.75">
      <c r="A76" s="48">
        <v>12</v>
      </c>
      <c r="B76" s="358" t="s">
        <v>290</v>
      </c>
      <c r="C76" s="30" t="s">
        <v>291</v>
      </c>
      <c r="D76" s="22" t="s">
        <v>19</v>
      </c>
      <c r="E76" s="22"/>
      <c r="F76" s="45">
        <v>6.24</v>
      </c>
      <c r="G76" s="20"/>
      <c r="H76" s="45"/>
      <c r="I76" s="19"/>
      <c r="J76" s="45"/>
      <c r="K76" s="19"/>
      <c r="L76" s="45"/>
      <c r="M76" s="359"/>
      <c r="N76" s="151"/>
      <c r="O76" s="151"/>
    </row>
    <row r="77" spans="1:15" s="114" customFormat="1" ht="17.25" customHeight="1">
      <c r="A77" s="48"/>
      <c r="B77" s="358"/>
      <c r="C77" s="46" t="s">
        <v>46</v>
      </c>
      <c r="D77" s="22" t="s">
        <v>16</v>
      </c>
      <c r="E77" s="22">
        <v>0.1948</v>
      </c>
      <c r="F77" s="45">
        <f>F76*E77</f>
        <v>1.215552</v>
      </c>
      <c r="G77" s="20"/>
      <c r="H77" s="45"/>
      <c r="I77" s="52"/>
      <c r="J77" s="45"/>
      <c r="K77" s="19"/>
      <c r="L77" s="45"/>
      <c r="M77" s="359">
        <f>J77</f>
        <v>0</v>
      </c>
      <c r="N77" s="151"/>
      <c r="O77" s="151"/>
    </row>
    <row r="78" spans="1:15" s="114" customFormat="1" ht="15.75">
      <c r="A78" s="48"/>
      <c r="B78" s="358"/>
      <c r="C78" s="30" t="s">
        <v>17</v>
      </c>
      <c r="D78" s="22" t="s">
        <v>1</v>
      </c>
      <c r="E78" s="22">
        <v>1.41E-2</v>
      </c>
      <c r="F78" s="45">
        <f>F76*E78</f>
        <v>8.7984000000000007E-2</v>
      </c>
      <c r="G78" s="20"/>
      <c r="H78" s="45"/>
      <c r="I78" s="19"/>
      <c r="J78" s="45"/>
      <c r="K78" s="19"/>
      <c r="L78" s="45"/>
      <c r="M78" s="359">
        <f>L78</f>
        <v>0</v>
      </c>
      <c r="N78" s="151"/>
      <c r="O78" s="151"/>
    </row>
    <row r="79" spans="1:15" s="114" customFormat="1" ht="15.75">
      <c r="A79" s="48"/>
      <c r="B79" s="358"/>
      <c r="C79" s="30" t="s">
        <v>223</v>
      </c>
      <c r="D79" s="22" t="s">
        <v>14</v>
      </c>
      <c r="E79" s="22">
        <v>3.0599999999999999E-2</v>
      </c>
      <c r="F79" s="45">
        <f>F76*E79</f>
        <v>0.190944</v>
      </c>
      <c r="G79" s="20"/>
      <c r="H79" s="45"/>
      <c r="I79" s="19"/>
      <c r="J79" s="45"/>
      <c r="K79" s="19"/>
      <c r="L79" s="45"/>
      <c r="M79" s="359">
        <f>H79</f>
        <v>0</v>
      </c>
      <c r="N79" s="151"/>
      <c r="O79" s="151"/>
    </row>
    <row r="80" spans="1:15" s="114" customFormat="1" ht="18" customHeight="1">
      <c r="A80" s="48"/>
      <c r="B80" s="358"/>
      <c r="C80" s="30" t="s">
        <v>21</v>
      </c>
      <c r="D80" s="286" t="s">
        <v>1</v>
      </c>
      <c r="E80" s="22">
        <v>6.3600000000000004E-2</v>
      </c>
      <c r="F80" s="45">
        <f>F76*E80</f>
        <v>0.39686400000000005</v>
      </c>
      <c r="G80" s="20"/>
      <c r="H80" s="45"/>
      <c r="I80" s="19"/>
      <c r="J80" s="45"/>
      <c r="K80" s="19"/>
      <c r="L80" s="45"/>
      <c r="M80" s="359">
        <f>H80</f>
        <v>0</v>
      </c>
      <c r="N80" s="151"/>
      <c r="O80" s="151"/>
    </row>
    <row r="81" spans="1:15" s="114" customFormat="1" ht="31.5">
      <c r="A81" s="48">
        <v>13</v>
      </c>
      <c r="B81" s="327" t="s">
        <v>292</v>
      </c>
      <c r="C81" s="321" t="s">
        <v>293</v>
      </c>
      <c r="D81" s="24" t="s">
        <v>19</v>
      </c>
      <c r="E81" s="286"/>
      <c r="F81" s="356">
        <v>18.82</v>
      </c>
      <c r="G81" s="322"/>
      <c r="H81" s="356"/>
      <c r="I81" s="48"/>
      <c r="J81" s="48"/>
      <c r="K81" s="48"/>
      <c r="L81" s="48"/>
      <c r="M81" s="49"/>
      <c r="N81" s="151"/>
      <c r="O81" s="151"/>
    </row>
    <row r="82" spans="1:15" s="114" customFormat="1" ht="21" customHeight="1">
      <c r="A82" s="79"/>
      <c r="B82" s="310"/>
      <c r="C82" s="46" t="s">
        <v>46</v>
      </c>
      <c r="D82" s="24" t="s">
        <v>16</v>
      </c>
      <c r="E82" s="357">
        <v>1.7</v>
      </c>
      <c r="F82" s="311">
        <f>F81*E82</f>
        <v>31.994</v>
      </c>
      <c r="G82" s="322"/>
      <c r="H82" s="356"/>
      <c r="I82" s="52"/>
      <c r="J82" s="49"/>
      <c r="K82" s="48"/>
      <c r="L82" s="49"/>
      <c r="M82" s="49">
        <f>J82</f>
        <v>0</v>
      </c>
      <c r="N82" s="151"/>
      <c r="O82" s="151"/>
    </row>
    <row r="83" spans="1:15" s="114" customFormat="1" ht="15.75">
      <c r="A83" s="48"/>
      <c r="B83" s="310"/>
      <c r="C83" s="53" t="s">
        <v>17</v>
      </c>
      <c r="D83" s="286" t="s">
        <v>1</v>
      </c>
      <c r="E83" s="356">
        <v>0.02</v>
      </c>
      <c r="F83" s="311">
        <f>F81*E83</f>
        <v>0.37640000000000001</v>
      </c>
      <c r="G83" s="322"/>
      <c r="H83" s="311"/>
      <c r="I83" s="52"/>
      <c r="J83" s="49"/>
      <c r="K83" s="48"/>
      <c r="L83" s="49"/>
      <c r="M83" s="49">
        <f>L83</f>
        <v>0</v>
      </c>
      <c r="N83" s="151"/>
      <c r="O83" s="151"/>
    </row>
    <row r="84" spans="1:15" s="114" customFormat="1" ht="18" customHeight="1">
      <c r="A84" s="48"/>
      <c r="B84" s="310"/>
      <c r="C84" s="312" t="s">
        <v>294</v>
      </c>
      <c r="D84" s="286" t="s">
        <v>19</v>
      </c>
      <c r="E84" s="356">
        <v>1.01</v>
      </c>
      <c r="F84" s="322">
        <f>F81*E84</f>
        <v>19.008200000000002</v>
      </c>
      <c r="G84" s="322"/>
      <c r="H84" s="356"/>
      <c r="I84" s="48"/>
      <c r="J84" s="48"/>
      <c r="K84" s="48"/>
      <c r="L84" s="48"/>
      <c r="M84" s="49">
        <f>H84</f>
        <v>0</v>
      </c>
      <c r="N84" s="151"/>
      <c r="O84" s="151"/>
    </row>
    <row r="85" spans="1:15" s="114" customFormat="1" ht="18" customHeight="1">
      <c r="A85" s="48"/>
      <c r="B85" s="310"/>
      <c r="C85" s="312" t="s">
        <v>295</v>
      </c>
      <c r="D85" s="286" t="s">
        <v>42</v>
      </c>
      <c r="E85" s="357">
        <v>5.5</v>
      </c>
      <c r="F85" s="311">
        <f>F81*E85</f>
        <v>103.51</v>
      </c>
      <c r="G85" s="356"/>
      <c r="H85" s="311"/>
      <c r="I85" s="48"/>
      <c r="J85" s="48"/>
      <c r="K85" s="48"/>
      <c r="L85" s="48"/>
      <c r="M85" s="49">
        <f>H85</f>
        <v>0</v>
      </c>
      <c r="N85" s="151"/>
      <c r="O85" s="151"/>
    </row>
    <row r="86" spans="1:15" s="114" customFormat="1" ht="18" customHeight="1">
      <c r="A86" s="48"/>
      <c r="B86" s="310"/>
      <c r="C86" s="53" t="s">
        <v>21</v>
      </c>
      <c r="D86" s="286" t="s">
        <v>1</v>
      </c>
      <c r="E86" s="286">
        <v>7.0000000000000001E-3</v>
      </c>
      <c r="F86" s="322">
        <f>F81*E86</f>
        <v>0.13174</v>
      </c>
      <c r="G86" s="322"/>
      <c r="H86" s="311"/>
      <c r="I86" s="48"/>
      <c r="J86" s="48"/>
      <c r="K86" s="48"/>
      <c r="L86" s="48"/>
      <c r="M86" s="49">
        <f>H86</f>
        <v>0</v>
      </c>
      <c r="N86" s="151"/>
      <c r="O86" s="151"/>
    </row>
    <row r="87" spans="1:15" s="114" customFormat="1" ht="16.5" customHeight="1">
      <c r="A87" s="48">
        <v>14</v>
      </c>
      <c r="B87" s="327" t="s">
        <v>296</v>
      </c>
      <c r="C87" s="321" t="s">
        <v>297</v>
      </c>
      <c r="D87" s="24" t="s">
        <v>19</v>
      </c>
      <c r="E87" s="286"/>
      <c r="F87" s="311">
        <v>6.24</v>
      </c>
      <c r="G87" s="322"/>
      <c r="H87" s="356"/>
      <c r="I87" s="48"/>
      <c r="J87" s="48"/>
      <c r="K87" s="48"/>
      <c r="L87" s="48"/>
      <c r="M87" s="49"/>
      <c r="N87" s="151"/>
      <c r="O87" s="151"/>
    </row>
    <row r="88" spans="1:15" s="114" customFormat="1" ht="18" customHeight="1">
      <c r="A88" s="48"/>
      <c r="B88" s="327"/>
      <c r="C88" s="46" t="s">
        <v>152</v>
      </c>
      <c r="D88" s="24" t="s">
        <v>16</v>
      </c>
      <c r="E88" s="286">
        <v>1.08</v>
      </c>
      <c r="F88" s="322">
        <f>F87*E88</f>
        <v>6.7392000000000003</v>
      </c>
      <c r="G88" s="322"/>
      <c r="H88" s="311"/>
      <c r="I88" s="52"/>
      <c r="J88" s="49"/>
      <c r="K88" s="48"/>
      <c r="L88" s="49"/>
      <c r="M88" s="49">
        <f>J88</f>
        <v>0</v>
      </c>
      <c r="N88" s="151"/>
      <c r="O88" s="151"/>
    </row>
    <row r="89" spans="1:15" s="114" customFormat="1" ht="18" customHeight="1">
      <c r="A89" s="48"/>
      <c r="B89" s="327"/>
      <c r="C89" s="53" t="s">
        <v>17</v>
      </c>
      <c r="D89" s="286" t="s">
        <v>1</v>
      </c>
      <c r="E89" s="286">
        <v>4.5199999999999997E-2</v>
      </c>
      <c r="F89" s="311">
        <f>F87*E89</f>
        <v>0.28204799999999997</v>
      </c>
      <c r="G89" s="322"/>
      <c r="H89" s="311"/>
      <c r="I89" s="52"/>
      <c r="J89" s="49"/>
      <c r="K89" s="48"/>
      <c r="L89" s="49"/>
      <c r="M89" s="49">
        <f>L89</f>
        <v>0</v>
      </c>
      <c r="N89" s="151"/>
      <c r="O89" s="151"/>
    </row>
    <row r="90" spans="1:15" s="114" customFormat="1" ht="18" customHeight="1">
      <c r="A90" s="48"/>
      <c r="B90" s="327"/>
      <c r="C90" s="312" t="s">
        <v>298</v>
      </c>
      <c r="D90" s="286" t="s">
        <v>19</v>
      </c>
      <c r="E90" s="356">
        <v>1.02</v>
      </c>
      <c r="F90" s="311">
        <f>F87*E90</f>
        <v>6.3648000000000007</v>
      </c>
      <c r="G90" s="322"/>
      <c r="H90" s="311"/>
      <c r="I90" s="48"/>
      <c r="J90" s="48"/>
      <c r="K90" s="48"/>
      <c r="L90" s="48"/>
      <c r="M90" s="49">
        <f>H90</f>
        <v>0</v>
      </c>
      <c r="N90" s="151"/>
      <c r="O90" s="151"/>
    </row>
    <row r="91" spans="1:15" s="114" customFormat="1" ht="18" customHeight="1">
      <c r="A91" s="48"/>
      <c r="B91" s="327"/>
      <c r="C91" s="312" t="s">
        <v>295</v>
      </c>
      <c r="D91" s="286" t="s">
        <v>42</v>
      </c>
      <c r="E91" s="357">
        <v>5.5</v>
      </c>
      <c r="F91" s="311">
        <f>F87*E91</f>
        <v>34.32</v>
      </c>
      <c r="G91" s="356"/>
      <c r="H91" s="311"/>
      <c r="I91" s="48"/>
      <c r="J91" s="48"/>
      <c r="K91" s="48"/>
      <c r="L91" s="48"/>
      <c r="M91" s="49">
        <f>H91</f>
        <v>0</v>
      </c>
      <c r="N91" s="151"/>
      <c r="O91" s="151"/>
    </row>
    <row r="92" spans="1:15" s="114" customFormat="1" ht="18" customHeight="1">
      <c r="A92" s="48"/>
      <c r="B92" s="327"/>
      <c r="C92" s="53" t="s">
        <v>21</v>
      </c>
      <c r="D92" s="286" t="s">
        <v>1</v>
      </c>
      <c r="E92" s="286">
        <v>4.6600000000000003E-2</v>
      </c>
      <c r="F92" s="311">
        <f>F87*E92</f>
        <v>0.29078400000000004</v>
      </c>
      <c r="G92" s="322"/>
      <c r="H92" s="311"/>
      <c r="I92" s="48"/>
      <c r="J92" s="48"/>
      <c r="K92" s="48"/>
      <c r="L92" s="48"/>
      <c r="M92" s="49">
        <f>H92</f>
        <v>0</v>
      </c>
      <c r="N92" s="151"/>
      <c r="O92" s="151"/>
    </row>
    <row r="93" spans="1:15" s="114" customFormat="1" ht="18" customHeight="1">
      <c r="A93" s="48">
        <v>15</v>
      </c>
      <c r="B93" s="314" t="s">
        <v>299</v>
      </c>
      <c r="C93" s="316" t="s">
        <v>300</v>
      </c>
      <c r="D93" s="24" t="s">
        <v>19</v>
      </c>
      <c r="E93" s="25"/>
      <c r="F93" s="26">
        <v>8.2799999999999994</v>
      </c>
      <c r="G93" s="52"/>
      <c r="H93" s="49"/>
      <c r="I93" s="48"/>
      <c r="J93" s="49"/>
      <c r="K93" s="48"/>
      <c r="L93" s="49"/>
      <c r="M93" s="49"/>
      <c r="N93" s="151"/>
      <c r="O93" s="151"/>
    </row>
    <row r="94" spans="1:15" s="114" customFormat="1" ht="18" customHeight="1">
      <c r="A94" s="48"/>
      <c r="B94" s="314"/>
      <c r="C94" s="46" t="s">
        <v>46</v>
      </c>
      <c r="D94" s="24" t="s">
        <v>16</v>
      </c>
      <c r="E94" s="149">
        <v>0.85599999999999998</v>
      </c>
      <c r="F94" s="315">
        <f>F93*E94</f>
        <v>7.0876799999999989</v>
      </c>
      <c r="G94" s="52"/>
      <c r="H94" s="49"/>
      <c r="I94" s="48"/>
      <c r="J94" s="49"/>
      <c r="K94" s="48"/>
      <c r="L94" s="49"/>
      <c r="M94" s="49">
        <f>J94</f>
        <v>0</v>
      </c>
      <c r="N94" s="151"/>
      <c r="O94" s="151"/>
    </row>
    <row r="95" spans="1:15" s="114" customFormat="1" ht="18" customHeight="1">
      <c r="A95" s="48"/>
      <c r="B95" s="314"/>
      <c r="C95" s="84" t="s">
        <v>17</v>
      </c>
      <c r="D95" s="24" t="s">
        <v>1</v>
      </c>
      <c r="E95" s="24">
        <v>1.2E-2</v>
      </c>
      <c r="F95" s="315">
        <f>F93*E95</f>
        <v>9.935999999999999E-2</v>
      </c>
      <c r="G95" s="52"/>
      <c r="H95" s="49"/>
      <c r="I95" s="48"/>
      <c r="J95" s="49"/>
      <c r="K95" s="48"/>
      <c r="L95" s="49"/>
      <c r="M95" s="49">
        <f>L95</f>
        <v>0</v>
      </c>
      <c r="N95" s="151"/>
      <c r="O95" s="151"/>
    </row>
    <row r="96" spans="1:15" s="114" customFormat="1" ht="17.25" customHeight="1">
      <c r="A96" s="48"/>
      <c r="B96" s="314"/>
      <c r="C96" s="316" t="s">
        <v>226</v>
      </c>
      <c r="D96" s="24" t="s">
        <v>23</v>
      </c>
      <c r="E96" s="26">
        <v>0.63</v>
      </c>
      <c r="F96" s="315">
        <f>F93*E96</f>
        <v>5.2163999999999993</v>
      </c>
      <c r="G96" s="48"/>
      <c r="H96" s="49"/>
      <c r="I96" s="48"/>
      <c r="J96" s="49"/>
      <c r="K96" s="48"/>
      <c r="L96" s="49"/>
      <c r="M96" s="49">
        <f t="shared" ref="M96:M98" si="5">H96</f>
        <v>0</v>
      </c>
      <c r="N96" s="151"/>
      <c r="O96" s="151"/>
    </row>
    <row r="97" spans="1:15" s="114" customFormat="1" ht="18" customHeight="1">
      <c r="A97" s="48"/>
      <c r="B97" s="314"/>
      <c r="C97" s="316" t="s">
        <v>227</v>
      </c>
      <c r="D97" s="24" t="s">
        <v>23</v>
      </c>
      <c r="E97" s="26">
        <v>0.92</v>
      </c>
      <c r="F97" s="315">
        <f>F93*E97</f>
        <v>7.6175999999999995</v>
      </c>
      <c r="G97" s="48"/>
      <c r="H97" s="49"/>
      <c r="I97" s="48"/>
      <c r="J97" s="49"/>
      <c r="K97" s="48"/>
      <c r="L97" s="49"/>
      <c r="M97" s="49">
        <f t="shared" si="5"/>
        <v>0</v>
      </c>
      <c r="N97" s="151"/>
      <c r="O97" s="151"/>
    </row>
    <row r="98" spans="1:15" s="114" customFormat="1" ht="18" customHeight="1">
      <c r="A98" s="48"/>
      <c r="B98" s="314"/>
      <c r="C98" s="317" t="s">
        <v>228</v>
      </c>
      <c r="D98" s="24" t="s">
        <v>1</v>
      </c>
      <c r="E98" s="24">
        <v>1.7999999999999999E-2</v>
      </c>
      <c r="F98" s="315">
        <f>F93*E98</f>
        <v>0.14903999999999998</v>
      </c>
      <c r="G98" s="48"/>
      <c r="H98" s="49"/>
      <c r="I98" s="48"/>
      <c r="J98" s="49"/>
      <c r="K98" s="48"/>
      <c r="L98" s="49"/>
      <c r="M98" s="49">
        <f t="shared" si="5"/>
        <v>0</v>
      </c>
      <c r="N98" s="151"/>
      <c r="O98" s="151"/>
    </row>
    <row r="99" spans="1:15" s="114" customFormat="1" ht="18" customHeight="1">
      <c r="A99" s="48">
        <v>16</v>
      </c>
      <c r="B99" s="327" t="s">
        <v>224</v>
      </c>
      <c r="C99" s="23" t="s">
        <v>301</v>
      </c>
      <c r="D99" s="24" t="s">
        <v>19</v>
      </c>
      <c r="E99" s="286"/>
      <c r="F99" s="322">
        <v>16.899999999999999</v>
      </c>
      <c r="G99" s="357"/>
      <c r="H99" s="356"/>
      <c r="I99" s="48"/>
      <c r="J99" s="48"/>
      <c r="K99" s="48"/>
      <c r="L99" s="48"/>
      <c r="M99" s="49"/>
      <c r="N99" s="151"/>
      <c r="O99" s="151"/>
    </row>
    <row r="100" spans="1:15" s="114" customFormat="1" ht="18" customHeight="1">
      <c r="A100" s="48"/>
      <c r="B100" s="310"/>
      <c r="C100" s="46" t="s">
        <v>46</v>
      </c>
      <c r="D100" s="24" t="s">
        <v>16</v>
      </c>
      <c r="E100" s="360">
        <v>0.65800000000000003</v>
      </c>
      <c r="F100" s="311">
        <f>F99*E100</f>
        <v>11.120199999999999</v>
      </c>
      <c r="G100" s="357"/>
      <c r="H100" s="356"/>
      <c r="I100" s="52"/>
      <c r="J100" s="49"/>
      <c r="K100" s="48"/>
      <c r="L100" s="49"/>
      <c r="M100" s="49">
        <f>J100</f>
        <v>0</v>
      </c>
      <c r="N100" s="151"/>
      <c r="O100" s="151"/>
    </row>
    <row r="101" spans="1:15" s="114" customFormat="1" ht="18" customHeight="1">
      <c r="A101" s="48"/>
      <c r="B101" s="310"/>
      <c r="C101" s="53" t="s">
        <v>17</v>
      </c>
      <c r="D101" s="286" t="s">
        <v>1</v>
      </c>
      <c r="E101" s="356">
        <v>0.01</v>
      </c>
      <c r="F101" s="311">
        <f>F99*E101</f>
        <v>0.16899999999999998</v>
      </c>
      <c r="G101" s="357"/>
      <c r="H101" s="311"/>
      <c r="I101" s="52"/>
      <c r="J101" s="49"/>
      <c r="K101" s="48"/>
      <c r="L101" s="49"/>
      <c r="M101" s="49">
        <f>L101</f>
        <v>0</v>
      </c>
      <c r="N101" s="151"/>
      <c r="O101" s="151"/>
    </row>
    <row r="102" spans="1:15" s="114" customFormat="1" ht="18.75" customHeight="1">
      <c r="A102" s="48"/>
      <c r="B102" s="310"/>
      <c r="C102" s="312" t="s">
        <v>302</v>
      </c>
      <c r="D102" s="286" t="s">
        <v>23</v>
      </c>
      <c r="E102" s="356">
        <v>0.63</v>
      </c>
      <c r="F102" s="311">
        <f>F99*E102</f>
        <v>10.646999999999998</v>
      </c>
      <c r="G102" s="357"/>
      <c r="H102" s="356"/>
      <c r="I102" s="48"/>
      <c r="J102" s="48"/>
      <c r="K102" s="48"/>
      <c r="L102" s="48"/>
      <c r="M102" s="49">
        <f t="shared" ref="M102:M104" si="6">H102</f>
        <v>0</v>
      </c>
      <c r="N102" s="151"/>
      <c r="O102" s="151"/>
    </row>
    <row r="103" spans="1:15" s="114" customFormat="1" ht="18.75" customHeight="1">
      <c r="A103" s="48"/>
      <c r="B103" s="310"/>
      <c r="C103" s="312" t="s">
        <v>227</v>
      </c>
      <c r="D103" s="286" t="s">
        <v>23</v>
      </c>
      <c r="E103" s="356">
        <v>0.79</v>
      </c>
      <c r="F103" s="311">
        <f>F99*E103</f>
        <v>13.350999999999999</v>
      </c>
      <c r="G103" s="357"/>
      <c r="H103" s="311"/>
      <c r="I103" s="48"/>
      <c r="J103" s="48"/>
      <c r="K103" s="48"/>
      <c r="L103" s="48"/>
      <c r="M103" s="49">
        <f t="shared" si="6"/>
        <v>0</v>
      </c>
      <c r="N103" s="151"/>
      <c r="O103" s="151"/>
    </row>
    <row r="104" spans="1:15" s="114" customFormat="1" ht="18" customHeight="1">
      <c r="A104" s="48"/>
      <c r="B104" s="310"/>
      <c r="C104" s="53" t="s">
        <v>21</v>
      </c>
      <c r="D104" s="286" t="s">
        <v>1</v>
      </c>
      <c r="E104" s="286">
        <v>1.6E-2</v>
      </c>
      <c r="F104" s="311">
        <f>F99*E104</f>
        <v>0.27039999999999997</v>
      </c>
      <c r="G104" s="357"/>
      <c r="H104" s="311"/>
      <c r="I104" s="48"/>
      <c r="J104" s="48"/>
      <c r="K104" s="48"/>
      <c r="L104" s="48"/>
      <c r="M104" s="49">
        <f t="shared" si="6"/>
        <v>0</v>
      </c>
      <c r="N104" s="151"/>
      <c r="O104" s="151"/>
    </row>
    <row r="105" spans="1:15" s="114" customFormat="1" ht="34.5" customHeight="1">
      <c r="A105" s="48">
        <v>17</v>
      </c>
      <c r="B105" s="361" t="s">
        <v>220</v>
      </c>
      <c r="C105" s="362" t="s">
        <v>303</v>
      </c>
      <c r="D105" s="85" t="s">
        <v>19</v>
      </c>
      <c r="E105" s="363"/>
      <c r="F105" s="364">
        <v>23.68</v>
      </c>
      <c r="G105" s="364"/>
      <c r="H105" s="365"/>
      <c r="I105" s="48"/>
      <c r="J105" s="48"/>
      <c r="K105" s="48"/>
      <c r="L105" s="48"/>
      <c r="M105" s="49"/>
      <c r="N105" s="151"/>
      <c r="O105" s="151"/>
    </row>
    <row r="106" spans="1:15" s="114" customFormat="1" ht="18" customHeight="1">
      <c r="A106" s="48"/>
      <c r="B106" s="310"/>
      <c r="C106" s="46" t="s">
        <v>46</v>
      </c>
      <c r="D106" s="24" t="s">
        <v>16</v>
      </c>
      <c r="E106" s="356">
        <v>0.93</v>
      </c>
      <c r="F106" s="311">
        <f>F105*E106</f>
        <v>22.022400000000001</v>
      </c>
      <c r="G106" s="322"/>
      <c r="H106" s="356"/>
      <c r="I106" s="52"/>
      <c r="J106" s="49"/>
      <c r="K106" s="48"/>
      <c r="L106" s="49"/>
      <c r="M106" s="49">
        <f>J106</f>
        <v>0</v>
      </c>
      <c r="N106" s="151"/>
      <c r="O106" s="151"/>
    </row>
    <row r="107" spans="1:15" s="114" customFormat="1" ht="18" customHeight="1">
      <c r="A107" s="48"/>
      <c r="B107" s="310"/>
      <c r="C107" s="312" t="s">
        <v>304</v>
      </c>
      <c r="D107" s="286" t="s">
        <v>88</v>
      </c>
      <c r="E107" s="286">
        <v>2.4E-2</v>
      </c>
      <c r="F107" s="311">
        <f>F105*E107</f>
        <v>0.56832000000000005</v>
      </c>
      <c r="G107" s="311"/>
      <c r="H107" s="311"/>
      <c r="I107" s="48"/>
      <c r="J107" s="48"/>
      <c r="K107" s="48"/>
      <c r="L107" s="49"/>
      <c r="M107" s="49">
        <f>L107</f>
        <v>0</v>
      </c>
      <c r="N107" s="151"/>
      <c r="O107" s="151"/>
    </row>
    <row r="108" spans="1:15" s="114" customFormat="1" ht="18" customHeight="1">
      <c r="A108" s="48"/>
      <c r="B108" s="310"/>
      <c r="C108" s="53" t="s">
        <v>17</v>
      </c>
      <c r="D108" s="286" t="s">
        <v>1</v>
      </c>
      <c r="E108" s="286">
        <v>2.5999999999999999E-2</v>
      </c>
      <c r="F108" s="311">
        <f>F105*E108</f>
        <v>0.61568000000000001</v>
      </c>
      <c r="G108" s="322"/>
      <c r="H108" s="311"/>
      <c r="I108" s="52"/>
      <c r="J108" s="49"/>
      <c r="K108" s="48"/>
      <c r="L108" s="49"/>
      <c r="M108" s="49">
        <f>L108</f>
        <v>0</v>
      </c>
      <c r="N108" s="151"/>
      <c r="O108" s="151"/>
    </row>
    <row r="109" spans="1:15" s="114" customFormat="1" ht="16.5" customHeight="1">
      <c r="A109" s="48"/>
      <c r="B109" s="310"/>
      <c r="C109" s="312" t="s">
        <v>95</v>
      </c>
      <c r="D109" s="286" t="s">
        <v>14</v>
      </c>
      <c r="E109" s="286">
        <v>2.5499999999999998E-2</v>
      </c>
      <c r="F109" s="311">
        <f>F105*E109</f>
        <v>0.60383999999999993</v>
      </c>
      <c r="G109" s="322"/>
      <c r="H109" s="311"/>
      <c r="I109" s="48"/>
      <c r="J109" s="48"/>
      <c r="K109" s="48"/>
      <c r="L109" s="48"/>
      <c r="M109" s="49">
        <f>H109</f>
        <v>0</v>
      </c>
      <c r="N109" s="151"/>
      <c r="O109" s="151"/>
    </row>
    <row r="110" spans="1:15" s="114" customFormat="1" ht="18" customHeight="1">
      <c r="A110" s="48">
        <v>18</v>
      </c>
      <c r="B110" s="327" t="s">
        <v>224</v>
      </c>
      <c r="C110" s="23" t="s">
        <v>305</v>
      </c>
      <c r="D110" s="24" t="s">
        <v>60</v>
      </c>
      <c r="E110" s="286"/>
      <c r="F110" s="311">
        <v>0.23</v>
      </c>
      <c r="G110" s="357"/>
      <c r="H110" s="356"/>
      <c r="I110" s="48"/>
      <c r="J110" s="48"/>
      <c r="K110" s="48"/>
      <c r="L110" s="48"/>
      <c r="M110" s="49"/>
      <c r="N110" s="151"/>
      <c r="O110" s="151"/>
    </row>
    <row r="111" spans="1:15" s="114" customFormat="1" ht="18" customHeight="1">
      <c r="A111" s="48"/>
      <c r="B111" s="310"/>
      <c r="C111" s="46" t="s">
        <v>46</v>
      </c>
      <c r="D111" s="24" t="s">
        <v>16</v>
      </c>
      <c r="E111" s="360">
        <v>0.65800000000000003</v>
      </c>
      <c r="F111" s="311">
        <f>F110*E111</f>
        <v>0.15134</v>
      </c>
      <c r="G111" s="357"/>
      <c r="H111" s="356"/>
      <c r="I111" s="52"/>
      <c r="J111" s="49"/>
      <c r="K111" s="48"/>
      <c r="L111" s="49"/>
      <c r="M111" s="49">
        <f>J111</f>
        <v>0</v>
      </c>
      <c r="N111" s="151"/>
      <c r="O111" s="151"/>
    </row>
    <row r="112" spans="1:15" s="114" customFormat="1" ht="16.5" customHeight="1">
      <c r="A112" s="48"/>
      <c r="B112" s="310"/>
      <c r="C112" s="53" t="s">
        <v>17</v>
      </c>
      <c r="D112" s="286" t="s">
        <v>1</v>
      </c>
      <c r="E112" s="356">
        <v>0.01</v>
      </c>
      <c r="F112" s="311">
        <f>F110*E112</f>
        <v>2.3E-3</v>
      </c>
      <c r="G112" s="357"/>
      <c r="H112" s="311"/>
      <c r="I112" s="52"/>
      <c r="J112" s="49"/>
      <c r="K112" s="48"/>
      <c r="L112" s="49"/>
      <c r="M112" s="49">
        <f>L112</f>
        <v>0</v>
      </c>
      <c r="N112" s="151"/>
      <c r="O112" s="151"/>
    </row>
    <row r="113" spans="1:15" s="114" customFormat="1" ht="18" customHeight="1">
      <c r="A113" s="48"/>
      <c r="B113" s="310"/>
      <c r="C113" s="312" t="s">
        <v>302</v>
      </c>
      <c r="D113" s="286" t="s">
        <v>23</v>
      </c>
      <c r="E113" s="356">
        <v>0.63</v>
      </c>
      <c r="F113" s="322">
        <f>F110*E113</f>
        <v>0.1449</v>
      </c>
      <c r="G113" s="357"/>
      <c r="H113" s="356"/>
      <c r="I113" s="48"/>
      <c r="J113" s="48"/>
      <c r="K113" s="48"/>
      <c r="L113" s="48"/>
      <c r="M113" s="49">
        <f t="shared" ref="M113:M115" si="7">H113</f>
        <v>0</v>
      </c>
      <c r="N113" s="151"/>
      <c r="O113" s="151"/>
    </row>
    <row r="114" spans="1:15" s="114" customFormat="1" ht="18" customHeight="1">
      <c r="A114" s="48"/>
      <c r="B114" s="310"/>
      <c r="C114" s="312" t="s">
        <v>227</v>
      </c>
      <c r="D114" s="286" t="s">
        <v>23</v>
      </c>
      <c r="E114" s="356">
        <v>0.79</v>
      </c>
      <c r="F114" s="311">
        <f>F110*E114</f>
        <v>0.18170000000000003</v>
      </c>
      <c r="G114" s="357"/>
      <c r="H114" s="311"/>
      <c r="I114" s="48"/>
      <c r="J114" s="48"/>
      <c r="K114" s="48"/>
      <c r="L114" s="48"/>
      <c r="M114" s="49">
        <f t="shared" si="7"/>
        <v>0</v>
      </c>
      <c r="N114" s="151"/>
      <c r="O114" s="151"/>
    </row>
    <row r="115" spans="1:15" s="114" customFormat="1" ht="17.25" customHeight="1">
      <c r="A115" s="48"/>
      <c r="B115" s="310"/>
      <c r="C115" s="53" t="s">
        <v>21</v>
      </c>
      <c r="D115" s="286" t="s">
        <v>1</v>
      </c>
      <c r="E115" s="286">
        <v>1.6E-2</v>
      </c>
      <c r="F115" s="311">
        <f>F110*E115</f>
        <v>3.6800000000000001E-3</v>
      </c>
      <c r="G115" s="357"/>
      <c r="H115" s="311"/>
      <c r="I115" s="48"/>
      <c r="J115" s="48"/>
      <c r="K115" s="48"/>
      <c r="L115" s="48"/>
      <c r="M115" s="49">
        <f t="shared" si="7"/>
        <v>0</v>
      </c>
      <c r="N115" s="151"/>
      <c r="O115" s="151"/>
    </row>
    <row r="116" spans="1:15" s="114" customFormat="1" ht="18" customHeight="1">
      <c r="A116" s="48"/>
      <c r="B116" s="314"/>
      <c r="C116" s="366" t="s">
        <v>306</v>
      </c>
      <c r="D116" s="24"/>
      <c r="E116" s="24"/>
      <c r="F116" s="315"/>
      <c r="G116" s="48"/>
      <c r="H116" s="49"/>
      <c r="I116" s="48"/>
      <c r="J116" s="49"/>
      <c r="K116" s="48"/>
      <c r="L116" s="49"/>
      <c r="M116" s="49"/>
      <c r="N116" s="151"/>
      <c r="O116" s="151"/>
    </row>
    <row r="117" spans="1:15" s="114" customFormat="1" ht="30" customHeight="1">
      <c r="A117" s="48">
        <v>19</v>
      </c>
      <c r="B117" s="20" t="s">
        <v>153</v>
      </c>
      <c r="C117" s="317" t="s">
        <v>307</v>
      </c>
      <c r="D117" s="20" t="s">
        <v>177</v>
      </c>
      <c r="E117" s="367"/>
      <c r="F117" s="128">
        <v>8</v>
      </c>
      <c r="G117" s="367"/>
      <c r="H117" s="26"/>
      <c r="I117" s="19"/>
      <c r="J117" s="45"/>
      <c r="K117" s="19"/>
      <c r="L117" s="45"/>
      <c r="M117" s="45"/>
      <c r="N117" s="151"/>
      <c r="O117" s="151"/>
    </row>
    <row r="118" spans="1:15" s="114" customFormat="1" ht="18" customHeight="1">
      <c r="A118" s="48"/>
      <c r="B118" s="20"/>
      <c r="C118" s="46" t="s">
        <v>46</v>
      </c>
      <c r="D118" s="274" t="s">
        <v>39</v>
      </c>
      <c r="E118" s="367">
        <v>9.5899999999999999E-2</v>
      </c>
      <c r="F118" s="128">
        <f>E118*F117</f>
        <v>0.76719999999999999</v>
      </c>
      <c r="G118" s="367"/>
      <c r="H118" s="26"/>
      <c r="I118" s="52"/>
      <c r="J118" s="49"/>
      <c r="K118" s="48"/>
      <c r="L118" s="49"/>
      <c r="M118" s="49">
        <f>J118</f>
        <v>0</v>
      </c>
      <c r="N118" s="151"/>
      <c r="O118" s="151"/>
    </row>
    <row r="119" spans="1:15" s="114" customFormat="1" ht="18" customHeight="1">
      <c r="A119" s="48"/>
      <c r="B119" s="20"/>
      <c r="C119" s="329" t="s">
        <v>17</v>
      </c>
      <c r="D119" s="20" t="s">
        <v>41</v>
      </c>
      <c r="E119" s="367">
        <v>4.5199999999999997E-2</v>
      </c>
      <c r="F119" s="128">
        <f>E119*F117</f>
        <v>0.36159999999999998</v>
      </c>
      <c r="G119" s="367"/>
      <c r="H119" s="26"/>
      <c r="I119" s="52"/>
      <c r="J119" s="49"/>
      <c r="K119" s="48"/>
      <c r="L119" s="49"/>
      <c r="M119" s="49">
        <f>L119</f>
        <v>0</v>
      </c>
      <c r="N119" s="151"/>
      <c r="O119" s="151"/>
    </row>
    <row r="120" spans="1:15" s="114" customFormat="1" ht="22.5" customHeight="1">
      <c r="A120" s="48"/>
      <c r="B120" s="20"/>
      <c r="C120" s="317" t="s">
        <v>308</v>
      </c>
      <c r="D120" s="20" t="s">
        <v>177</v>
      </c>
      <c r="E120" s="274">
        <v>1.01</v>
      </c>
      <c r="F120" s="128">
        <f>E120*F117</f>
        <v>8.08</v>
      </c>
      <c r="G120" s="368"/>
      <c r="H120" s="26"/>
      <c r="I120" s="19"/>
      <c r="J120" s="45"/>
      <c r="K120" s="19"/>
      <c r="L120" s="45"/>
      <c r="M120" s="45">
        <f>H120</f>
        <v>0</v>
      </c>
      <c r="N120" s="151"/>
      <c r="O120" s="151"/>
    </row>
    <row r="121" spans="1:15" s="114" customFormat="1" ht="18" customHeight="1">
      <c r="A121" s="48"/>
      <c r="B121" s="20"/>
      <c r="C121" s="53" t="s">
        <v>21</v>
      </c>
      <c r="D121" s="20" t="s">
        <v>41</v>
      </c>
      <c r="E121" s="367">
        <v>5.9999999999999995E-4</v>
      </c>
      <c r="F121" s="128">
        <f>E121*F120</f>
        <v>4.8479999999999999E-3</v>
      </c>
      <c r="G121" s="357"/>
      <c r="H121" s="356"/>
      <c r="I121" s="48"/>
      <c r="J121" s="48"/>
      <c r="K121" s="48"/>
      <c r="L121" s="48"/>
      <c r="M121" s="49">
        <f>H121</f>
        <v>0</v>
      </c>
      <c r="N121" s="151"/>
      <c r="O121" s="151"/>
    </row>
    <row r="122" spans="1:15" s="114" customFormat="1" ht="18" customHeight="1">
      <c r="A122" s="48">
        <v>20</v>
      </c>
      <c r="B122" s="369" t="s">
        <v>309</v>
      </c>
      <c r="C122" s="370" t="s">
        <v>310</v>
      </c>
      <c r="D122" s="369" t="s">
        <v>311</v>
      </c>
      <c r="E122" s="369"/>
      <c r="F122" s="371">
        <v>6</v>
      </c>
      <c r="G122" s="369"/>
      <c r="H122" s="372"/>
      <c r="I122" s="69"/>
      <c r="J122" s="61"/>
      <c r="K122" s="61"/>
      <c r="L122" s="61"/>
      <c r="M122" s="61"/>
      <c r="N122" s="151"/>
      <c r="O122" s="151"/>
    </row>
    <row r="123" spans="1:15" s="114" customFormat="1" ht="18" customHeight="1">
      <c r="A123" s="48"/>
      <c r="B123" s="370"/>
      <c r="C123" s="301" t="s">
        <v>56</v>
      </c>
      <c r="D123" s="369" t="s">
        <v>16</v>
      </c>
      <c r="E123" s="369">
        <v>0.60899999999999999</v>
      </c>
      <c r="F123" s="372">
        <f>F122*E123</f>
        <v>3.6539999999999999</v>
      </c>
      <c r="G123" s="369"/>
      <c r="H123" s="372"/>
      <c r="I123" s="65"/>
      <c r="J123" s="66"/>
      <c r="K123" s="61"/>
      <c r="L123" s="61"/>
      <c r="M123" s="66">
        <f>J123</f>
        <v>0</v>
      </c>
      <c r="N123" s="151"/>
      <c r="O123" s="151"/>
    </row>
    <row r="124" spans="1:15" s="114" customFormat="1" ht="18" customHeight="1">
      <c r="A124" s="48"/>
      <c r="B124" s="370"/>
      <c r="C124" s="301" t="s">
        <v>40</v>
      </c>
      <c r="D124" s="369" t="s">
        <v>312</v>
      </c>
      <c r="E124" s="369">
        <v>2.0999999999999999E-3</v>
      </c>
      <c r="F124" s="372">
        <f>E124*F122</f>
        <v>1.26E-2</v>
      </c>
      <c r="G124" s="369"/>
      <c r="H124" s="372"/>
      <c r="I124" s="373"/>
      <c r="J124" s="374"/>
      <c r="K124" s="70"/>
      <c r="L124" s="71"/>
      <c r="M124" s="71">
        <f>L124</f>
        <v>0</v>
      </c>
      <c r="N124" s="151"/>
      <c r="O124" s="151"/>
    </row>
    <row r="125" spans="1:15" s="114" customFormat="1" ht="18" customHeight="1">
      <c r="A125" s="48"/>
      <c r="B125" s="370"/>
      <c r="C125" s="370" t="s">
        <v>313</v>
      </c>
      <c r="D125" s="369" t="s">
        <v>177</v>
      </c>
      <c r="E125" s="371">
        <v>1</v>
      </c>
      <c r="F125" s="371">
        <f>F122*E125</f>
        <v>6</v>
      </c>
      <c r="G125" s="371"/>
      <c r="H125" s="372"/>
      <c r="I125" s="373"/>
      <c r="J125" s="374"/>
      <c r="K125" s="374"/>
      <c r="L125" s="374"/>
      <c r="M125" s="375">
        <f>H125</f>
        <v>0</v>
      </c>
      <c r="N125" s="151"/>
      <c r="O125" s="151"/>
    </row>
    <row r="126" spans="1:15" s="114" customFormat="1" ht="18" customHeight="1">
      <c r="A126" s="48"/>
      <c r="B126" s="370"/>
      <c r="C126" s="370" t="s">
        <v>314</v>
      </c>
      <c r="D126" s="369" t="s">
        <v>312</v>
      </c>
      <c r="E126" s="369">
        <v>0.156</v>
      </c>
      <c r="F126" s="372">
        <f>F122*E126</f>
        <v>0.93599999999999994</v>
      </c>
      <c r="G126" s="371"/>
      <c r="H126" s="372"/>
      <c r="I126" s="373"/>
      <c r="J126" s="374"/>
      <c r="K126" s="374"/>
      <c r="L126" s="374"/>
      <c r="M126" s="375">
        <f>H126</f>
        <v>0</v>
      </c>
      <c r="N126" s="151"/>
      <c r="O126" s="151"/>
    </row>
    <row r="127" spans="1:15" s="114" customFormat="1" ht="30" customHeight="1">
      <c r="A127" s="48">
        <v>21</v>
      </c>
      <c r="B127" s="369" t="s">
        <v>315</v>
      </c>
      <c r="C127" s="370" t="s">
        <v>310</v>
      </c>
      <c r="D127" s="369" t="s">
        <v>311</v>
      </c>
      <c r="E127" s="369"/>
      <c r="F127" s="371">
        <v>3</v>
      </c>
      <c r="G127" s="371"/>
      <c r="H127" s="372"/>
      <c r="I127" s="77"/>
      <c r="J127" s="66"/>
      <c r="K127" s="61"/>
      <c r="L127" s="61"/>
      <c r="M127" s="66"/>
      <c r="N127" s="151"/>
      <c r="O127" s="151"/>
    </row>
    <row r="128" spans="1:15" s="114" customFormat="1" ht="18" customHeight="1">
      <c r="A128" s="48"/>
      <c r="B128" s="370"/>
      <c r="C128" s="301" t="s">
        <v>56</v>
      </c>
      <c r="D128" s="369" t="s">
        <v>16</v>
      </c>
      <c r="E128" s="369">
        <v>0.58299999999999996</v>
      </c>
      <c r="F128" s="372">
        <f>F127*E128</f>
        <v>1.7489999999999999</v>
      </c>
      <c r="G128" s="371"/>
      <c r="H128" s="372"/>
      <c r="I128" s="65"/>
      <c r="J128" s="66"/>
      <c r="K128" s="61"/>
      <c r="L128" s="61"/>
      <c r="M128" s="66">
        <f>J128</f>
        <v>0</v>
      </c>
      <c r="N128" s="151"/>
      <c r="O128" s="151"/>
    </row>
    <row r="129" spans="1:15" s="114" customFormat="1" ht="18" customHeight="1">
      <c r="A129" s="48"/>
      <c r="B129" s="369"/>
      <c r="C129" s="301" t="s">
        <v>40</v>
      </c>
      <c r="D129" s="369" t="s">
        <v>312</v>
      </c>
      <c r="E129" s="369">
        <v>4.5999999999999999E-3</v>
      </c>
      <c r="F129" s="372">
        <f>E129*F127</f>
        <v>1.38E-2</v>
      </c>
      <c r="G129" s="371"/>
      <c r="H129" s="372"/>
      <c r="I129" s="373"/>
      <c r="J129" s="374"/>
      <c r="K129" s="70"/>
      <c r="L129" s="71"/>
      <c r="M129" s="71">
        <f>L129</f>
        <v>0</v>
      </c>
      <c r="N129" s="151"/>
      <c r="O129" s="151"/>
    </row>
    <row r="130" spans="1:15" s="114" customFormat="1" ht="36.75" customHeight="1">
      <c r="A130" s="48"/>
      <c r="B130" s="369"/>
      <c r="C130" s="370" t="s">
        <v>316</v>
      </c>
      <c r="D130" s="369" t="s">
        <v>177</v>
      </c>
      <c r="E130" s="371">
        <v>1</v>
      </c>
      <c r="F130" s="371">
        <v>43</v>
      </c>
      <c r="G130" s="371"/>
      <c r="H130" s="372"/>
      <c r="I130" s="373"/>
      <c r="J130" s="374"/>
      <c r="K130" s="374"/>
      <c r="L130" s="374"/>
      <c r="M130" s="375">
        <f>H130</f>
        <v>0</v>
      </c>
      <c r="N130" s="151"/>
      <c r="O130" s="151"/>
    </row>
    <row r="131" spans="1:15" s="114" customFormat="1" ht="15" customHeight="1">
      <c r="A131" s="48"/>
      <c r="B131" s="369"/>
      <c r="C131" s="370" t="s">
        <v>314</v>
      </c>
      <c r="D131" s="369" t="s">
        <v>312</v>
      </c>
      <c r="E131" s="369">
        <v>0.20799999999999999</v>
      </c>
      <c r="F131" s="369">
        <f>F127*E131</f>
        <v>0.624</v>
      </c>
      <c r="G131" s="371"/>
      <c r="H131" s="372"/>
      <c r="I131" s="373"/>
      <c r="J131" s="374"/>
      <c r="K131" s="374"/>
      <c r="L131" s="374"/>
      <c r="M131" s="375">
        <f>H131</f>
        <v>0</v>
      </c>
      <c r="N131" s="151"/>
      <c r="O131" s="151"/>
    </row>
    <row r="132" spans="1:15" s="114" customFormat="1" ht="18" customHeight="1">
      <c r="A132" s="48">
        <v>22</v>
      </c>
      <c r="B132" s="20" t="s">
        <v>317</v>
      </c>
      <c r="C132" s="317" t="s">
        <v>318</v>
      </c>
      <c r="D132" s="20" t="s">
        <v>319</v>
      </c>
      <c r="E132" s="367"/>
      <c r="F132" s="128">
        <v>2</v>
      </c>
      <c r="G132" s="367"/>
      <c r="H132" s="26"/>
      <c r="I132" s="52"/>
      <c r="J132" s="49"/>
      <c r="K132" s="48"/>
      <c r="L132" s="49"/>
      <c r="M132" s="49"/>
      <c r="N132" s="151"/>
      <c r="O132" s="151"/>
    </row>
    <row r="133" spans="1:15" s="114" customFormat="1" ht="18" customHeight="1">
      <c r="A133" s="48"/>
      <c r="B133" s="20"/>
      <c r="C133" s="46" t="s">
        <v>46</v>
      </c>
      <c r="D133" s="274" t="s">
        <v>39</v>
      </c>
      <c r="E133" s="367">
        <v>2.19</v>
      </c>
      <c r="F133" s="128">
        <f>E133*F132</f>
        <v>4.38</v>
      </c>
      <c r="G133" s="367"/>
      <c r="H133" s="26"/>
      <c r="I133" s="52"/>
      <c r="J133" s="49"/>
      <c r="K133" s="48"/>
      <c r="L133" s="49"/>
      <c r="M133" s="49">
        <f>J133</f>
        <v>0</v>
      </c>
      <c r="N133" s="151"/>
      <c r="O133" s="151"/>
    </row>
    <row r="134" spans="1:15" s="114" customFormat="1" ht="18" customHeight="1">
      <c r="A134" s="48"/>
      <c r="B134" s="20"/>
      <c r="C134" s="329" t="s">
        <v>17</v>
      </c>
      <c r="D134" s="20" t="s">
        <v>41</v>
      </c>
      <c r="E134" s="367">
        <v>7.0000000000000007E-2</v>
      </c>
      <c r="F134" s="128">
        <f>E134*F132</f>
        <v>0.14000000000000001</v>
      </c>
      <c r="G134" s="367"/>
      <c r="H134" s="26"/>
      <c r="I134" s="52"/>
      <c r="J134" s="49"/>
      <c r="K134" s="48"/>
      <c r="L134" s="49"/>
      <c r="M134" s="49">
        <f>L134</f>
        <v>0</v>
      </c>
      <c r="N134" s="151"/>
      <c r="O134" s="151"/>
    </row>
    <row r="135" spans="1:15" s="114" customFormat="1" ht="18" customHeight="1">
      <c r="A135" s="48"/>
      <c r="B135" s="20"/>
      <c r="C135" s="317" t="s">
        <v>320</v>
      </c>
      <c r="D135" s="20" t="s">
        <v>319</v>
      </c>
      <c r="E135" s="128">
        <v>1</v>
      </c>
      <c r="F135" s="128">
        <f>E135*F132</f>
        <v>2</v>
      </c>
      <c r="G135" s="128"/>
      <c r="H135" s="26"/>
      <c r="I135" s="48"/>
      <c r="J135" s="48"/>
      <c r="K135" s="48"/>
      <c r="L135" s="48"/>
      <c r="M135" s="49">
        <f>H135</f>
        <v>0</v>
      </c>
      <c r="N135" s="151"/>
      <c r="O135" s="151"/>
    </row>
    <row r="136" spans="1:15" s="114" customFormat="1" ht="18" customHeight="1">
      <c r="A136" s="48"/>
      <c r="B136" s="20"/>
      <c r="C136" s="53" t="s">
        <v>21</v>
      </c>
      <c r="D136" s="20" t="s">
        <v>41</v>
      </c>
      <c r="E136" s="367">
        <v>0.37</v>
      </c>
      <c r="F136" s="128">
        <f>E136*F132</f>
        <v>0.74</v>
      </c>
      <c r="G136" s="357"/>
      <c r="H136" s="356"/>
      <c r="I136" s="48"/>
      <c r="J136" s="48"/>
      <c r="K136" s="48"/>
      <c r="L136" s="48"/>
      <c r="M136" s="49">
        <f>H136</f>
        <v>0</v>
      </c>
      <c r="N136" s="151"/>
      <c r="O136" s="151"/>
    </row>
    <row r="137" spans="1:15" s="114" customFormat="1" ht="19.5" customHeight="1">
      <c r="A137" s="48">
        <v>23</v>
      </c>
      <c r="B137" s="23" t="s">
        <v>321</v>
      </c>
      <c r="C137" s="46" t="s">
        <v>322</v>
      </c>
      <c r="D137" s="24" t="s">
        <v>323</v>
      </c>
      <c r="E137" s="25"/>
      <c r="F137" s="25">
        <v>2</v>
      </c>
      <c r="G137" s="52"/>
      <c r="H137" s="49"/>
      <c r="I137" s="48"/>
      <c r="J137" s="49"/>
      <c r="K137" s="48"/>
      <c r="L137" s="49"/>
      <c r="M137" s="49"/>
      <c r="N137" s="151"/>
      <c r="O137" s="151"/>
    </row>
    <row r="138" spans="1:15" s="114" customFormat="1" ht="18" customHeight="1">
      <c r="A138" s="48"/>
      <c r="B138" s="24"/>
      <c r="C138" s="46" t="s">
        <v>152</v>
      </c>
      <c r="D138" s="24" t="s">
        <v>16</v>
      </c>
      <c r="E138" s="26">
        <v>3.02</v>
      </c>
      <c r="F138" s="25">
        <f>F137*E138</f>
        <v>6.04</v>
      </c>
      <c r="G138" s="52"/>
      <c r="H138" s="49"/>
      <c r="I138" s="52"/>
      <c r="J138" s="49"/>
      <c r="K138" s="48"/>
      <c r="L138" s="49"/>
      <c r="M138" s="49">
        <f>J138</f>
        <v>0</v>
      </c>
      <c r="N138" s="151"/>
      <c r="O138" s="151"/>
    </row>
    <row r="139" spans="1:15" s="114" customFormat="1" ht="18" customHeight="1">
      <c r="A139" s="48"/>
      <c r="B139" s="24"/>
      <c r="C139" s="84" t="s">
        <v>17</v>
      </c>
      <c r="D139" s="24" t="s">
        <v>1</v>
      </c>
      <c r="E139" s="24">
        <v>0.14000000000000001</v>
      </c>
      <c r="F139" s="26">
        <f>F137*E139</f>
        <v>0.28000000000000003</v>
      </c>
      <c r="G139" s="52"/>
      <c r="H139" s="49"/>
      <c r="I139" s="48"/>
      <c r="J139" s="49"/>
      <c r="K139" s="48"/>
      <c r="L139" s="49"/>
      <c r="M139" s="49">
        <f>L139</f>
        <v>0</v>
      </c>
      <c r="N139" s="151"/>
      <c r="O139" s="151"/>
    </row>
    <row r="140" spans="1:15" s="114" customFormat="1" ht="18" customHeight="1">
      <c r="A140" s="48"/>
      <c r="B140" s="24"/>
      <c r="C140" s="46" t="s">
        <v>324</v>
      </c>
      <c r="D140" s="24" t="s">
        <v>325</v>
      </c>
      <c r="E140" s="25">
        <v>1</v>
      </c>
      <c r="F140" s="25">
        <f>F137*E140</f>
        <v>2</v>
      </c>
      <c r="G140" s="52"/>
      <c r="H140" s="49"/>
      <c r="I140" s="48"/>
      <c r="J140" s="49"/>
      <c r="K140" s="48"/>
      <c r="L140" s="49"/>
      <c r="M140" s="49">
        <f t="shared" ref="M140:M141" si="8">H140</f>
        <v>0</v>
      </c>
      <c r="N140" s="151"/>
      <c r="O140" s="151"/>
    </row>
    <row r="141" spans="1:15" s="114" customFormat="1" ht="18" customHeight="1">
      <c r="A141" s="48"/>
      <c r="B141" s="24"/>
      <c r="C141" s="317" t="s">
        <v>228</v>
      </c>
      <c r="D141" s="24" t="s">
        <v>1</v>
      </c>
      <c r="E141" s="24">
        <v>1.32</v>
      </c>
      <c r="F141" s="26">
        <f>F137*E141</f>
        <v>2.64</v>
      </c>
      <c r="G141" s="48"/>
      <c r="H141" s="49"/>
      <c r="I141" s="48"/>
      <c r="J141" s="49"/>
      <c r="K141" s="48"/>
      <c r="L141" s="49"/>
      <c r="M141" s="49">
        <f t="shared" si="8"/>
        <v>0</v>
      </c>
      <c r="N141" s="151"/>
      <c r="O141" s="151"/>
    </row>
    <row r="142" spans="1:15" s="114" customFormat="1" ht="18" customHeight="1">
      <c r="A142" s="48">
        <v>24</v>
      </c>
      <c r="B142" s="369" t="s">
        <v>326</v>
      </c>
      <c r="C142" s="370" t="s">
        <v>327</v>
      </c>
      <c r="D142" s="369" t="s">
        <v>328</v>
      </c>
      <c r="E142" s="369"/>
      <c r="F142" s="371">
        <v>2</v>
      </c>
      <c r="G142" s="371"/>
      <c r="H142" s="372"/>
      <c r="I142" s="65"/>
      <c r="J142" s="66"/>
      <c r="K142" s="61"/>
      <c r="L142" s="61"/>
      <c r="M142" s="66"/>
      <c r="N142" s="151"/>
      <c r="O142" s="151"/>
    </row>
    <row r="143" spans="1:15" s="114" customFormat="1" ht="18" customHeight="1">
      <c r="A143" s="48"/>
      <c r="B143" s="369"/>
      <c r="C143" s="301" t="s">
        <v>56</v>
      </c>
      <c r="D143" s="369" t="s">
        <v>16</v>
      </c>
      <c r="E143" s="369">
        <v>1.85</v>
      </c>
      <c r="F143" s="371">
        <f>F142*E143</f>
        <v>3.7</v>
      </c>
      <c r="G143" s="371"/>
      <c r="H143" s="372"/>
      <c r="I143" s="65"/>
      <c r="J143" s="66"/>
      <c r="K143" s="61"/>
      <c r="L143" s="61"/>
      <c r="M143" s="66">
        <f>J143</f>
        <v>0</v>
      </c>
      <c r="N143" s="151"/>
      <c r="O143" s="151"/>
    </row>
    <row r="144" spans="1:15" s="114" customFormat="1" ht="21.75" customHeight="1">
      <c r="A144" s="48"/>
      <c r="B144" s="369"/>
      <c r="C144" s="301" t="s">
        <v>40</v>
      </c>
      <c r="D144" s="369" t="s">
        <v>312</v>
      </c>
      <c r="E144" s="369">
        <v>0.03</v>
      </c>
      <c r="F144" s="371">
        <f>E144*F142</f>
        <v>0.06</v>
      </c>
      <c r="G144" s="371"/>
      <c r="H144" s="372"/>
      <c r="I144" s="373"/>
      <c r="J144" s="374"/>
      <c r="K144" s="70"/>
      <c r="L144" s="71"/>
      <c r="M144" s="71">
        <f>L144</f>
        <v>0</v>
      </c>
      <c r="N144" s="151"/>
      <c r="O144" s="151"/>
    </row>
    <row r="145" spans="1:15" s="114" customFormat="1" ht="18" customHeight="1">
      <c r="A145" s="48"/>
      <c r="B145" s="369"/>
      <c r="C145" s="370" t="s">
        <v>329</v>
      </c>
      <c r="D145" s="369" t="s">
        <v>328</v>
      </c>
      <c r="E145" s="371">
        <v>1</v>
      </c>
      <c r="F145" s="371">
        <f>F142*E145</f>
        <v>2</v>
      </c>
      <c r="G145" s="371"/>
      <c r="H145" s="372"/>
      <c r="I145" s="373"/>
      <c r="J145" s="374"/>
      <c r="K145" s="374"/>
      <c r="L145" s="374"/>
      <c r="M145" s="375">
        <f>H145</f>
        <v>0</v>
      </c>
      <c r="N145" s="151"/>
      <c r="O145" s="151"/>
    </row>
    <row r="146" spans="1:15" s="114" customFormat="1" ht="18" customHeight="1">
      <c r="A146" s="48"/>
      <c r="B146" s="369"/>
      <c r="C146" s="370" t="s">
        <v>314</v>
      </c>
      <c r="D146" s="369" t="s">
        <v>312</v>
      </c>
      <c r="E146" s="369">
        <v>0.18</v>
      </c>
      <c r="F146" s="371">
        <f>E146*F142</f>
        <v>0.36</v>
      </c>
      <c r="G146" s="371"/>
      <c r="H146" s="372"/>
      <c r="I146" s="373"/>
      <c r="J146" s="374"/>
      <c r="K146" s="374"/>
      <c r="L146" s="374"/>
      <c r="M146" s="375">
        <f>H146</f>
        <v>0</v>
      </c>
      <c r="N146" s="151"/>
      <c r="O146" s="151"/>
    </row>
    <row r="147" spans="1:15" s="114" customFormat="1" ht="18" customHeight="1">
      <c r="A147" s="48"/>
      <c r="B147" s="24"/>
      <c r="C147" s="366" t="s">
        <v>330</v>
      </c>
      <c r="D147" s="24"/>
      <c r="E147" s="24"/>
      <c r="F147" s="26"/>
      <c r="G147" s="48"/>
      <c r="H147" s="376"/>
      <c r="I147" s="48"/>
      <c r="J147" s="49"/>
      <c r="K147" s="48"/>
      <c r="L147" s="49"/>
      <c r="M147" s="377"/>
      <c r="N147" s="151"/>
      <c r="O147" s="151"/>
    </row>
    <row r="148" spans="1:15" s="114" customFormat="1" ht="18" customHeight="1">
      <c r="A148" s="48">
        <v>25</v>
      </c>
      <c r="B148" s="129" t="s">
        <v>77</v>
      </c>
      <c r="C148" s="23" t="s">
        <v>105</v>
      </c>
      <c r="D148" s="36" t="s">
        <v>14</v>
      </c>
      <c r="E148" s="132"/>
      <c r="F148" s="131">
        <v>2.8</v>
      </c>
      <c r="G148" s="160"/>
      <c r="H148" s="161"/>
      <c r="I148" s="48"/>
      <c r="J148" s="48"/>
      <c r="K148" s="48"/>
      <c r="L148" s="49"/>
      <c r="M148" s="49"/>
      <c r="N148" s="151"/>
      <c r="O148" s="151"/>
    </row>
    <row r="149" spans="1:15" s="114" customFormat="1" ht="18" customHeight="1">
      <c r="A149" s="48"/>
      <c r="B149" s="130"/>
      <c r="C149" s="46" t="s">
        <v>46</v>
      </c>
      <c r="D149" s="162" t="s">
        <v>16</v>
      </c>
      <c r="E149" s="132">
        <v>2.06</v>
      </c>
      <c r="F149" s="132">
        <f>E149*F148</f>
        <v>5.7679999999999998</v>
      </c>
      <c r="G149" s="282"/>
      <c r="H149" s="132"/>
      <c r="I149" s="52"/>
      <c r="J149" s="49"/>
      <c r="K149" s="48"/>
      <c r="L149" s="49"/>
      <c r="M149" s="49">
        <f>J149</f>
        <v>0</v>
      </c>
      <c r="N149" s="151"/>
      <c r="O149" s="151"/>
    </row>
    <row r="150" spans="1:15" s="114" customFormat="1" ht="18" customHeight="1">
      <c r="A150" s="48">
        <v>26</v>
      </c>
      <c r="B150" s="20" t="s">
        <v>153</v>
      </c>
      <c r="C150" s="317" t="s">
        <v>331</v>
      </c>
      <c r="D150" s="20" t="s">
        <v>177</v>
      </c>
      <c r="E150" s="367"/>
      <c r="F150" s="128">
        <v>40</v>
      </c>
      <c r="G150" s="367"/>
      <c r="H150" s="26"/>
      <c r="I150" s="19"/>
      <c r="J150" s="45"/>
      <c r="K150" s="19"/>
      <c r="L150" s="45"/>
      <c r="M150" s="45"/>
      <c r="N150" s="151"/>
      <c r="O150" s="151"/>
    </row>
    <row r="151" spans="1:15" s="114" customFormat="1" ht="18" customHeight="1">
      <c r="A151" s="48"/>
      <c r="B151" s="20"/>
      <c r="C151" s="46" t="s">
        <v>46</v>
      </c>
      <c r="D151" s="274" t="s">
        <v>39</v>
      </c>
      <c r="E151" s="367">
        <v>9.5899999999999999E-2</v>
      </c>
      <c r="F151" s="128">
        <f>E151*F150</f>
        <v>3.8359999999999999</v>
      </c>
      <c r="G151" s="367"/>
      <c r="H151" s="26"/>
      <c r="I151" s="81"/>
      <c r="J151" s="80"/>
      <c r="K151" s="79"/>
      <c r="L151" s="80"/>
      <c r="M151" s="80">
        <f>J151</f>
        <v>0</v>
      </c>
      <c r="N151" s="151"/>
      <c r="O151" s="151"/>
    </row>
    <row r="152" spans="1:15" s="114" customFormat="1" ht="18" customHeight="1">
      <c r="A152" s="48"/>
      <c r="B152" s="20"/>
      <c r="C152" s="329" t="s">
        <v>17</v>
      </c>
      <c r="D152" s="20" t="s">
        <v>41</v>
      </c>
      <c r="E152" s="367">
        <v>4.5199999999999997E-2</v>
      </c>
      <c r="F152" s="128">
        <f>E152*F150</f>
        <v>1.8079999999999998</v>
      </c>
      <c r="G152" s="367"/>
      <c r="H152" s="26"/>
      <c r="I152" s="81"/>
      <c r="J152" s="80"/>
      <c r="K152" s="79"/>
      <c r="L152" s="80"/>
      <c r="M152" s="80">
        <f>L152</f>
        <v>0</v>
      </c>
      <c r="N152" s="151"/>
      <c r="O152" s="151"/>
    </row>
    <row r="153" spans="1:15" s="114" customFormat="1" ht="18" customHeight="1">
      <c r="A153" s="48"/>
      <c r="B153" s="20"/>
      <c r="C153" s="317" t="s">
        <v>332</v>
      </c>
      <c r="D153" s="20" t="s">
        <v>177</v>
      </c>
      <c r="E153" s="274">
        <v>1.01</v>
      </c>
      <c r="F153" s="128">
        <f>E153*F150</f>
        <v>40.4</v>
      </c>
      <c r="G153" s="368"/>
      <c r="H153" s="26"/>
      <c r="I153" s="19"/>
      <c r="J153" s="45"/>
      <c r="K153" s="19"/>
      <c r="L153" s="45"/>
      <c r="M153" s="45">
        <f>H153</f>
        <v>0</v>
      </c>
      <c r="N153" s="151"/>
      <c r="O153" s="151"/>
    </row>
    <row r="154" spans="1:15" s="114" customFormat="1" ht="17.25" customHeight="1">
      <c r="A154" s="48"/>
      <c r="B154" s="20"/>
      <c r="C154" s="53" t="s">
        <v>21</v>
      </c>
      <c r="D154" s="20" t="s">
        <v>41</v>
      </c>
      <c r="E154" s="367">
        <v>5.9999999999999995E-4</v>
      </c>
      <c r="F154" s="128">
        <f>E154*F153</f>
        <v>2.4239999999999998E-2</v>
      </c>
      <c r="G154" s="357"/>
      <c r="H154" s="356"/>
      <c r="I154" s="79"/>
      <c r="J154" s="79"/>
      <c r="K154" s="79"/>
      <c r="L154" s="79"/>
      <c r="M154" s="80">
        <f>H154</f>
        <v>0</v>
      </c>
      <c r="N154" s="151"/>
      <c r="O154" s="151"/>
    </row>
    <row r="155" spans="1:15" s="114" customFormat="1" ht="18" customHeight="1">
      <c r="A155" s="48">
        <v>27</v>
      </c>
      <c r="B155" s="20" t="s">
        <v>333</v>
      </c>
      <c r="C155" s="317" t="s">
        <v>334</v>
      </c>
      <c r="D155" s="20" t="s">
        <v>33</v>
      </c>
      <c r="E155" s="367"/>
      <c r="F155" s="128">
        <v>1</v>
      </c>
      <c r="G155" s="367"/>
      <c r="H155" s="26"/>
      <c r="I155" s="52"/>
      <c r="J155" s="49"/>
      <c r="K155" s="48"/>
      <c r="L155" s="49"/>
      <c r="M155" s="49"/>
      <c r="N155" s="151"/>
      <c r="O155" s="151"/>
    </row>
    <row r="156" spans="1:15" s="114" customFormat="1" ht="15.75" customHeight="1">
      <c r="A156" s="48"/>
      <c r="B156" s="20"/>
      <c r="C156" s="46" t="s">
        <v>46</v>
      </c>
      <c r="D156" s="274" t="s">
        <v>39</v>
      </c>
      <c r="E156" s="367">
        <v>1.51</v>
      </c>
      <c r="F156" s="128">
        <f>E156*F155</f>
        <v>1.51</v>
      </c>
      <c r="G156" s="367"/>
      <c r="H156" s="26"/>
      <c r="I156" s="81"/>
      <c r="J156" s="80"/>
      <c r="K156" s="79"/>
      <c r="L156" s="80"/>
      <c r="M156" s="80">
        <f>J156</f>
        <v>0</v>
      </c>
      <c r="N156" s="151"/>
      <c r="O156" s="151"/>
    </row>
    <row r="157" spans="1:15" s="114" customFormat="1" ht="18" customHeight="1">
      <c r="A157" s="48"/>
      <c r="B157" s="20"/>
      <c r="C157" s="329" t="s">
        <v>17</v>
      </c>
      <c r="D157" s="20" t="s">
        <v>41</v>
      </c>
      <c r="E157" s="367">
        <v>0.13</v>
      </c>
      <c r="F157" s="128">
        <f>E157*F155</f>
        <v>0.13</v>
      </c>
      <c r="G157" s="367"/>
      <c r="H157" s="26"/>
      <c r="I157" s="81"/>
      <c r="J157" s="80"/>
      <c r="K157" s="79"/>
      <c r="L157" s="80"/>
      <c r="M157" s="80">
        <f>L157</f>
        <v>0</v>
      </c>
      <c r="N157" s="151"/>
      <c r="O157" s="151"/>
    </row>
    <row r="158" spans="1:15" s="114" customFormat="1" ht="18" customHeight="1">
      <c r="A158" s="48"/>
      <c r="B158" s="20"/>
      <c r="C158" s="317" t="s">
        <v>158</v>
      </c>
      <c r="D158" s="20" t="s">
        <v>33</v>
      </c>
      <c r="E158" s="128">
        <v>1</v>
      </c>
      <c r="F158" s="128">
        <f>E158*F155</f>
        <v>1</v>
      </c>
      <c r="G158" s="128"/>
      <c r="H158" s="26"/>
      <c r="I158" s="48"/>
      <c r="J158" s="48"/>
      <c r="K158" s="48"/>
      <c r="L158" s="48"/>
      <c r="M158" s="49">
        <f>H158</f>
        <v>0</v>
      </c>
      <c r="N158" s="151"/>
      <c r="O158" s="151"/>
    </row>
    <row r="159" spans="1:15" s="114" customFormat="1" ht="18" customHeight="1">
      <c r="A159" s="48"/>
      <c r="B159" s="20"/>
      <c r="C159" s="53" t="s">
        <v>21</v>
      </c>
      <c r="D159" s="20" t="s">
        <v>41</v>
      </c>
      <c r="E159" s="367">
        <v>7.0000000000000007E-2</v>
      </c>
      <c r="F159" s="128">
        <f>E159*F155</f>
        <v>7.0000000000000007E-2</v>
      </c>
      <c r="G159" s="357"/>
      <c r="H159" s="356"/>
      <c r="I159" s="79"/>
      <c r="J159" s="79"/>
      <c r="K159" s="79"/>
      <c r="L159" s="79"/>
      <c r="M159" s="80">
        <f>H159</f>
        <v>0</v>
      </c>
      <c r="N159" s="151"/>
      <c r="O159" s="151"/>
    </row>
    <row r="160" spans="1:15" s="114" customFormat="1" ht="18" customHeight="1">
      <c r="A160" s="48">
        <v>28</v>
      </c>
      <c r="B160" s="129" t="s">
        <v>159</v>
      </c>
      <c r="C160" s="23" t="s">
        <v>251</v>
      </c>
      <c r="D160" s="36" t="s">
        <v>14</v>
      </c>
      <c r="E160" s="132"/>
      <c r="F160" s="131">
        <v>2.8</v>
      </c>
      <c r="G160" s="160"/>
      <c r="H160" s="161"/>
      <c r="I160" s="79"/>
      <c r="J160" s="79"/>
      <c r="K160" s="79"/>
      <c r="L160" s="80"/>
      <c r="M160" s="80"/>
      <c r="N160" s="151"/>
      <c r="O160" s="151"/>
    </row>
    <row r="161" spans="1:15" s="114" customFormat="1" ht="15.75">
      <c r="A161" s="48"/>
      <c r="B161" s="130"/>
      <c r="C161" s="46" t="s">
        <v>46</v>
      </c>
      <c r="D161" s="162" t="s">
        <v>16</v>
      </c>
      <c r="E161" s="132">
        <v>1.21</v>
      </c>
      <c r="F161" s="132">
        <f>E161*F160</f>
        <v>3.3879999999999999</v>
      </c>
      <c r="G161" s="282"/>
      <c r="H161" s="132"/>
      <c r="I161" s="81"/>
      <c r="J161" s="80"/>
      <c r="K161" s="79"/>
      <c r="L161" s="80"/>
      <c r="M161" s="80">
        <f>J161</f>
        <v>0</v>
      </c>
      <c r="N161" s="151"/>
      <c r="O161" s="151"/>
    </row>
    <row r="162" spans="1:15" s="114" customFormat="1" ht="18" customHeight="1">
      <c r="A162" s="378"/>
      <c r="B162" s="379"/>
      <c r="C162" s="98" t="s">
        <v>8</v>
      </c>
      <c r="D162" s="380" t="s">
        <v>1</v>
      </c>
      <c r="E162" s="98"/>
      <c r="F162" s="98"/>
      <c r="G162" s="343"/>
      <c r="H162" s="101"/>
      <c r="I162" s="48"/>
      <c r="J162" s="99"/>
      <c r="K162" s="79"/>
      <c r="L162" s="381"/>
      <c r="M162" s="49">
        <f>SUM(M11:M161)</f>
        <v>3.92</v>
      </c>
      <c r="N162" s="382"/>
      <c r="O162" s="151"/>
    </row>
    <row r="163" spans="1:15" s="114" customFormat="1" ht="18.75" customHeight="1">
      <c r="A163" s="378"/>
      <c r="B163" s="20"/>
      <c r="C163" s="22" t="s">
        <v>335</v>
      </c>
      <c r="D163" s="380" t="s">
        <v>1</v>
      </c>
      <c r="E163" s="383"/>
      <c r="F163" s="384"/>
      <c r="G163" s="384"/>
      <c r="H163" s="384"/>
      <c r="I163" s="79"/>
      <c r="J163" s="385"/>
      <c r="K163" s="79"/>
      <c r="L163" s="80"/>
      <c r="M163" s="49">
        <f>M162*0.1</f>
        <v>0.39200000000000002</v>
      </c>
      <c r="N163" s="382"/>
      <c r="O163" s="151"/>
    </row>
    <row r="164" spans="1:15" s="114" customFormat="1" ht="19.5" customHeight="1">
      <c r="A164" s="378"/>
      <c r="B164" s="20"/>
      <c r="C164" s="22" t="s">
        <v>8</v>
      </c>
      <c r="D164" s="380" t="s">
        <v>1</v>
      </c>
      <c r="E164" s="383"/>
      <c r="F164" s="384"/>
      <c r="G164" s="384"/>
      <c r="H164" s="384"/>
      <c r="I164" s="79"/>
      <c r="J164" s="385"/>
      <c r="K164" s="79"/>
      <c r="L164" s="80"/>
      <c r="M164" s="49">
        <f>M163+M162</f>
        <v>4.3120000000000003</v>
      </c>
      <c r="N164" s="382"/>
      <c r="O164" s="151"/>
    </row>
    <row r="165" spans="1:15" s="114" customFormat="1" ht="19.5" customHeight="1">
      <c r="A165" s="378"/>
      <c r="B165" s="386"/>
      <c r="C165" s="22" t="s">
        <v>54</v>
      </c>
      <c r="D165" s="380" t="s">
        <v>1</v>
      </c>
      <c r="E165" s="383"/>
      <c r="F165" s="384"/>
      <c r="G165" s="384"/>
      <c r="H165" s="384"/>
      <c r="I165" s="79"/>
      <c r="J165" s="385"/>
      <c r="K165" s="79"/>
      <c r="L165" s="80"/>
      <c r="M165" s="49">
        <f>M164*0.08</f>
        <v>0.34496000000000004</v>
      </c>
      <c r="N165" s="382"/>
      <c r="O165" s="151"/>
    </row>
    <row r="166" spans="1:15" s="114" customFormat="1" ht="19.5" customHeight="1">
      <c r="A166" s="378"/>
      <c r="B166" s="386"/>
      <c r="C166" s="22" t="s">
        <v>8</v>
      </c>
      <c r="D166" s="380" t="s">
        <v>1</v>
      </c>
      <c r="E166" s="383"/>
      <c r="F166" s="384"/>
      <c r="G166" s="384"/>
      <c r="H166" s="384"/>
      <c r="I166" s="79"/>
      <c r="J166" s="385"/>
      <c r="K166" s="79"/>
      <c r="L166" s="80"/>
      <c r="M166" s="49">
        <f>M165+M164</f>
        <v>4.6569600000000007</v>
      </c>
      <c r="N166" s="382"/>
      <c r="O166" s="151"/>
    </row>
    <row r="167" spans="1:15" s="114" customFormat="1" ht="7.5" customHeight="1">
      <c r="A167" s="434"/>
      <c r="B167" s="434"/>
      <c r="C167" s="434"/>
      <c r="D167" s="434"/>
      <c r="E167" s="434"/>
      <c r="F167" s="434"/>
      <c r="G167" s="434"/>
      <c r="H167" s="434"/>
      <c r="I167" s="434"/>
      <c r="J167" s="434"/>
      <c r="K167" s="434"/>
      <c r="L167" s="387"/>
      <c r="M167" s="387"/>
      <c r="N167" s="382"/>
      <c r="O167" s="151"/>
    </row>
    <row r="168" spans="1:15" s="114" customFormat="1" ht="30" customHeight="1">
      <c r="A168" s="339"/>
      <c r="B168" s="339"/>
      <c r="C168" s="388" t="s">
        <v>336</v>
      </c>
      <c r="D168" s="389"/>
      <c r="E168" s="389"/>
      <c r="F168" s="443" t="s">
        <v>337</v>
      </c>
      <c r="G168" s="443"/>
      <c r="H168" s="443"/>
      <c r="I168" s="387"/>
      <c r="J168" s="389"/>
      <c r="K168" s="389"/>
      <c r="L168" s="389"/>
      <c r="M168" s="389"/>
      <c r="N168" s="151"/>
      <c r="O168" s="151"/>
    </row>
    <row r="169" spans="1:15" s="114" customFormat="1" ht="30" customHeight="1">
      <c r="A169" s="339"/>
      <c r="B169" s="339"/>
      <c r="C169" s="387"/>
      <c r="D169" s="387"/>
      <c r="E169" s="387"/>
      <c r="F169" s="387"/>
      <c r="G169" s="387"/>
      <c r="H169" s="387"/>
      <c r="I169" s="387"/>
      <c r="J169" s="387"/>
      <c r="K169" s="387"/>
      <c r="L169" s="387"/>
      <c r="M169" s="387"/>
      <c r="N169" s="151"/>
      <c r="O169" s="151"/>
    </row>
  </sheetData>
  <mergeCells count="18">
    <mergeCell ref="B1:C1"/>
    <mergeCell ref="K1:M1"/>
    <mergeCell ref="D2:F2"/>
    <mergeCell ref="C4:M4"/>
    <mergeCell ref="C5:M5"/>
    <mergeCell ref="A167:K167"/>
    <mergeCell ref="F168:H168"/>
    <mergeCell ref="C6:M6"/>
    <mergeCell ref="A8:A9"/>
    <mergeCell ref="B8:B9"/>
    <mergeCell ref="C8:C9"/>
    <mergeCell ref="D8:D9"/>
    <mergeCell ref="E8:F8"/>
    <mergeCell ref="G8:H8"/>
    <mergeCell ref="A7:D7"/>
    <mergeCell ref="I8:J8"/>
    <mergeCell ref="K8:L8"/>
    <mergeCell ref="M8:M9"/>
  </mergeCells>
  <pageMargins left="0.7" right="0.7" top="0.75" bottom="0.75" header="0.3" footer="0.3"/>
  <pageSetup paperSize="9" scale="88" fitToHeight="0" orientation="landscape" horizontalDpi="0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კეთილმოწ</vt:lpstr>
      <vt:lpstr>შენობა</vt:lpstr>
      <vt:lpstr>ფანჩატური</vt:lpstr>
      <vt:lpstr>ეკლესია</vt:lpstr>
      <vt:lpstr>მემორიალი</vt:lpstr>
      <vt:lpstr>სველი წერტილი</vt:lpstr>
      <vt:lpstr>ეკლესია!Print_Area</vt:lpstr>
      <vt:lpstr>კეთილმოწ!Print_Area</vt:lpstr>
      <vt:lpstr>'სველი წერტილი'!Print_Area</vt:lpstr>
      <vt:lpstr>ფანჩატური!Print_Area</vt:lpstr>
      <vt:lpstr>შენობა!Print_Area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2021-04-05T09:44:37Z</dcterms:modified>
</cp:coreProperties>
</file>