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1995" tabRatio="793" activeTab="0"/>
  </bookViews>
  <sheets>
    <sheet name="1-1" sheetId="1" r:id="rId1"/>
  </sheets>
  <definedNames>
    <definedName name="ghgfhjkjh54789">#REF!</definedName>
    <definedName name="_xlnm.Print_Area" localSheetId="0">'1-1'!$A$1:$H$199</definedName>
    <definedName name="yhyujkiu4785689">#REF!</definedName>
    <definedName name="დასსდფგგჰ">#REF!</definedName>
  </definedNames>
  <calcPr fullCalcOnLoad="1"/>
</workbook>
</file>

<file path=xl/sharedStrings.xml><?xml version="1.0" encoding="utf-8"?>
<sst xmlns="http://schemas.openxmlformats.org/spreadsheetml/2006/main" count="416" uniqueCount="174">
  <si>
    <t>ცალი</t>
  </si>
  <si>
    <t>ლარი</t>
  </si>
  <si>
    <t>ჯამი</t>
  </si>
  <si>
    <t>სულ</t>
  </si>
  <si>
    <t>სამუშაოს დასახელება</t>
  </si>
  <si>
    <t>რაოდენობა</t>
  </si>
  <si>
    <t>შრომითი დანახარჯები</t>
  </si>
  <si>
    <t>კაც/სთ</t>
  </si>
  <si>
    <t>ც</t>
  </si>
  <si>
    <t>მ</t>
  </si>
  <si>
    <t>კგ</t>
  </si>
  <si>
    <t>მან/სთ</t>
  </si>
  <si>
    <t>მ3</t>
  </si>
  <si>
    <t>მ2</t>
  </si>
  <si>
    <t>სხვა მანქანა</t>
  </si>
  <si>
    <t>სხვა მასალა</t>
  </si>
  <si>
    <t xml:space="preserve"> </t>
  </si>
  <si>
    <t>შიფრი</t>
  </si>
  <si>
    <t>განზ.</t>
  </si>
  <si>
    <t>გეგმიური დაგროვება</t>
  </si>
  <si>
    <t>ტნ</t>
  </si>
  <si>
    <t>სჭვალი</t>
  </si>
  <si>
    <t>დღგ</t>
  </si>
  <si>
    <t>ტოლი</t>
  </si>
  <si>
    <t>10-37-3</t>
  </si>
  <si>
    <t>სახურავის ბურულის ხის კონსტრუქციების ცეცხლდაცვა</t>
  </si>
  <si>
    <t>ცეცხლდამცავი ხსნარი</t>
  </si>
  <si>
    <t>ფიცარი სისქით 3 სმ</t>
  </si>
  <si>
    <t>12,8,3</t>
  </si>
  <si>
    <t>წყალშემკრები ღარების მოწყობა</t>
  </si>
  <si>
    <t>გრ.მ</t>
  </si>
  <si>
    <t xml:space="preserve">ფერადი თუნუქის წყალშემკრები ღარები </t>
  </si>
  <si>
    <t>ლურსმანი</t>
  </si>
  <si>
    <t>ჭანჭიკი</t>
  </si>
  <si>
    <t>ნაჭედი</t>
  </si>
  <si>
    <t>წყალსაწრეტი მილების მოწყობა</t>
  </si>
  <si>
    <t>გრ/მ</t>
  </si>
  <si>
    <t xml:space="preserve">ფერადი თუნუქის წყალსაწრეტი მილები      </t>
  </si>
  <si>
    <t>16,17,4</t>
  </si>
  <si>
    <t>ძაბრებისა და მუხლების
 მოწყობა</t>
  </si>
  <si>
    <t xml:space="preserve">ძაბრები  </t>
  </si>
  <si>
    <t>მუხლები</t>
  </si>
  <si>
    <t>12,8,3 მიყ</t>
  </si>
  <si>
    <t xml:space="preserve">სახურავის მოწყობა ფერადი თუნუქის ფურცელით  </t>
  </si>
  <si>
    <t>სამერცხლურის მოწყობა</t>
  </si>
  <si>
    <t>10.3.3</t>
  </si>
  <si>
    <t>ღარის დამჭერები</t>
  </si>
  <si>
    <t>მეტალოპლასმასის კარი (0.80*0.5) მ2</t>
  </si>
  <si>
    <t>1.5.16</t>
  </si>
  <si>
    <t>4.3.21</t>
  </si>
  <si>
    <t>4.3.22</t>
  </si>
  <si>
    <t>4.3.27</t>
  </si>
  <si>
    <t>4.3.29</t>
  </si>
  <si>
    <t>4.3.30</t>
  </si>
  <si>
    <t>ფერადი პროფილირებული  თუნუქი 0.5  მმ (ტრაპეცია)</t>
  </si>
  <si>
    <t>1.5.14</t>
  </si>
  <si>
    <t>ბეტონის ტუმბო</t>
  </si>
  <si>
    <t>ბეტონი მ-300</t>
  </si>
  <si>
    <t>4.1.332</t>
  </si>
  <si>
    <t>შესაკრავი მავთული</t>
  </si>
  <si>
    <t>ფარი ყალიბის</t>
  </si>
  <si>
    <t>ხე-მასალა</t>
  </si>
  <si>
    <t>1.1.15</t>
  </si>
  <si>
    <t>1.1.17</t>
  </si>
  <si>
    <t>1.1.44</t>
  </si>
  <si>
    <t>სახურავის ხის სანივნივე სისტემის მოწყობა</t>
  </si>
  <si>
    <t>ლურსმანი სამშენებლო</t>
  </si>
  <si>
    <t>1.10.1</t>
  </si>
  <si>
    <t>10.38.3</t>
  </si>
  <si>
    <t>ხის კონსტრუქციების ანტისეპტირება</t>
  </si>
  <si>
    <t>ხსნარი ანტისეპტიკური</t>
  </si>
  <si>
    <t>ფურცლოვანი თუნუქი ჩასაფენად სისქით 0.5 მმ (138*0.8) მ2</t>
  </si>
  <si>
    <t>ფურცლოვანი თუნუქი კეხისათვის  სისქით 0.5 მმ (80*0.6) მ2</t>
  </si>
  <si>
    <t>6,15,9</t>
  </si>
  <si>
    <t>საბაზრო</t>
  </si>
  <si>
    <t>12,6,3</t>
  </si>
  <si>
    <t>რკინაბეტონის მონოლითური სარტყელის მოწყობა (310*0.2*0.2) მ3</t>
  </si>
  <si>
    <t>არმატურა ა-3 დ-12  (310*4) მ</t>
  </si>
  <si>
    <t>არმატურა ხამუტებისათვის ა-3 დ-8  (310/0.25)=1240*0.9 ცალი</t>
  </si>
  <si>
    <t>წოლანა დგარების ქვეშ</t>
  </si>
  <si>
    <t xml:space="preserve">კეხის კოჭები </t>
  </si>
  <si>
    <t xml:space="preserve">ხის კოჭები დგარებისათვის </t>
  </si>
  <si>
    <t>ხის კოჭები გამბჭენებისათვის</t>
  </si>
  <si>
    <t>ხის კოჭები ნივნივებისათვის</t>
  </si>
  <si>
    <t xml:space="preserve">ხის ფიცარი მოსალარტყად </t>
  </si>
  <si>
    <t xml:space="preserve">მაუერლატი </t>
  </si>
  <si>
    <t>კატანკა დ-6.5 მმ  მაუერლატების ჩასამაგრებლად  (310ც*2.8მ ) *0.0022ტნ</t>
  </si>
  <si>
    <t>8-15-1</t>
  </si>
  <si>
    <t>4.1.360</t>
  </si>
  <si>
    <t>ცემენტის ხსნარი მ100</t>
  </si>
  <si>
    <t>ბლოკი (40*20*20) სმ</t>
  </si>
  <si>
    <t>სხვა მასალები</t>
  </si>
  <si>
    <t>ლარიı</t>
  </si>
  <si>
    <t>კედლების წყობა მცირე ბლოკებით (40*20*20)-ზე    სმ</t>
  </si>
  <si>
    <t>ღირებულება (ლარი)</t>
  </si>
  <si>
    <t>ნორმ. ერთ-ზე</t>
  </si>
  <si>
    <t>ერთ. ფასი</t>
  </si>
  <si>
    <t>დაბა კაზრეთში:  N95/102 და N9/4  მრავალბინიანი საცხოვრებელი ორი  კორპუსის სახურავის
სარეაბილიტაცო სამუშაოების</t>
  </si>
  <si>
    <t>ხარჯთაღრიცხვა</t>
  </si>
  <si>
    <t xml:space="preserve">დანართი N2 </t>
  </si>
  <si>
    <t>თავი N1 -- დაბა კაზრეთში  N95/102   მრავალბინიანი საცხოვრებელი  კორპუსის სახურავის
სარეაბილიტაცო სამუშაოები</t>
  </si>
  <si>
    <t>თავი N2 -- დაბა კაზრეთში  N9/4   მრავალბინიანი საცხოვრებელი   კორპუსის სახურავის
სარეაბილიტაცო სამუშაოები</t>
  </si>
  <si>
    <t>სადემონტაჟო სამუშაოები</t>
  </si>
  <si>
    <t>СНиП  IV-2-82 46-28-2</t>
  </si>
  <si>
    <t xml:space="preserve">პარაპეტის პერიმეტრზე არსებული თუნუქის საფარის მოხსნა </t>
  </si>
  <si>
    <t>SromiTi resursi</t>
  </si>
  <si>
    <t>kac/sT</t>
  </si>
  <si>
    <t>manqanebi</t>
  </si>
  <si>
    <t>lari</t>
  </si>
  <si>
    <t>სახურავის მოწყობა</t>
  </si>
  <si>
    <t>СНиП  IV-2-82 10-11</t>
  </si>
  <si>
    <t xml:space="preserve">სახურავის ხის სანივნივე სისტემის მოწყობა </t>
  </si>
  <si>
    <t>დახერხილი ხის მასალა 16X8 სმ(ნივნივები, მაუერლატი, დგარები, გამბრჯენები).        8X8 სმ (ნივნივები, დგარები, მაუერლატი)</t>
  </si>
  <si>
    <t>დახერხილი ხის მასალა 15X5 სმ (გამკრავი ფიცარი)</t>
  </si>
  <si>
    <t>არმატურის ღერო - დ 16 III - 90 ც  -  18 მ</t>
  </si>
  <si>
    <t>გ.მ</t>
  </si>
  <si>
    <t>გამომწვარი მავრთული - დ 6 მმ ა I  -  198  მ</t>
  </si>
  <si>
    <t>ჩანგალი, ლითონის ღერო - დ 8 - 450 ც</t>
  </si>
  <si>
    <t>ჩანგალი, ზოლოვანა მეტალი - 200X20X4 მმ - 110 ც</t>
  </si>
  <si>
    <t>მეტალის ხრახნიანი დუბელი 100X10 მმ</t>
  </si>
  <si>
    <t>СНиП  IV-2-82 10-36-5</t>
  </si>
  <si>
    <t xml:space="preserve"> მოლარტყვის მოწყობა ნაწილობრივ</t>
  </si>
  <si>
    <t>დახერხილი ხის მასალა  15X4 სმ</t>
  </si>
  <si>
    <t>სამერცხლურების მოწყობა</t>
  </si>
  <si>
    <t>დახერხილი ხის მასალა</t>
  </si>
  <si>
    <t>ხის ცხაურიანი კარებების მოწყობა, 4ც</t>
  </si>
  <si>
    <t>ანჯამა</t>
  </si>
  <si>
    <t>საკეტი სახელურით</t>
  </si>
  <si>
    <t>СНиП  IV-2-82 12-8-5</t>
  </si>
  <si>
    <t>დაფერილი პროფილირებული თუნუქი</t>
  </si>
  <si>
    <t>შურუპი</t>
  </si>
  <si>
    <t>დაფერილი ბრტყლი თუნუქი</t>
  </si>
  <si>
    <t>შურიპი</t>
  </si>
  <si>
    <t>10-38-3,</t>
  </si>
  <si>
    <t>სახურავის ხის ელემენტების დაფარვა ანტისეპტიკური  ხსნარით</t>
  </si>
  <si>
    <t>ანტისეპტიკური  ხსნარი</t>
  </si>
  <si>
    <t>kg</t>
  </si>
  <si>
    <t>10-37-3,</t>
  </si>
  <si>
    <t>სახურავის ხის ელემენტების დაფარვა ცეცხლსაწინაამღდეგო ხსნარით</t>
  </si>
  <si>
    <t>ცეცხლსაწინაამღდეგო ხსნარი</t>
  </si>
  <si>
    <t>12-8-5,</t>
  </si>
  <si>
    <t>12-8-4,</t>
  </si>
  <si>
    <t>წყალმიმღები ღარი</t>
  </si>
  <si>
    <t>12-8-3,</t>
  </si>
  <si>
    <t>წყალსაწრეტი მილი</t>
  </si>
  <si>
    <t>12-8-6,</t>
  </si>
  <si>
    <t>წყალსაწრეტი ძაბრი</t>
  </si>
  <si>
    <t>c</t>
  </si>
  <si>
    <t>მუხლი</t>
  </si>
  <si>
    <t>sabazro</t>
  </si>
  <si>
    <t>სამერცხლულზე ასასვლელი ხის კიბის მოწყობა</t>
  </si>
  <si>
    <t>ჯამი - თავი N1</t>
  </si>
  <si>
    <t>ჯამი - თავი N2</t>
  </si>
  <si>
    <t>ჯამი -- თავი N1 +თავი N2</t>
  </si>
  <si>
    <t>ზედნადები ხარჯები</t>
  </si>
  <si>
    <t>__%</t>
  </si>
  <si>
    <t>გაუთვალისწინებელი ხარჯები</t>
  </si>
  <si>
    <t xml:space="preserve">ჯამი </t>
  </si>
  <si>
    <t>პრეტენდენტი ორგანიზაცია</t>
  </si>
  <si>
    <t>ხელმოწერა</t>
  </si>
  <si>
    <t>შენიშვნა:</t>
  </si>
  <si>
    <t>პრეტენდენტის მიერ ივსება დანართი N2-ის მე-7 და შესაბამისად მე-8 სვეტები (ღირებულების გრაფები)</t>
  </si>
  <si>
    <r>
      <rPr>
        <b/>
        <sz val="11"/>
        <color indexed="10"/>
        <rFont val="AcadMtavr"/>
        <family val="0"/>
      </rPr>
      <t>(*)</t>
    </r>
    <r>
      <rPr>
        <sz val="11"/>
        <rFont val="AcadMtavr"/>
        <family val="0"/>
      </rPr>
      <t xml:space="preserve"> დაუშვებელია პრეტენდენტის  მიერ ხარჯთაღრიცხვაში გაუთვალისწინებელი ხარჯების პროცენტული მაჩვენებლის შეცვლა </t>
    </r>
    <r>
      <rPr>
        <b/>
        <sz val="11"/>
        <color indexed="10"/>
        <rFont val="AcadMtavr"/>
        <family val="0"/>
      </rPr>
      <t>(5%)</t>
    </r>
  </si>
  <si>
    <t>ხარჯთაღრიცხვაში ცდომილებად არ ჩაითვლება შემთხვევა,  თუ PDF ფორმატში წარმოდგენილ ხარჯთაღრიცხვაში რაოდენობისა და ერთეულის ფასის ნამრავლი იქნება არასწორი და ცდომილება გამოწვეული იქნება რიცხვ(ებ)ის  ფორმატში დამრგვალების გამო. (აღნიშნული გადამოწმდება პრეტენდენტის მიერ Excel-ის ფორმატში წარმოდგენილ ხარჯთაღრიცხვაში)</t>
  </si>
  <si>
    <r>
      <t xml:space="preserve">დანართი #2-ის ფორმაში </t>
    </r>
    <r>
      <rPr>
        <b/>
        <sz val="11"/>
        <rFont val="AcadNusx"/>
        <family val="0"/>
      </rPr>
      <t>განსაფასებელი პოზიციები</t>
    </r>
    <r>
      <rPr>
        <sz val="11"/>
        <rFont val="AcadNusx"/>
        <family val="0"/>
      </rPr>
      <t xml:space="preserve"> გამოყოფილია მუქი, შენიშვნის მე-4 მუხლის იდენტური მონიშვნის ფონით/ფერით.</t>
    </r>
  </si>
  <si>
    <t>სახურავის გადახურვა დაფერილი პროფილირებული თუნუქით 0.5 მმ</t>
  </si>
  <si>
    <t>სახურავის გადახურვა დაფერილი ბრტყელი თუნუქით 0.5მმ</t>
  </si>
  <si>
    <t>კეხის მოწყობა დაფერილი თუნუქით 0.5 მმ</t>
  </si>
  <si>
    <t>წყალმიმღები ღარის მოწყობა  დაფერილი თუნუქით 0.5მმ</t>
  </si>
  <si>
    <t>წყალსაწრეტი მილის მოწყობა დაფერილი თუნუქით 0.5მმ</t>
  </si>
  <si>
    <t>წყალსაწრეტი  ძაბრის მოწყობა დაფერილი თუნუქით 0.5 მმ</t>
  </si>
  <si>
    <t>მუხლის მოწყობა დაფერილი თუნუქით 0.5 მმ</t>
  </si>
  <si>
    <r>
      <t xml:space="preserve">ხარჯთაღრიცხვის თავი N2-ის ჯამური ღირებულება არ უნდა აღემატებოდეს  </t>
    </r>
    <r>
      <rPr>
        <b/>
        <sz val="11"/>
        <color indexed="10"/>
        <rFont val="Calibri"/>
        <family val="2"/>
      </rPr>
      <t>52 00</t>
    </r>
    <r>
      <rPr>
        <b/>
        <sz val="11"/>
        <color indexed="10"/>
        <rFont val="Calibri"/>
        <family val="2"/>
      </rPr>
      <t>0</t>
    </r>
    <r>
      <rPr>
        <b/>
        <sz val="11"/>
        <color indexed="10"/>
        <rFont val="Calibri"/>
        <family val="2"/>
      </rPr>
      <t xml:space="preserve">  ლარს (დღგ-ს ჩათვლით)</t>
    </r>
  </si>
  <si>
    <r>
      <t xml:space="preserve">ხარჯთაღრიცხვის თავი N1-ის ჯამური ღირებულება არ უნდა აღემატებოდეს  </t>
    </r>
    <r>
      <rPr>
        <b/>
        <sz val="11"/>
        <color indexed="10"/>
        <rFont val="Calibri"/>
        <family val="2"/>
      </rPr>
      <t>173 000   ლარს (დღგ-ს ჩათვლით)</t>
    </r>
  </si>
</sst>
</file>

<file path=xl/styles.xml><?xml version="1.0" encoding="utf-8"?>
<styleSheet xmlns="http://schemas.openxmlformats.org/spreadsheetml/2006/main">
  <numFmts count="32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0.00000"/>
    <numFmt numFmtId="180" formatCode="#,##0.0000"/>
    <numFmt numFmtId="181" formatCode="0.000000"/>
    <numFmt numFmtId="182" formatCode="0.0%"/>
    <numFmt numFmtId="183" formatCode="_-* #,##0.00_р_._-;\-* #,##0.00_р_._-;_-* &quot;-&quot;??_р_._-;_-@_-"/>
    <numFmt numFmtId="184" formatCode="_-* #,##0_р_._-;\-* #,##0_р_._-;_-* &quot;-&quot;??_р_._-;_-@_-"/>
    <numFmt numFmtId="185" formatCode="_-* #,##0.0_р_._-;\-* #,##0.0_р_._-;_-* &quot;-&quot;??_р_._-;_-@_-"/>
    <numFmt numFmtId="186" formatCode="[$-437]yyyy\ &quot;წლის&quot;\ dd\ mm\,\ dddd"/>
    <numFmt numFmtId="187" formatCode="_-* #,##0.00_-;\-* #,##0.00_-;_-* &quot;-&quot;??_-;_-@_-"/>
  </numFmts>
  <fonts count="63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Sylfaen"/>
      <family val="1"/>
    </font>
    <font>
      <sz val="9"/>
      <name val="Sylfaen"/>
      <family val="1"/>
    </font>
    <font>
      <sz val="12"/>
      <name val="Sylfaen"/>
      <family val="1"/>
    </font>
    <font>
      <b/>
      <sz val="11"/>
      <name val="Sylfaen"/>
      <family val="1"/>
    </font>
    <font>
      <sz val="8"/>
      <name val="Sylfaen"/>
      <family val="1"/>
    </font>
    <font>
      <b/>
      <sz val="12"/>
      <name val="Sylfaen"/>
      <family val="1"/>
    </font>
    <font>
      <sz val="11"/>
      <name val="Arial"/>
      <family val="2"/>
    </font>
    <font>
      <sz val="10"/>
      <name val="AcadNusx"/>
      <family val="0"/>
    </font>
    <font>
      <b/>
      <sz val="10"/>
      <name val="AcadNusx"/>
      <family val="0"/>
    </font>
    <font>
      <b/>
      <sz val="11"/>
      <name val="AcadNusx"/>
      <family val="0"/>
    </font>
    <font>
      <sz val="11"/>
      <name val="AcadNusx"/>
      <family val="0"/>
    </font>
    <font>
      <b/>
      <sz val="11"/>
      <name val="Arial"/>
      <family val="2"/>
    </font>
    <font>
      <sz val="12"/>
      <name val="AcadNusx"/>
      <family val="0"/>
    </font>
    <font>
      <sz val="11"/>
      <name val="Arial Cyr"/>
      <family val="0"/>
    </font>
    <font>
      <sz val="14"/>
      <name val="AcadMtavr"/>
      <family val="0"/>
    </font>
    <font>
      <sz val="11"/>
      <name val="AcadMtavr"/>
      <family val="0"/>
    </font>
    <font>
      <b/>
      <sz val="11"/>
      <color indexed="10"/>
      <name val="AcadMtavr"/>
      <family val="0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Sylfaen"/>
      <family val="1"/>
    </font>
    <font>
      <sz val="11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Sylfaen"/>
      <family val="1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174" fontId="3" fillId="34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6" fillId="0" borderId="12" xfId="73" applyFont="1" applyFill="1" applyBorder="1" applyAlignment="1">
      <alignment horizontal="center" vertical="center" wrapText="1"/>
      <protection/>
    </xf>
    <xf numFmtId="0" fontId="6" fillId="35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12" fillId="34" borderId="10" xfId="60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4" fontId="61" fillId="34" borderId="10" xfId="0" applyNumberFormat="1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2" fillId="34" borderId="10" xfId="72" applyFont="1" applyFill="1" applyBorder="1" applyAlignment="1">
      <alignment horizontal="center" vertical="center" wrapText="1"/>
      <protection/>
    </xf>
    <xf numFmtId="0" fontId="12" fillId="34" borderId="10" xfId="60" applyFont="1" applyFill="1" applyBorder="1" applyAlignment="1">
      <alignment horizontal="center" vertical="center"/>
      <protection/>
    </xf>
    <xf numFmtId="0" fontId="13" fillId="34" borderId="10" xfId="60" applyFont="1" applyFill="1" applyBorder="1" applyAlignment="1">
      <alignment horizontal="center" vertical="center" wrapText="1"/>
      <protection/>
    </xf>
    <xf numFmtId="0" fontId="13" fillId="34" borderId="10" xfId="60" applyFont="1" applyFill="1" applyBorder="1" applyAlignment="1">
      <alignment horizontal="center" vertical="center"/>
      <protection/>
    </xf>
    <xf numFmtId="4" fontId="13" fillId="34" borderId="10" xfId="60" applyNumberFormat="1" applyFont="1" applyFill="1" applyBorder="1" applyAlignment="1">
      <alignment horizontal="center" vertical="center" wrapText="1"/>
      <protection/>
    </xf>
    <xf numFmtId="4" fontId="12" fillId="34" borderId="10" xfId="60" applyNumberFormat="1" applyFont="1" applyFill="1" applyBorder="1" applyAlignment="1">
      <alignment horizontal="center" vertical="center" wrapText="1"/>
      <protection/>
    </xf>
    <xf numFmtId="14" fontId="12" fillId="34" borderId="10" xfId="60" applyNumberFormat="1" applyFont="1" applyFill="1" applyBorder="1" applyAlignment="1">
      <alignment horizontal="center" vertical="center" wrapText="1"/>
      <protection/>
    </xf>
    <xf numFmtId="0" fontId="12" fillId="34" borderId="10" xfId="72" applyFont="1" applyFill="1" applyBorder="1" applyAlignment="1">
      <alignment horizontal="left" vertical="center" wrapText="1"/>
      <protection/>
    </xf>
    <xf numFmtId="0" fontId="13" fillId="34" borderId="10" xfId="60" applyFont="1" applyFill="1" applyBorder="1" applyAlignment="1">
      <alignment horizontal="left" vertical="center" wrapText="1"/>
      <protection/>
    </xf>
    <xf numFmtId="0" fontId="58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right" vertical="center"/>
    </xf>
    <xf numFmtId="9" fontId="6" fillId="34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right" vertical="center"/>
    </xf>
    <xf numFmtId="9" fontId="6" fillId="34" borderId="19" xfId="0" applyNumberFormat="1" applyFont="1" applyFill="1" applyBorder="1" applyAlignment="1">
      <alignment horizontal="right" vertical="center"/>
    </xf>
    <xf numFmtId="0" fontId="10" fillId="34" borderId="0" xfId="58" applyFont="1" applyFill="1" applyBorder="1" applyAlignment="1" applyProtection="1">
      <alignment horizontal="center"/>
      <protection/>
    </xf>
    <xf numFmtId="0" fontId="10" fillId="0" borderId="0" xfId="58" applyFont="1" applyFill="1" applyBorder="1" applyAlignment="1" applyProtection="1">
      <alignment horizontal="center"/>
      <protection/>
    </xf>
    <xf numFmtId="0" fontId="11" fillId="0" borderId="0" xfId="58" applyFont="1" applyFill="1" applyBorder="1" applyAlignment="1" applyProtection="1">
      <alignment horizontal="right"/>
      <protection/>
    </xf>
    <xf numFmtId="9" fontId="10" fillId="0" borderId="0" xfId="66" applyFont="1" applyFill="1" applyBorder="1" applyAlignment="1" applyProtection="1">
      <alignment horizontal="center"/>
      <protection/>
    </xf>
    <xf numFmtId="187" fontId="10" fillId="0" borderId="0" xfId="44" applyNumberFormat="1" applyFont="1" applyFill="1" applyBorder="1" applyAlignment="1" applyProtection="1">
      <alignment horizontal="center"/>
      <protection/>
    </xf>
    <xf numFmtId="183" fontId="10" fillId="0" borderId="0" xfId="42" applyNumberFormat="1" applyFont="1" applyFill="1" applyBorder="1" applyAlignment="1" applyProtection="1">
      <alignment vertical="center"/>
      <protection/>
    </xf>
    <xf numFmtId="183" fontId="10" fillId="0" borderId="0" xfId="42" applyNumberFormat="1" applyFont="1" applyFill="1" applyBorder="1" applyAlignment="1" applyProtection="1">
      <alignment/>
      <protection/>
    </xf>
    <xf numFmtId="0" fontId="40" fillId="0" borderId="0" xfId="0" applyFont="1" applyAlignment="1">
      <alignment/>
    </xf>
    <xf numFmtId="0" fontId="15" fillId="0" borderId="0" xfId="61" applyFont="1" applyBorder="1" applyAlignment="1">
      <alignment horizontal="center" vertical="center"/>
      <protection/>
    </xf>
    <xf numFmtId="0" fontId="15" fillId="34" borderId="0" xfId="61" applyFont="1" applyFill="1" applyBorder="1" applyAlignment="1">
      <alignment horizontal="center" vertical="center"/>
      <protection/>
    </xf>
    <xf numFmtId="0" fontId="41" fillId="0" borderId="20" xfId="0" applyFont="1" applyBorder="1" applyAlignment="1">
      <alignment horizontal="left"/>
    </xf>
    <xf numFmtId="0" fontId="17" fillId="0" borderId="21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/>
    </xf>
    <xf numFmtId="0" fontId="10" fillId="33" borderId="21" xfId="58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0" fontId="8" fillId="0" borderId="26" xfId="73" applyFont="1" applyFill="1" applyBorder="1" applyAlignment="1">
      <alignment horizontal="center"/>
      <protection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7" xfId="73" applyFont="1" applyFill="1" applyBorder="1" applyAlignment="1">
      <alignment horizontal="center"/>
      <protection/>
    </xf>
    <xf numFmtId="0" fontId="6" fillId="0" borderId="28" xfId="73" applyFont="1" applyFill="1" applyBorder="1" applyAlignment="1">
      <alignment horizontal="center"/>
      <protection/>
    </xf>
    <xf numFmtId="0" fontId="6" fillId="0" borderId="29" xfId="73" applyFont="1" applyFill="1" applyBorder="1" applyAlignment="1">
      <alignment horizontal="center" vertical="center"/>
      <protection/>
    </xf>
    <xf numFmtId="0" fontId="6" fillId="0" borderId="30" xfId="73" applyFont="1" applyFill="1" applyBorder="1" applyAlignment="1">
      <alignment horizontal="center" vertical="center"/>
      <protection/>
    </xf>
    <xf numFmtId="0" fontId="6" fillId="0" borderId="19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right" vertical="center"/>
    </xf>
    <xf numFmtId="0" fontId="11" fillId="34" borderId="32" xfId="58" applyFont="1" applyFill="1" applyBorder="1" applyAlignment="1" applyProtection="1">
      <alignment horizontal="center"/>
      <protection/>
    </xf>
    <xf numFmtId="183" fontId="11" fillId="0" borderId="32" xfId="42" applyNumberFormat="1" applyFont="1" applyFill="1" applyBorder="1" applyAlignment="1" applyProtection="1">
      <alignment horizontal="center" vertical="center"/>
      <protection/>
    </xf>
    <xf numFmtId="0" fontId="6" fillId="0" borderId="23" xfId="73" applyFont="1" applyFill="1" applyBorder="1" applyAlignment="1">
      <alignment horizontal="center" vertical="center" wrapText="1"/>
      <protection/>
    </xf>
    <xf numFmtId="0" fontId="6" fillId="0" borderId="12" xfId="73" applyFont="1" applyFill="1" applyBorder="1" applyAlignment="1">
      <alignment horizontal="center" vertical="center" wrapText="1"/>
      <protection/>
    </xf>
    <xf numFmtId="0" fontId="6" fillId="0" borderId="29" xfId="73" applyFont="1" applyFill="1" applyBorder="1" applyAlignment="1">
      <alignment horizontal="center" vertical="center" wrapText="1"/>
      <protection/>
    </xf>
    <xf numFmtId="0" fontId="6" fillId="0" borderId="33" xfId="73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right" vertical="center"/>
    </xf>
    <xf numFmtId="0" fontId="6" fillId="36" borderId="17" xfId="0" applyFont="1" applyFill="1" applyBorder="1" applyAlignment="1">
      <alignment horizontal="center" vertical="center" wrapText="1"/>
    </xf>
    <xf numFmtId="0" fontId="6" fillId="36" borderId="3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7" fillId="35" borderId="36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right" vertical="center"/>
    </xf>
    <xf numFmtId="0" fontId="12" fillId="37" borderId="10" xfId="72" applyFont="1" applyFill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3" fillId="33" borderId="10" xfId="58" applyFont="1" applyFill="1" applyBorder="1" applyAlignment="1" applyProtection="1">
      <alignment horizontal="left" vertical="center" wrapText="1"/>
      <protection/>
    </xf>
    <xf numFmtId="0" fontId="13" fillId="33" borderId="25" xfId="58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6" fillId="34" borderId="19" xfId="0" applyFont="1" applyFill="1" applyBorder="1" applyAlignment="1">
      <alignment horizontal="right" vertical="center"/>
    </xf>
    <xf numFmtId="0" fontId="41" fillId="0" borderId="37" xfId="0" applyFont="1" applyBorder="1" applyAlignment="1">
      <alignment horizontal="left"/>
    </xf>
    <xf numFmtId="0" fontId="41" fillId="0" borderId="38" xfId="0" applyFont="1" applyBorder="1" applyAlignment="1">
      <alignment horizontal="left"/>
    </xf>
    <xf numFmtId="0" fontId="41" fillId="0" borderId="39" xfId="0" applyFont="1" applyBorder="1" applyAlignment="1">
      <alignment horizontal="left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4 3" xfId="59"/>
    <cellStyle name="Normal 2" xfId="60"/>
    <cellStyle name="Normal 2 11" xfId="61"/>
    <cellStyle name="Normal 3" xfId="62"/>
    <cellStyle name="Note" xfId="63"/>
    <cellStyle name="Output" xfId="64"/>
    <cellStyle name="Percent" xfId="65"/>
    <cellStyle name="Percent 3 2" xfId="66"/>
    <cellStyle name="Title" xfId="67"/>
    <cellStyle name="Total" xfId="68"/>
    <cellStyle name="Warning Text" xfId="69"/>
    <cellStyle name="Обычный 2" xfId="70"/>
    <cellStyle name="Обычный 3" xfId="71"/>
    <cellStyle name="Обычный 6" xfId="72"/>
    <cellStyle name="Обычный_Лист1" xfId="73"/>
    <cellStyle name="Финансовый 2" xfId="74"/>
    <cellStyle name="Финансовый 3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7"/>
  <sheetViews>
    <sheetView tabSelected="1" view="pageBreakPreview" zoomScaleSheetLayoutView="100" zoomScalePageLayoutView="0" workbookViewId="0" topLeftCell="A1">
      <selection activeCell="A2" sqref="A2:H2"/>
    </sheetView>
  </sheetViews>
  <sheetFormatPr defaultColWidth="9.00390625" defaultRowHeight="12.75"/>
  <cols>
    <col min="1" max="1" width="3.28125" style="8" customWidth="1"/>
    <col min="2" max="2" width="14.28125" style="2" customWidth="1"/>
    <col min="3" max="3" width="64.00390625" style="3" customWidth="1"/>
    <col min="4" max="4" width="8.00390625" style="2" customWidth="1"/>
    <col min="5" max="5" width="10.7109375" style="2" customWidth="1"/>
    <col min="6" max="6" width="10.421875" style="2" customWidth="1"/>
    <col min="7" max="7" width="12.7109375" style="2" customWidth="1"/>
    <col min="8" max="8" width="14.7109375" style="2" customWidth="1"/>
    <col min="9" max="9" width="11.00390625" style="4" customWidth="1"/>
    <col min="10" max="10" width="10.00390625" style="4" customWidth="1"/>
    <col min="11" max="16384" width="9.00390625" style="4" customWidth="1"/>
  </cols>
  <sheetData>
    <row r="1" spans="1:8" ht="30.75" customHeight="1">
      <c r="A1" s="1"/>
      <c r="E1" s="115" t="s">
        <v>99</v>
      </c>
      <c r="F1" s="115"/>
      <c r="G1" s="115"/>
      <c r="H1" s="115"/>
    </row>
    <row r="2" spans="1:8" s="6" customFormat="1" ht="33" customHeight="1">
      <c r="A2" s="114" t="s">
        <v>97</v>
      </c>
      <c r="B2" s="114"/>
      <c r="C2" s="114"/>
      <c r="D2" s="114"/>
      <c r="E2" s="114"/>
      <c r="F2" s="114"/>
      <c r="G2" s="114"/>
      <c r="H2" s="114"/>
    </row>
    <row r="3" spans="1:8" s="6" customFormat="1" ht="21" customHeight="1" thickBot="1">
      <c r="A3" s="96" t="s">
        <v>98</v>
      </c>
      <c r="B3" s="96"/>
      <c r="C3" s="96"/>
      <c r="D3" s="96"/>
      <c r="E3" s="96"/>
      <c r="F3" s="96"/>
      <c r="G3" s="96"/>
      <c r="H3" s="96"/>
    </row>
    <row r="4" spans="1:8" s="5" customFormat="1" ht="24.75" customHeight="1">
      <c r="A4" s="99"/>
      <c r="B4" s="97" t="s">
        <v>17</v>
      </c>
      <c r="C4" s="107" t="s">
        <v>4</v>
      </c>
      <c r="D4" s="107" t="s">
        <v>18</v>
      </c>
      <c r="E4" s="101" t="s">
        <v>5</v>
      </c>
      <c r="F4" s="102"/>
      <c r="G4" s="109" t="s">
        <v>94</v>
      </c>
      <c r="H4" s="110"/>
    </row>
    <row r="5" spans="1:8" s="7" customFormat="1" ht="39" customHeight="1" thickBot="1">
      <c r="A5" s="100"/>
      <c r="B5" s="98"/>
      <c r="C5" s="108"/>
      <c r="D5" s="108"/>
      <c r="E5" s="45" t="s">
        <v>95</v>
      </c>
      <c r="F5" s="45" t="s">
        <v>3</v>
      </c>
      <c r="G5" s="29" t="s">
        <v>96</v>
      </c>
      <c r="H5" s="30" t="s">
        <v>3</v>
      </c>
    </row>
    <row r="6" spans="1:8" s="7" customFormat="1" ht="18.75" customHeight="1" thickBot="1">
      <c r="A6" s="31">
        <v>1</v>
      </c>
      <c r="B6" s="32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4">
        <v>8</v>
      </c>
    </row>
    <row r="7" spans="1:8" s="7" customFormat="1" ht="36" customHeight="1">
      <c r="A7" s="116" t="s">
        <v>100</v>
      </c>
      <c r="B7" s="116"/>
      <c r="C7" s="116"/>
      <c r="D7" s="116"/>
      <c r="E7" s="116"/>
      <c r="F7" s="116"/>
      <c r="G7" s="46"/>
      <c r="H7" s="46"/>
    </row>
    <row r="8" spans="1:8" s="7" customFormat="1" ht="30">
      <c r="A8" s="10">
        <v>1</v>
      </c>
      <c r="B8" s="10" t="s">
        <v>73</v>
      </c>
      <c r="C8" s="28" t="s">
        <v>76</v>
      </c>
      <c r="D8" s="35" t="s">
        <v>12</v>
      </c>
      <c r="E8" s="35"/>
      <c r="F8" s="36">
        <v>14</v>
      </c>
      <c r="G8" s="35"/>
      <c r="H8" s="11"/>
    </row>
    <row r="9" spans="1:8" s="7" customFormat="1" ht="20.25" customHeight="1">
      <c r="A9" s="10"/>
      <c r="B9" s="10" t="s">
        <v>74</v>
      </c>
      <c r="C9" s="10" t="s">
        <v>6</v>
      </c>
      <c r="D9" s="10" t="s">
        <v>7</v>
      </c>
      <c r="E9" s="10">
        <v>8.54</v>
      </c>
      <c r="F9" s="37">
        <f>F8*E9</f>
        <v>119.55999999999999</v>
      </c>
      <c r="G9" s="14"/>
      <c r="H9" s="12"/>
    </row>
    <row r="10" spans="1:8" s="7" customFormat="1" ht="20.25" customHeight="1">
      <c r="A10" s="10"/>
      <c r="B10" s="10"/>
      <c r="C10" s="10" t="s">
        <v>14</v>
      </c>
      <c r="D10" s="10" t="s">
        <v>1</v>
      </c>
      <c r="E10" s="10">
        <v>1.06</v>
      </c>
      <c r="F10" s="37">
        <f>E10*F8</f>
        <v>14.84</v>
      </c>
      <c r="G10" s="14"/>
      <c r="H10" s="12"/>
    </row>
    <row r="11" spans="1:8" s="7" customFormat="1" ht="20.25" customHeight="1">
      <c r="A11" s="10"/>
      <c r="B11" s="10" t="s">
        <v>16</v>
      </c>
      <c r="C11" s="10" t="s">
        <v>56</v>
      </c>
      <c r="D11" s="10" t="s">
        <v>11</v>
      </c>
      <c r="E11" s="38">
        <v>1.2</v>
      </c>
      <c r="F11" s="37">
        <f>E11*F8</f>
        <v>16.8</v>
      </c>
      <c r="G11" s="14"/>
      <c r="H11" s="12"/>
    </row>
    <row r="12" spans="1:8" s="7" customFormat="1" ht="20.25" customHeight="1">
      <c r="A12" s="10"/>
      <c r="B12" s="10" t="s">
        <v>58</v>
      </c>
      <c r="C12" s="10" t="s">
        <v>57</v>
      </c>
      <c r="D12" s="10" t="s">
        <v>12</v>
      </c>
      <c r="E12" s="39">
        <v>1.015</v>
      </c>
      <c r="F12" s="37">
        <f>E12*F8</f>
        <v>14.209999999999999</v>
      </c>
      <c r="G12" s="14"/>
      <c r="H12" s="12"/>
    </row>
    <row r="13" spans="1:8" s="7" customFormat="1" ht="20.25" customHeight="1">
      <c r="A13" s="10"/>
      <c r="B13" s="10" t="s">
        <v>63</v>
      </c>
      <c r="C13" s="10" t="s">
        <v>77</v>
      </c>
      <c r="D13" s="10" t="s">
        <v>9</v>
      </c>
      <c r="E13" s="10" t="s">
        <v>16</v>
      </c>
      <c r="F13" s="37">
        <v>1240</v>
      </c>
      <c r="G13" s="14"/>
      <c r="H13" s="12"/>
    </row>
    <row r="14" spans="1:8" s="7" customFormat="1" ht="27" customHeight="1">
      <c r="A14" s="13"/>
      <c r="B14" s="13" t="s">
        <v>62</v>
      </c>
      <c r="C14" s="13" t="s">
        <v>78</v>
      </c>
      <c r="D14" s="10" t="s">
        <v>9</v>
      </c>
      <c r="E14" s="10" t="s">
        <v>16</v>
      </c>
      <c r="F14" s="37">
        <v>1116</v>
      </c>
      <c r="G14" s="14"/>
      <c r="H14" s="12"/>
    </row>
    <row r="15" spans="1:8" s="7" customFormat="1" ht="27.75" customHeight="1">
      <c r="A15" s="13"/>
      <c r="B15" s="13" t="s">
        <v>64</v>
      </c>
      <c r="C15" s="13" t="s">
        <v>86</v>
      </c>
      <c r="D15" s="10" t="s">
        <v>20</v>
      </c>
      <c r="E15" s="10" t="s">
        <v>16</v>
      </c>
      <c r="F15" s="39">
        <v>0.682</v>
      </c>
      <c r="G15" s="14"/>
      <c r="H15" s="12"/>
    </row>
    <row r="16" spans="1:8" s="7" customFormat="1" ht="20.25" customHeight="1">
      <c r="A16" s="13"/>
      <c r="B16" s="26"/>
      <c r="C16" s="10" t="s">
        <v>59</v>
      </c>
      <c r="D16" s="10" t="s">
        <v>10</v>
      </c>
      <c r="E16" s="10"/>
      <c r="F16" s="37">
        <v>8</v>
      </c>
      <c r="G16" s="14"/>
      <c r="H16" s="12"/>
    </row>
    <row r="17" spans="1:8" s="7" customFormat="1" ht="20.25" customHeight="1">
      <c r="A17" s="13"/>
      <c r="B17" s="26"/>
      <c r="C17" s="10" t="s">
        <v>60</v>
      </c>
      <c r="D17" s="10" t="s">
        <v>13</v>
      </c>
      <c r="E17" s="10">
        <v>1.4</v>
      </c>
      <c r="F17" s="37">
        <f>F8*E17</f>
        <v>19.599999999999998</v>
      </c>
      <c r="G17" s="14"/>
      <c r="H17" s="12"/>
    </row>
    <row r="18" spans="1:8" s="7" customFormat="1" ht="20.25" customHeight="1">
      <c r="A18" s="13"/>
      <c r="B18" s="13">
        <v>5.22</v>
      </c>
      <c r="C18" s="10" t="s">
        <v>61</v>
      </c>
      <c r="D18" s="10" t="s">
        <v>12</v>
      </c>
      <c r="E18" s="10">
        <f>1.45/100</f>
        <v>0.014499999999999999</v>
      </c>
      <c r="F18" s="37">
        <f>E18*F8</f>
        <v>0.20299999999999999</v>
      </c>
      <c r="G18" s="14"/>
      <c r="H18" s="12"/>
    </row>
    <row r="19" spans="1:8" s="7" customFormat="1" ht="20.25" customHeight="1">
      <c r="A19" s="13"/>
      <c r="B19" s="26"/>
      <c r="C19" s="10" t="s">
        <v>15</v>
      </c>
      <c r="D19" s="10" t="s">
        <v>1</v>
      </c>
      <c r="E19" s="10">
        <v>0.39</v>
      </c>
      <c r="F19" s="37">
        <f>E19*F8</f>
        <v>5.46</v>
      </c>
      <c r="G19" s="14"/>
      <c r="H19" s="12"/>
    </row>
    <row r="20" spans="1:8" s="7" customFormat="1" ht="24.75" customHeight="1">
      <c r="A20" s="15">
        <v>2</v>
      </c>
      <c r="B20" s="16" t="s">
        <v>87</v>
      </c>
      <c r="C20" s="16" t="s">
        <v>93</v>
      </c>
      <c r="D20" s="17" t="s">
        <v>12</v>
      </c>
      <c r="E20" s="17"/>
      <c r="F20" s="18">
        <v>35</v>
      </c>
      <c r="G20" s="19"/>
      <c r="H20" s="20"/>
    </row>
    <row r="21" spans="1:8" s="7" customFormat="1" ht="20.25" customHeight="1">
      <c r="A21" s="21" t="s">
        <v>16</v>
      </c>
      <c r="B21" s="20"/>
      <c r="C21" s="20" t="s">
        <v>6</v>
      </c>
      <c r="D21" s="19" t="s">
        <v>7</v>
      </c>
      <c r="E21" s="19">
        <v>3.36</v>
      </c>
      <c r="F21" s="19">
        <f>E21*F20</f>
        <v>117.6</v>
      </c>
      <c r="G21" s="27"/>
      <c r="H21" s="20"/>
    </row>
    <row r="22" spans="1:8" s="7" customFormat="1" ht="20.25" customHeight="1">
      <c r="A22" s="21" t="s">
        <v>16</v>
      </c>
      <c r="B22" s="20"/>
      <c r="C22" s="20" t="s">
        <v>14</v>
      </c>
      <c r="D22" s="19" t="s">
        <v>1</v>
      </c>
      <c r="E22" s="19">
        <v>0.92</v>
      </c>
      <c r="F22" s="19">
        <f>E22*F20</f>
        <v>32.2</v>
      </c>
      <c r="G22" s="27"/>
      <c r="H22" s="22"/>
    </row>
    <row r="23" spans="1:8" s="7" customFormat="1" ht="20.25" customHeight="1">
      <c r="A23" s="21" t="s">
        <v>16</v>
      </c>
      <c r="B23" s="20" t="s">
        <v>88</v>
      </c>
      <c r="C23" s="20" t="s">
        <v>89</v>
      </c>
      <c r="D23" s="19" t="s">
        <v>12</v>
      </c>
      <c r="E23" s="19">
        <v>0.11</v>
      </c>
      <c r="F23" s="22">
        <f>E23*F20</f>
        <v>3.85</v>
      </c>
      <c r="G23" s="27"/>
      <c r="H23" s="22"/>
    </row>
    <row r="24" spans="1:8" s="7" customFormat="1" ht="20.25" customHeight="1">
      <c r="A24" s="21" t="s">
        <v>16</v>
      </c>
      <c r="B24" s="20"/>
      <c r="C24" s="20" t="s">
        <v>90</v>
      </c>
      <c r="D24" s="19" t="s">
        <v>0</v>
      </c>
      <c r="E24" s="19">
        <v>62.5</v>
      </c>
      <c r="F24" s="23">
        <f>E24*F20</f>
        <v>2187.5</v>
      </c>
      <c r="G24" s="27"/>
      <c r="H24" s="22"/>
    </row>
    <row r="25" spans="1:8" s="7" customFormat="1" ht="20.25" customHeight="1">
      <c r="A25" s="21" t="s">
        <v>16</v>
      </c>
      <c r="B25" s="20"/>
      <c r="C25" s="20" t="s">
        <v>91</v>
      </c>
      <c r="D25" s="19" t="s">
        <v>92</v>
      </c>
      <c r="E25" s="19">
        <v>0.16</v>
      </c>
      <c r="F25" s="19">
        <f>E25*F20</f>
        <v>5.6000000000000005</v>
      </c>
      <c r="G25" s="27"/>
      <c r="H25" s="22"/>
    </row>
    <row r="26" spans="1:8" s="7" customFormat="1" ht="22.5" customHeight="1">
      <c r="A26" s="13">
        <v>3</v>
      </c>
      <c r="B26" s="26">
        <v>10.11</v>
      </c>
      <c r="C26" s="35" t="s">
        <v>65</v>
      </c>
      <c r="D26" s="35" t="s">
        <v>12</v>
      </c>
      <c r="E26" s="35"/>
      <c r="F26" s="36">
        <v>68</v>
      </c>
      <c r="G26" s="35"/>
      <c r="H26" s="11"/>
    </row>
    <row r="27" spans="1:8" s="7" customFormat="1" ht="24.75" customHeight="1">
      <c r="A27" s="13"/>
      <c r="B27" s="26"/>
      <c r="C27" s="10" t="s">
        <v>6</v>
      </c>
      <c r="D27" s="10" t="s">
        <v>7</v>
      </c>
      <c r="E27" s="10">
        <v>23.8</v>
      </c>
      <c r="F27" s="37">
        <f>F26*E27</f>
        <v>1618.4</v>
      </c>
      <c r="G27" s="14"/>
      <c r="H27" s="12"/>
    </row>
    <row r="28" spans="1:8" s="7" customFormat="1" ht="20.25" customHeight="1">
      <c r="A28" s="13"/>
      <c r="B28" s="26"/>
      <c r="C28" s="10" t="s">
        <v>14</v>
      </c>
      <c r="D28" s="10" t="s">
        <v>1</v>
      </c>
      <c r="E28" s="10">
        <v>2.1</v>
      </c>
      <c r="F28" s="37">
        <f>E28*F26</f>
        <v>142.8</v>
      </c>
      <c r="G28" s="14"/>
      <c r="H28" s="12"/>
    </row>
    <row r="29" spans="1:8" s="7" customFormat="1" ht="20.25" customHeight="1">
      <c r="A29" s="13"/>
      <c r="B29" s="13">
        <v>5.2</v>
      </c>
      <c r="C29" s="10" t="s">
        <v>85</v>
      </c>
      <c r="D29" s="10" t="s">
        <v>12</v>
      </c>
      <c r="E29" s="38" t="s">
        <v>16</v>
      </c>
      <c r="F29" s="37">
        <v>2.9</v>
      </c>
      <c r="G29" s="14"/>
      <c r="H29" s="12"/>
    </row>
    <row r="30" spans="1:8" s="7" customFormat="1" ht="20.25" customHeight="1">
      <c r="A30" s="13"/>
      <c r="B30" s="13">
        <v>5.2</v>
      </c>
      <c r="C30" s="10" t="s">
        <v>79</v>
      </c>
      <c r="D30" s="10" t="s">
        <v>12</v>
      </c>
      <c r="E30" s="39" t="s">
        <v>16</v>
      </c>
      <c r="F30" s="37">
        <v>3.48</v>
      </c>
      <c r="G30" s="14"/>
      <c r="H30" s="12"/>
    </row>
    <row r="31" spans="1:8" s="7" customFormat="1" ht="20.25" customHeight="1">
      <c r="A31" s="13"/>
      <c r="B31" s="13">
        <v>5.34</v>
      </c>
      <c r="C31" s="10" t="s">
        <v>80</v>
      </c>
      <c r="D31" s="10" t="s">
        <v>12</v>
      </c>
      <c r="E31" s="10" t="s">
        <v>16</v>
      </c>
      <c r="F31" s="37">
        <v>1.7</v>
      </c>
      <c r="G31" s="14"/>
      <c r="H31" s="12"/>
    </row>
    <row r="32" spans="1:8" s="7" customFormat="1" ht="20.25" customHeight="1">
      <c r="A32" s="13"/>
      <c r="B32" s="13">
        <v>5.1</v>
      </c>
      <c r="C32" s="13" t="s">
        <v>81</v>
      </c>
      <c r="D32" s="10" t="s">
        <v>12</v>
      </c>
      <c r="E32" s="10" t="s">
        <v>16</v>
      </c>
      <c r="F32" s="37">
        <v>3.6</v>
      </c>
      <c r="G32" s="14"/>
      <c r="H32" s="12"/>
    </row>
    <row r="33" spans="1:10" s="9" customFormat="1" ht="18" customHeight="1">
      <c r="A33" s="13"/>
      <c r="B33" s="13">
        <v>5.34</v>
      </c>
      <c r="C33" s="13" t="s">
        <v>82</v>
      </c>
      <c r="D33" s="10" t="s">
        <v>12</v>
      </c>
      <c r="E33" s="10" t="s">
        <v>16</v>
      </c>
      <c r="F33" s="39">
        <v>9.3</v>
      </c>
      <c r="G33" s="14"/>
      <c r="H33" s="12"/>
      <c r="I33" s="7"/>
      <c r="J33" s="7"/>
    </row>
    <row r="34" spans="1:10" s="9" customFormat="1" ht="18" customHeight="1">
      <c r="A34" s="13"/>
      <c r="B34" s="13">
        <v>5.34</v>
      </c>
      <c r="C34" s="13" t="s">
        <v>83</v>
      </c>
      <c r="D34" s="10" t="s">
        <v>12</v>
      </c>
      <c r="E34" s="10" t="s">
        <v>16</v>
      </c>
      <c r="F34" s="39">
        <v>11</v>
      </c>
      <c r="G34" s="14"/>
      <c r="H34" s="12"/>
      <c r="I34" s="7"/>
      <c r="J34" s="7"/>
    </row>
    <row r="35" spans="1:10" s="9" customFormat="1" ht="18" customHeight="1">
      <c r="A35" s="13"/>
      <c r="B35" s="13">
        <v>5.19</v>
      </c>
      <c r="C35" s="13" t="s">
        <v>84</v>
      </c>
      <c r="D35" s="10" t="s">
        <v>12</v>
      </c>
      <c r="E35" s="10"/>
      <c r="F35" s="39">
        <v>36</v>
      </c>
      <c r="G35" s="14"/>
      <c r="H35" s="12"/>
      <c r="I35" s="7"/>
      <c r="J35" s="7"/>
    </row>
    <row r="36" spans="1:10" s="9" customFormat="1" ht="18" customHeight="1">
      <c r="A36" s="13"/>
      <c r="B36" s="13" t="s">
        <v>67</v>
      </c>
      <c r="C36" s="10" t="s">
        <v>66</v>
      </c>
      <c r="D36" s="10" t="s">
        <v>10</v>
      </c>
      <c r="E36" s="10">
        <v>7.2</v>
      </c>
      <c r="F36" s="37">
        <f>E36*F26</f>
        <v>489.6</v>
      </c>
      <c r="G36" s="14"/>
      <c r="H36" s="12"/>
      <c r="I36" s="7"/>
      <c r="J36" s="7"/>
    </row>
    <row r="37" spans="1:10" s="9" customFormat="1" ht="18" customHeight="1">
      <c r="A37" s="13"/>
      <c r="B37" s="13"/>
      <c r="C37" s="10" t="s">
        <v>23</v>
      </c>
      <c r="D37" s="10" t="s">
        <v>13</v>
      </c>
      <c r="E37" s="10">
        <v>3.38</v>
      </c>
      <c r="F37" s="37">
        <f>E37*F26</f>
        <v>229.84</v>
      </c>
      <c r="G37" s="14"/>
      <c r="H37" s="12"/>
      <c r="I37" s="7"/>
      <c r="J37" s="7"/>
    </row>
    <row r="38" spans="1:10" s="9" customFormat="1" ht="18" customHeight="1">
      <c r="A38" s="13"/>
      <c r="B38" s="26"/>
      <c r="C38" s="13" t="s">
        <v>15</v>
      </c>
      <c r="D38" s="13" t="s">
        <v>1</v>
      </c>
      <c r="E38" s="13">
        <v>3.44</v>
      </c>
      <c r="F38" s="13">
        <f>E38*F26</f>
        <v>233.92</v>
      </c>
      <c r="G38" s="40"/>
      <c r="H38" s="13"/>
      <c r="I38" s="7"/>
      <c r="J38" s="7"/>
    </row>
    <row r="39" spans="1:10" s="9" customFormat="1" ht="18" customHeight="1">
      <c r="A39" s="10">
        <v>4</v>
      </c>
      <c r="B39" s="10">
        <v>10.12</v>
      </c>
      <c r="C39" s="35" t="s">
        <v>44</v>
      </c>
      <c r="D39" s="35" t="s">
        <v>0</v>
      </c>
      <c r="E39" s="35"/>
      <c r="F39" s="36">
        <v>8</v>
      </c>
      <c r="G39" s="35"/>
      <c r="H39" s="11"/>
      <c r="I39" s="7"/>
      <c r="J39" s="7"/>
    </row>
    <row r="40" spans="1:10" s="9" customFormat="1" ht="18" customHeight="1">
      <c r="A40" s="10"/>
      <c r="B40" s="10"/>
      <c r="C40" s="10" t="s">
        <v>6</v>
      </c>
      <c r="D40" s="10" t="s">
        <v>7</v>
      </c>
      <c r="E40" s="10">
        <v>6.03</v>
      </c>
      <c r="F40" s="37">
        <f>F39*E40</f>
        <v>48.24</v>
      </c>
      <c r="G40" s="14"/>
      <c r="H40" s="12"/>
      <c r="I40" s="7"/>
      <c r="J40" s="7"/>
    </row>
    <row r="41" spans="1:10" s="9" customFormat="1" ht="18" customHeight="1">
      <c r="A41" s="10"/>
      <c r="B41" s="10"/>
      <c r="C41" s="10" t="s">
        <v>14</v>
      </c>
      <c r="D41" s="10" t="s">
        <v>1</v>
      </c>
      <c r="E41" s="10">
        <v>0.33</v>
      </c>
      <c r="F41" s="37">
        <f>E41*F39</f>
        <v>2.64</v>
      </c>
      <c r="G41" s="14"/>
      <c r="H41" s="12"/>
      <c r="I41" s="7"/>
      <c r="J41" s="7"/>
    </row>
    <row r="42" spans="1:10" s="9" customFormat="1" ht="18" customHeight="1">
      <c r="A42" s="10"/>
      <c r="B42" s="10">
        <v>5.18</v>
      </c>
      <c r="C42" s="10" t="s">
        <v>27</v>
      </c>
      <c r="D42" s="10" t="s">
        <v>12</v>
      </c>
      <c r="E42" s="38">
        <v>0.22</v>
      </c>
      <c r="F42" s="37">
        <f>E42*F39</f>
        <v>1.76</v>
      </c>
      <c r="G42" s="14"/>
      <c r="H42" s="12"/>
      <c r="I42" s="7"/>
      <c r="J42" s="7"/>
    </row>
    <row r="43" spans="1:10" s="9" customFormat="1" ht="27.75" customHeight="1">
      <c r="A43" s="10"/>
      <c r="B43" s="10" t="s">
        <v>45</v>
      </c>
      <c r="C43" s="10" t="s">
        <v>47</v>
      </c>
      <c r="D43" s="10" t="s">
        <v>13</v>
      </c>
      <c r="E43" s="38"/>
      <c r="F43" s="37">
        <v>3.2</v>
      </c>
      <c r="G43" s="14"/>
      <c r="H43" s="12"/>
      <c r="I43" s="7"/>
      <c r="J43" s="7"/>
    </row>
    <row r="44" spans="1:10" s="9" customFormat="1" ht="18" customHeight="1">
      <c r="A44" s="10"/>
      <c r="B44" s="10"/>
      <c r="C44" s="10" t="s">
        <v>15</v>
      </c>
      <c r="D44" s="10" t="s">
        <v>1</v>
      </c>
      <c r="E44" s="10">
        <v>0.5</v>
      </c>
      <c r="F44" s="37">
        <f>E44*F39</f>
        <v>4</v>
      </c>
      <c r="G44" s="14"/>
      <c r="H44" s="12"/>
      <c r="I44" s="7"/>
      <c r="J44" s="7"/>
    </row>
    <row r="45" spans="1:10" s="9" customFormat="1" ht="18" customHeight="1">
      <c r="A45" s="10">
        <v>5</v>
      </c>
      <c r="B45" s="10" t="s">
        <v>68</v>
      </c>
      <c r="C45" s="35" t="s">
        <v>69</v>
      </c>
      <c r="D45" s="35" t="s">
        <v>13</v>
      </c>
      <c r="E45" s="35"/>
      <c r="F45" s="36">
        <v>1807</v>
      </c>
      <c r="G45" s="35"/>
      <c r="H45" s="11"/>
      <c r="I45" s="7"/>
      <c r="J45" s="7"/>
    </row>
    <row r="46" spans="1:10" s="9" customFormat="1" ht="18" customHeight="1">
      <c r="A46" s="10"/>
      <c r="B46" s="10"/>
      <c r="C46" s="10" t="s">
        <v>6</v>
      </c>
      <c r="D46" s="10" t="s">
        <v>7</v>
      </c>
      <c r="E46" s="10">
        <v>0.0424</v>
      </c>
      <c r="F46" s="37">
        <f>E46*F45</f>
        <v>76.6168</v>
      </c>
      <c r="G46" s="14"/>
      <c r="H46" s="12"/>
      <c r="I46" s="7"/>
      <c r="J46" s="7"/>
    </row>
    <row r="47" spans="1:10" s="9" customFormat="1" ht="18" customHeight="1">
      <c r="A47" s="10"/>
      <c r="B47" s="10"/>
      <c r="C47" s="10" t="s">
        <v>14</v>
      </c>
      <c r="D47" s="10" t="s">
        <v>1</v>
      </c>
      <c r="E47" s="10">
        <v>0.0021</v>
      </c>
      <c r="F47" s="37">
        <f>F45*E47</f>
        <v>3.7946999999999997</v>
      </c>
      <c r="G47" s="14"/>
      <c r="H47" s="12"/>
      <c r="I47" s="7"/>
      <c r="J47" s="7"/>
    </row>
    <row r="48" spans="1:10" s="9" customFormat="1" ht="18.75" customHeight="1">
      <c r="A48" s="10"/>
      <c r="B48" s="10" t="s">
        <v>16</v>
      </c>
      <c r="C48" s="10" t="s">
        <v>70</v>
      </c>
      <c r="D48" s="10" t="s">
        <v>10</v>
      </c>
      <c r="E48" s="10">
        <v>1.5</v>
      </c>
      <c r="F48" s="37">
        <f>E48*F45</f>
        <v>2710.5</v>
      </c>
      <c r="G48" s="14"/>
      <c r="H48" s="12"/>
      <c r="I48" s="7"/>
      <c r="J48" s="7"/>
    </row>
    <row r="49" spans="1:10" s="9" customFormat="1" ht="30">
      <c r="A49" s="10">
        <v>6</v>
      </c>
      <c r="B49" s="10" t="s">
        <v>24</v>
      </c>
      <c r="C49" s="28" t="s">
        <v>25</v>
      </c>
      <c r="D49" s="35" t="s">
        <v>12</v>
      </c>
      <c r="E49" s="35"/>
      <c r="F49" s="36">
        <v>68</v>
      </c>
      <c r="G49" s="35"/>
      <c r="H49" s="11"/>
      <c r="I49" s="7"/>
      <c r="J49" s="7"/>
    </row>
    <row r="50" spans="1:10" s="9" customFormat="1" ht="23.25" customHeight="1">
      <c r="A50" s="10" t="s">
        <v>16</v>
      </c>
      <c r="B50" s="41"/>
      <c r="C50" s="41" t="s">
        <v>6</v>
      </c>
      <c r="D50" s="41" t="s">
        <v>7</v>
      </c>
      <c r="E50" s="41">
        <v>0.87</v>
      </c>
      <c r="F50" s="42">
        <f>E50*F49</f>
        <v>59.16</v>
      </c>
      <c r="G50" s="43"/>
      <c r="H50" s="25"/>
      <c r="I50" s="7"/>
      <c r="J50" s="7"/>
    </row>
    <row r="51" spans="1:10" s="9" customFormat="1" ht="22.5" customHeight="1">
      <c r="A51" s="10" t="s">
        <v>16</v>
      </c>
      <c r="B51" s="41"/>
      <c r="C51" s="41" t="s">
        <v>14</v>
      </c>
      <c r="D51" s="41" t="s">
        <v>1</v>
      </c>
      <c r="E51" s="41">
        <v>0.13</v>
      </c>
      <c r="F51" s="44">
        <f>F49*E51</f>
        <v>8.84</v>
      </c>
      <c r="G51" s="43"/>
      <c r="H51" s="25"/>
      <c r="I51" s="7"/>
      <c r="J51" s="7"/>
    </row>
    <row r="52" spans="1:10" s="9" customFormat="1" ht="25.5" customHeight="1">
      <c r="A52" s="10" t="s">
        <v>16</v>
      </c>
      <c r="B52" s="41"/>
      <c r="C52" s="41" t="s">
        <v>26</v>
      </c>
      <c r="D52" s="41" t="s">
        <v>10</v>
      </c>
      <c r="E52" s="41">
        <v>10.06</v>
      </c>
      <c r="F52" s="44">
        <f>E52*F49</f>
        <v>684.08</v>
      </c>
      <c r="G52" s="43"/>
      <c r="H52" s="25"/>
      <c r="I52" s="7"/>
      <c r="J52" s="7"/>
    </row>
    <row r="53" spans="1:10" s="9" customFormat="1" ht="25.5" customHeight="1">
      <c r="A53" s="10" t="s">
        <v>16</v>
      </c>
      <c r="B53" s="41"/>
      <c r="C53" s="41" t="s">
        <v>15</v>
      </c>
      <c r="D53" s="41" t="s">
        <v>1</v>
      </c>
      <c r="E53" s="41">
        <v>0.1</v>
      </c>
      <c r="F53" s="44">
        <f>F49*E53</f>
        <v>6.800000000000001</v>
      </c>
      <c r="G53" s="43"/>
      <c r="H53" s="25"/>
      <c r="I53" s="7"/>
      <c r="J53" s="7"/>
    </row>
    <row r="54" spans="1:10" s="9" customFormat="1" ht="15">
      <c r="A54" s="10">
        <v>7</v>
      </c>
      <c r="B54" s="10" t="s">
        <v>75</v>
      </c>
      <c r="C54" s="28" t="s">
        <v>43</v>
      </c>
      <c r="D54" s="35" t="s">
        <v>13</v>
      </c>
      <c r="E54" s="35"/>
      <c r="F54" s="36">
        <v>1807</v>
      </c>
      <c r="G54" s="35"/>
      <c r="H54" s="11"/>
      <c r="I54" s="7"/>
      <c r="J54" s="7"/>
    </row>
    <row r="55" spans="1:10" s="9" customFormat="1" ht="18" customHeight="1">
      <c r="A55" s="10" t="s">
        <v>16</v>
      </c>
      <c r="B55" s="10"/>
      <c r="C55" s="10" t="s">
        <v>6</v>
      </c>
      <c r="D55" s="10" t="s">
        <v>7</v>
      </c>
      <c r="E55" s="10">
        <v>0.429</v>
      </c>
      <c r="F55" s="37">
        <f>E55*F54</f>
        <v>775.203</v>
      </c>
      <c r="G55" s="14"/>
      <c r="H55" s="12"/>
      <c r="I55" s="7"/>
      <c r="J55" s="7"/>
    </row>
    <row r="56" spans="1:10" s="9" customFormat="1" ht="23.25" customHeight="1">
      <c r="A56" s="10" t="s">
        <v>16</v>
      </c>
      <c r="B56" s="10"/>
      <c r="C56" s="10" t="s">
        <v>14</v>
      </c>
      <c r="D56" s="10" t="s">
        <v>1</v>
      </c>
      <c r="E56" s="10">
        <f>2.64/100</f>
        <v>0.0264</v>
      </c>
      <c r="F56" s="37">
        <f>F54*E56</f>
        <v>47.7048</v>
      </c>
      <c r="G56" s="14"/>
      <c r="H56" s="12"/>
      <c r="I56" s="7"/>
      <c r="J56" s="7"/>
    </row>
    <row r="57" spans="1:10" s="9" customFormat="1" ht="15">
      <c r="A57" s="10" t="s">
        <v>16</v>
      </c>
      <c r="B57" s="10" t="s">
        <v>55</v>
      </c>
      <c r="C57" s="10" t="s">
        <v>54</v>
      </c>
      <c r="D57" s="10" t="s">
        <v>13</v>
      </c>
      <c r="E57" s="37">
        <v>1.17</v>
      </c>
      <c r="F57" s="37">
        <f>E57*F54</f>
        <v>2114.19</v>
      </c>
      <c r="G57" s="14"/>
      <c r="H57" s="12"/>
      <c r="I57" s="7"/>
      <c r="J57" s="7"/>
    </row>
    <row r="58" spans="1:10" s="9" customFormat="1" ht="15">
      <c r="A58" s="10"/>
      <c r="B58" s="10" t="s">
        <v>48</v>
      </c>
      <c r="C58" s="13" t="s">
        <v>72</v>
      </c>
      <c r="D58" s="10" t="s">
        <v>13</v>
      </c>
      <c r="E58" s="10"/>
      <c r="F58" s="37">
        <v>96</v>
      </c>
      <c r="G58" s="14"/>
      <c r="H58" s="12"/>
      <c r="I58" s="7"/>
      <c r="J58" s="7" t="s">
        <v>16</v>
      </c>
    </row>
    <row r="59" spans="1:10" s="9" customFormat="1" ht="15">
      <c r="A59" s="10"/>
      <c r="B59" s="10" t="s">
        <v>48</v>
      </c>
      <c r="C59" s="13" t="s">
        <v>71</v>
      </c>
      <c r="D59" s="10" t="s">
        <v>13</v>
      </c>
      <c r="E59" s="10"/>
      <c r="F59" s="37">
        <v>220.8</v>
      </c>
      <c r="G59" s="14"/>
      <c r="H59" s="12"/>
      <c r="I59" s="7"/>
      <c r="J59" s="7"/>
    </row>
    <row r="60" spans="1:10" s="9" customFormat="1" ht="18.75" customHeight="1">
      <c r="A60" s="10" t="s">
        <v>16</v>
      </c>
      <c r="B60" s="10"/>
      <c r="C60" s="10" t="s">
        <v>21</v>
      </c>
      <c r="D60" s="10" t="s">
        <v>8</v>
      </c>
      <c r="E60" s="10">
        <v>6</v>
      </c>
      <c r="F60" s="37">
        <f>E60*F54</f>
        <v>10842</v>
      </c>
      <c r="G60" s="14"/>
      <c r="H60" s="12"/>
      <c r="I60" s="7"/>
      <c r="J60" s="7"/>
    </row>
    <row r="61" spans="1:10" s="9" customFormat="1" ht="18" customHeight="1">
      <c r="A61" s="10" t="s">
        <v>16</v>
      </c>
      <c r="B61" s="10"/>
      <c r="C61" s="10" t="s">
        <v>15</v>
      </c>
      <c r="D61" s="10" t="s">
        <v>1</v>
      </c>
      <c r="E61" s="10">
        <f>6.36/100</f>
        <v>0.0636</v>
      </c>
      <c r="F61" s="37">
        <f>E61*F54</f>
        <v>114.9252</v>
      </c>
      <c r="G61" s="14"/>
      <c r="H61" s="12"/>
      <c r="I61" s="7"/>
      <c r="J61" s="7"/>
    </row>
    <row r="62" spans="1:10" s="9" customFormat="1" ht="18.75" customHeight="1">
      <c r="A62" s="10">
        <v>8</v>
      </c>
      <c r="B62" s="10" t="s">
        <v>42</v>
      </c>
      <c r="C62" s="35" t="s">
        <v>29</v>
      </c>
      <c r="D62" s="35" t="s">
        <v>30</v>
      </c>
      <c r="E62" s="35"/>
      <c r="F62" s="36">
        <v>310</v>
      </c>
      <c r="G62" s="35"/>
      <c r="H62" s="11"/>
      <c r="I62" s="7"/>
      <c r="J62" s="7"/>
    </row>
    <row r="63" spans="1:10" s="9" customFormat="1" ht="18.75" customHeight="1">
      <c r="A63" s="10"/>
      <c r="B63" s="41"/>
      <c r="C63" s="41" t="s">
        <v>6</v>
      </c>
      <c r="D63" s="41" t="s">
        <v>7</v>
      </c>
      <c r="E63" s="41">
        <v>0.74</v>
      </c>
      <c r="F63" s="44">
        <f>F62*E63</f>
        <v>229.4</v>
      </c>
      <c r="G63" s="43"/>
      <c r="H63" s="25"/>
      <c r="I63" s="7"/>
      <c r="J63" s="7"/>
    </row>
    <row r="64" spans="1:10" s="9" customFormat="1" ht="23.25" customHeight="1">
      <c r="A64" s="10"/>
      <c r="B64" s="41"/>
      <c r="C64" s="41" t="s">
        <v>14</v>
      </c>
      <c r="D64" s="41" t="s">
        <v>1</v>
      </c>
      <c r="E64" s="41">
        <v>0.062</v>
      </c>
      <c r="F64" s="44">
        <f>E64*F62</f>
        <v>19.22</v>
      </c>
      <c r="G64" s="43"/>
      <c r="H64" s="25"/>
      <c r="I64" s="7"/>
      <c r="J64" s="7"/>
    </row>
    <row r="65" spans="1:10" s="9" customFormat="1" ht="18.75" customHeight="1">
      <c r="A65" s="10"/>
      <c r="B65" s="41" t="s">
        <v>49</v>
      </c>
      <c r="C65" s="41" t="s">
        <v>31</v>
      </c>
      <c r="D65" s="41" t="s">
        <v>9</v>
      </c>
      <c r="E65" s="41">
        <v>1.015</v>
      </c>
      <c r="F65" s="44">
        <f>F62*E65</f>
        <v>314.65</v>
      </c>
      <c r="G65" s="43"/>
      <c r="H65" s="25"/>
      <c r="I65" s="7"/>
      <c r="J65" s="7"/>
    </row>
    <row r="66" spans="1:10" s="9" customFormat="1" ht="20.25" customHeight="1">
      <c r="A66" s="10"/>
      <c r="B66" s="41" t="s">
        <v>50</v>
      </c>
      <c r="C66" s="41" t="s">
        <v>46</v>
      </c>
      <c r="D66" s="41" t="s">
        <v>8</v>
      </c>
      <c r="E66" s="41"/>
      <c r="F66" s="44">
        <v>329</v>
      </c>
      <c r="G66" s="43"/>
      <c r="H66" s="25"/>
      <c r="I66" s="7"/>
      <c r="J66" s="7"/>
    </row>
    <row r="67" spans="1:10" s="9" customFormat="1" ht="18.75" customHeight="1">
      <c r="A67" s="10"/>
      <c r="B67" s="41"/>
      <c r="C67" s="41" t="s">
        <v>32</v>
      </c>
      <c r="D67" s="41" t="s">
        <v>10</v>
      </c>
      <c r="E67" s="41">
        <v>0.128</v>
      </c>
      <c r="F67" s="44">
        <f>E67*F62</f>
        <v>39.68</v>
      </c>
      <c r="G67" s="43"/>
      <c r="H67" s="25"/>
      <c r="I67" s="7"/>
      <c r="J67" s="7"/>
    </row>
    <row r="68" spans="1:10" s="9" customFormat="1" ht="18.75" customHeight="1">
      <c r="A68" s="10"/>
      <c r="B68" s="41"/>
      <c r="C68" s="41" t="s">
        <v>33</v>
      </c>
      <c r="D68" s="41" t="s">
        <v>10</v>
      </c>
      <c r="E68" s="41">
        <v>0.128</v>
      </c>
      <c r="F68" s="44">
        <f>F62*E68</f>
        <v>39.68</v>
      </c>
      <c r="G68" s="43"/>
      <c r="H68" s="25"/>
      <c r="I68" s="7"/>
      <c r="J68" s="7"/>
    </row>
    <row r="69" spans="1:10" s="9" customFormat="1" ht="18" customHeight="1">
      <c r="A69" s="10"/>
      <c r="B69" s="41"/>
      <c r="C69" s="41" t="s">
        <v>34</v>
      </c>
      <c r="D69" s="41" t="s">
        <v>10</v>
      </c>
      <c r="E69" s="41">
        <v>1.69</v>
      </c>
      <c r="F69" s="44">
        <f>E69*F62</f>
        <v>523.9</v>
      </c>
      <c r="G69" s="43"/>
      <c r="H69" s="25"/>
      <c r="I69" s="7"/>
      <c r="J69" s="7"/>
    </row>
    <row r="70" spans="1:10" s="9" customFormat="1" ht="30.75" customHeight="1">
      <c r="A70" s="10">
        <v>9</v>
      </c>
      <c r="B70" s="10" t="s">
        <v>28</v>
      </c>
      <c r="C70" s="35" t="s">
        <v>35</v>
      </c>
      <c r="D70" s="35" t="s">
        <v>36</v>
      </c>
      <c r="E70" s="35"/>
      <c r="F70" s="36">
        <v>300</v>
      </c>
      <c r="G70" s="35"/>
      <c r="H70" s="11"/>
      <c r="I70" s="7"/>
      <c r="J70" s="7"/>
    </row>
    <row r="71" spans="1:10" s="9" customFormat="1" ht="18.75" customHeight="1">
      <c r="A71" s="10"/>
      <c r="B71" s="41"/>
      <c r="C71" s="41" t="s">
        <v>6</v>
      </c>
      <c r="D71" s="41" t="s">
        <v>7</v>
      </c>
      <c r="E71" s="41">
        <v>0.74</v>
      </c>
      <c r="F71" s="44">
        <f>F70*E71</f>
        <v>222</v>
      </c>
      <c r="G71" s="43"/>
      <c r="H71" s="25"/>
      <c r="I71" s="7"/>
      <c r="J71" s="7"/>
    </row>
    <row r="72" spans="1:10" s="9" customFormat="1" ht="18" customHeight="1">
      <c r="A72" s="10"/>
      <c r="B72" s="41" t="s">
        <v>51</v>
      </c>
      <c r="C72" s="26" t="s">
        <v>37</v>
      </c>
      <c r="D72" s="41" t="s">
        <v>9</v>
      </c>
      <c r="E72" s="41">
        <v>1.015</v>
      </c>
      <c r="F72" s="44">
        <f>E72*F70</f>
        <v>304.49999999999994</v>
      </c>
      <c r="G72" s="43"/>
      <c r="H72" s="25"/>
      <c r="I72" s="7"/>
      <c r="J72" s="7"/>
    </row>
    <row r="73" spans="1:10" s="9" customFormat="1" ht="18.75" customHeight="1">
      <c r="A73" s="10"/>
      <c r="B73" s="41"/>
      <c r="C73" s="41" t="s">
        <v>32</v>
      </c>
      <c r="D73" s="41" t="s">
        <v>10</v>
      </c>
      <c r="E73" s="41">
        <v>0.128</v>
      </c>
      <c r="F73" s="44">
        <f>F70*E73</f>
        <v>38.4</v>
      </c>
      <c r="G73" s="43"/>
      <c r="H73" s="25"/>
      <c r="I73" s="7"/>
      <c r="J73" s="7"/>
    </row>
    <row r="74" spans="1:10" s="9" customFormat="1" ht="18" customHeight="1">
      <c r="A74" s="10"/>
      <c r="B74" s="41"/>
      <c r="C74" s="41" t="s">
        <v>33</v>
      </c>
      <c r="D74" s="41" t="s">
        <v>10</v>
      </c>
      <c r="E74" s="41">
        <v>0.128</v>
      </c>
      <c r="F74" s="44">
        <f>E74*F70</f>
        <v>38.4</v>
      </c>
      <c r="G74" s="43"/>
      <c r="H74" s="25"/>
      <c r="I74" s="7"/>
      <c r="J74" s="7"/>
    </row>
    <row r="75" spans="1:10" s="9" customFormat="1" ht="19.5" customHeight="1">
      <c r="A75" s="10"/>
      <c r="B75" s="41"/>
      <c r="C75" s="41" t="s">
        <v>15</v>
      </c>
      <c r="D75" s="41" t="s">
        <v>1</v>
      </c>
      <c r="E75" s="41">
        <v>0.133</v>
      </c>
      <c r="F75" s="44">
        <f>F70*E75</f>
        <v>39.900000000000006</v>
      </c>
      <c r="G75" s="43"/>
      <c r="H75" s="25"/>
      <c r="I75" s="7"/>
      <c r="J75" s="7"/>
    </row>
    <row r="76" spans="1:10" s="9" customFormat="1" ht="39.75" customHeight="1">
      <c r="A76" s="10">
        <v>10</v>
      </c>
      <c r="B76" s="10" t="s">
        <v>38</v>
      </c>
      <c r="C76" s="28" t="s">
        <v>39</v>
      </c>
      <c r="D76" s="35" t="s">
        <v>0</v>
      </c>
      <c r="E76" s="35"/>
      <c r="F76" s="36">
        <f>F79+F80</f>
        <v>146</v>
      </c>
      <c r="G76" s="35"/>
      <c r="H76" s="11"/>
      <c r="I76" s="7"/>
      <c r="J76" s="7"/>
    </row>
    <row r="77" spans="1:10" s="9" customFormat="1" ht="17.25" customHeight="1">
      <c r="A77" s="10"/>
      <c r="B77" s="41"/>
      <c r="C77" s="41" t="s">
        <v>6</v>
      </c>
      <c r="D77" s="41" t="s">
        <v>7</v>
      </c>
      <c r="E77" s="41">
        <v>1.51</v>
      </c>
      <c r="F77" s="44">
        <f>F76*E77</f>
        <v>220.46</v>
      </c>
      <c r="G77" s="43"/>
      <c r="H77" s="25"/>
      <c r="I77" s="7"/>
      <c r="J77" s="7"/>
    </row>
    <row r="78" spans="1:10" s="9" customFormat="1" ht="18.75" customHeight="1">
      <c r="A78" s="10"/>
      <c r="B78" s="41"/>
      <c r="C78" s="41" t="s">
        <v>14</v>
      </c>
      <c r="D78" s="41" t="s">
        <v>11</v>
      </c>
      <c r="E78" s="41">
        <v>0.02</v>
      </c>
      <c r="F78" s="44">
        <f>E78*F76</f>
        <v>2.92</v>
      </c>
      <c r="G78" s="43"/>
      <c r="H78" s="25"/>
      <c r="I78" s="7"/>
      <c r="J78" s="7"/>
    </row>
    <row r="79" spans="1:10" s="9" customFormat="1" ht="18.75" customHeight="1">
      <c r="A79" s="10"/>
      <c r="B79" s="41" t="s">
        <v>52</v>
      </c>
      <c r="C79" s="41" t="s">
        <v>40</v>
      </c>
      <c r="D79" s="41" t="s">
        <v>0</v>
      </c>
      <c r="E79" s="41" t="s">
        <v>16</v>
      </c>
      <c r="F79" s="44">
        <v>26</v>
      </c>
      <c r="G79" s="43"/>
      <c r="H79" s="25"/>
      <c r="I79" s="7"/>
      <c r="J79" s="7"/>
    </row>
    <row r="80" spans="1:10" s="9" customFormat="1" ht="18" customHeight="1">
      <c r="A80" s="10"/>
      <c r="B80" s="41" t="s">
        <v>53</v>
      </c>
      <c r="C80" s="41" t="s">
        <v>41</v>
      </c>
      <c r="D80" s="41" t="s">
        <v>0</v>
      </c>
      <c r="E80" s="41" t="s">
        <v>16</v>
      </c>
      <c r="F80" s="44">
        <v>120</v>
      </c>
      <c r="G80" s="43"/>
      <c r="H80" s="25"/>
      <c r="I80" s="7"/>
      <c r="J80" s="7"/>
    </row>
    <row r="81" spans="1:10" s="9" customFormat="1" ht="20.25" customHeight="1" thickBot="1">
      <c r="A81" s="10"/>
      <c r="B81" s="41"/>
      <c r="C81" s="41" t="s">
        <v>15</v>
      </c>
      <c r="D81" s="41" t="s">
        <v>1</v>
      </c>
      <c r="E81" s="41">
        <v>0.078</v>
      </c>
      <c r="F81" s="44">
        <f>E81*F76</f>
        <v>11.388</v>
      </c>
      <c r="G81" s="43"/>
      <c r="H81" s="48"/>
      <c r="I81" s="7"/>
      <c r="J81" s="7"/>
    </row>
    <row r="82" spans="1:8" ht="22.5" customHeight="1" thickBot="1">
      <c r="A82" s="118" t="s">
        <v>157</v>
      </c>
      <c r="B82" s="118"/>
      <c r="C82" s="118"/>
      <c r="D82" s="118"/>
      <c r="E82" s="118"/>
      <c r="F82" s="118"/>
      <c r="G82" s="119"/>
      <c r="H82" s="49"/>
    </row>
    <row r="83" spans="1:8" ht="22.5" customHeight="1">
      <c r="A83" s="113" t="s">
        <v>154</v>
      </c>
      <c r="B83" s="113"/>
      <c r="C83" s="113"/>
      <c r="D83" s="113"/>
      <c r="E83" s="113"/>
      <c r="F83" s="113"/>
      <c r="G83" s="70" t="s">
        <v>155</v>
      </c>
      <c r="H83" s="68"/>
    </row>
    <row r="84" spans="1:8" ht="22.5" customHeight="1">
      <c r="A84" s="113" t="s">
        <v>2</v>
      </c>
      <c r="B84" s="113"/>
      <c r="C84" s="113"/>
      <c r="D84" s="113"/>
      <c r="E84" s="113"/>
      <c r="F84" s="113"/>
      <c r="G84" s="113"/>
      <c r="H84" s="67"/>
    </row>
    <row r="85" spans="1:8" ht="22.5" customHeight="1">
      <c r="A85" s="113" t="s">
        <v>19</v>
      </c>
      <c r="B85" s="113"/>
      <c r="C85" s="113"/>
      <c r="D85" s="113"/>
      <c r="E85" s="113"/>
      <c r="F85" s="113"/>
      <c r="G85" s="70" t="s">
        <v>155</v>
      </c>
      <c r="H85" s="67"/>
    </row>
    <row r="86" spans="1:8" ht="22.5" customHeight="1">
      <c r="A86" s="113" t="s">
        <v>2</v>
      </c>
      <c r="B86" s="113"/>
      <c r="C86" s="113"/>
      <c r="D86" s="113"/>
      <c r="E86" s="113"/>
      <c r="F86" s="113"/>
      <c r="G86" s="113"/>
      <c r="H86" s="67"/>
    </row>
    <row r="87" spans="1:8" ht="22.5" customHeight="1">
      <c r="A87" s="122" t="s">
        <v>156</v>
      </c>
      <c r="B87" s="122"/>
      <c r="C87" s="122"/>
      <c r="D87" s="122"/>
      <c r="E87" s="122"/>
      <c r="F87" s="122"/>
      <c r="G87" s="71">
        <v>0.05</v>
      </c>
      <c r="H87" s="67"/>
    </row>
    <row r="88" spans="1:8" ht="22.5" customHeight="1">
      <c r="A88" s="122" t="s">
        <v>2</v>
      </c>
      <c r="B88" s="122"/>
      <c r="C88" s="122"/>
      <c r="D88" s="122"/>
      <c r="E88" s="122"/>
      <c r="F88" s="122"/>
      <c r="G88" s="122"/>
      <c r="H88" s="67"/>
    </row>
    <row r="89" spans="1:8" ht="22.5" customHeight="1" thickBot="1">
      <c r="A89" s="122" t="s">
        <v>22</v>
      </c>
      <c r="B89" s="122"/>
      <c r="C89" s="122"/>
      <c r="D89" s="122"/>
      <c r="E89" s="122"/>
      <c r="F89" s="122"/>
      <c r="G89" s="71">
        <v>0.18</v>
      </c>
      <c r="H89" s="72"/>
    </row>
    <row r="90" spans="1:8" ht="22.5" customHeight="1" thickBot="1">
      <c r="A90" s="118" t="s">
        <v>151</v>
      </c>
      <c r="B90" s="118"/>
      <c r="C90" s="118"/>
      <c r="D90" s="118"/>
      <c r="E90" s="118"/>
      <c r="F90" s="118"/>
      <c r="G90" s="119"/>
      <c r="H90" s="49"/>
    </row>
    <row r="91" spans="1:8" ht="34.5" customHeight="1">
      <c r="A91" s="117" t="s">
        <v>101</v>
      </c>
      <c r="B91" s="117"/>
      <c r="C91" s="117"/>
      <c r="D91" s="117"/>
      <c r="E91" s="117"/>
      <c r="F91" s="117"/>
      <c r="G91" s="120"/>
      <c r="H91" s="121"/>
    </row>
    <row r="92" spans="1:8" ht="15.75">
      <c r="A92" s="123" t="s">
        <v>102</v>
      </c>
      <c r="B92" s="123"/>
      <c r="C92" s="123"/>
      <c r="D92" s="123"/>
      <c r="E92" s="123"/>
      <c r="F92" s="123"/>
      <c r="G92" s="54"/>
      <c r="H92" s="54"/>
    </row>
    <row r="93" spans="1:8" ht="31.5">
      <c r="A93" s="55">
        <v>1</v>
      </c>
      <c r="B93" s="50" t="s">
        <v>103</v>
      </c>
      <c r="C93" s="62" t="s">
        <v>104</v>
      </c>
      <c r="D93" s="56" t="s">
        <v>13</v>
      </c>
      <c r="E93" s="55"/>
      <c r="F93" s="55">
        <v>25.3</v>
      </c>
      <c r="G93" s="41"/>
      <c r="H93" s="41"/>
    </row>
    <row r="94" spans="1:8" ht="15.75">
      <c r="A94" s="50"/>
      <c r="B94" s="57"/>
      <c r="C94" s="63" t="s">
        <v>105</v>
      </c>
      <c r="D94" s="58" t="s">
        <v>106</v>
      </c>
      <c r="E94" s="58">
        <v>0.082</v>
      </c>
      <c r="F94" s="59">
        <f>F93*E94</f>
        <v>2.0746</v>
      </c>
      <c r="G94" s="43"/>
      <c r="H94" s="41"/>
    </row>
    <row r="95" spans="1:8" ht="15.75">
      <c r="A95" s="50"/>
      <c r="B95" s="57"/>
      <c r="C95" s="63" t="s">
        <v>107</v>
      </c>
      <c r="D95" s="58" t="s">
        <v>108</v>
      </c>
      <c r="E95" s="58">
        <v>0.005</v>
      </c>
      <c r="F95" s="59">
        <f>F93*E95</f>
        <v>0.1265</v>
      </c>
      <c r="G95" s="43"/>
      <c r="H95" s="41"/>
    </row>
    <row r="96" spans="1:8" ht="15.75" customHeight="1">
      <c r="A96" s="123" t="s">
        <v>109</v>
      </c>
      <c r="B96" s="123"/>
      <c r="C96" s="123"/>
      <c r="D96" s="123"/>
      <c r="E96" s="123"/>
      <c r="F96" s="123"/>
      <c r="G96" s="54"/>
      <c r="H96" s="54"/>
    </row>
    <row r="97" spans="1:8" ht="31.5">
      <c r="A97" s="50">
        <v>1</v>
      </c>
      <c r="B97" s="50" t="s">
        <v>110</v>
      </c>
      <c r="C97" s="64" t="s">
        <v>111</v>
      </c>
      <c r="D97" s="56" t="s">
        <v>12</v>
      </c>
      <c r="E97" s="56"/>
      <c r="F97" s="60">
        <v>10.16</v>
      </c>
      <c r="G97" s="41"/>
      <c r="H97" s="41"/>
    </row>
    <row r="98" spans="1:8" ht="15.75">
      <c r="A98" s="50"/>
      <c r="B98" s="57"/>
      <c r="C98" s="63" t="s">
        <v>105</v>
      </c>
      <c r="D98" s="58" t="s">
        <v>106</v>
      </c>
      <c r="E98" s="58">
        <v>23.85</v>
      </c>
      <c r="F98" s="59">
        <f>F97*E98</f>
        <v>242.31600000000003</v>
      </c>
      <c r="G98" s="43"/>
      <c r="H98" s="41"/>
    </row>
    <row r="99" spans="1:8" ht="15.75">
      <c r="A99" s="50"/>
      <c r="B99" s="57"/>
      <c r="C99" s="63" t="s">
        <v>107</v>
      </c>
      <c r="D99" s="58" t="s">
        <v>108</v>
      </c>
      <c r="E99" s="58">
        <v>2</v>
      </c>
      <c r="F99" s="59">
        <f>F97*E99</f>
        <v>20.32</v>
      </c>
      <c r="G99" s="43"/>
      <c r="H99" s="41"/>
    </row>
    <row r="100" spans="1:8" ht="42.75">
      <c r="A100" s="50"/>
      <c r="B100" s="50"/>
      <c r="C100" s="65" t="s">
        <v>112</v>
      </c>
      <c r="D100" s="51" t="s">
        <v>12</v>
      </c>
      <c r="E100" s="51">
        <v>1.05</v>
      </c>
      <c r="F100" s="52">
        <f>F97*E100</f>
        <v>10.668000000000001</v>
      </c>
      <c r="G100" s="43"/>
      <c r="H100" s="41"/>
    </row>
    <row r="101" spans="1:8" ht="15.75">
      <c r="A101" s="50"/>
      <c r="B101" s="50"/>
      <c r="C101" s="65" t="s">
        <v>113</v>
      </c>
      <c r="D101" s="51" t="s">
        <v>12</v>
      </c>
      <c r="E101" s="51">
        <v>1.05</v>
      </c>
      <c r="F101" s="52">
        <v>1.7</v>
      </c>
      <c r="G101" s="43"/>
      <c r="H101" s="41"/>
    </row>
    <row r="102" spans="1:8" ht="15.75">
      <c r="A102" s="50"/>
      <c r="B102" s="50"/>
      <c r="C102" s="65" t="s">
        <v>114</v>
      </c>
      <c r="D102" s="51" t="s">
        <v>115</v>
      </c>
      <c r="E102" s="51"/>
      <c r="F102" s="52">
        <v>23.2</v>
      </c>
      <c r="G102" s="43"/>
      <c r="H102" s="41"/>
    </row>
    <row r="103" spans="1:8" ht="15.75">
      <c r="A103" s="50"/>
      <c r="B103" s="50"/>
      <c r="C103" s="65" t="s">
        <v>116</v>
      </c>
      <c r="D103" s="51" t="s">
        <v>115</v>
      </c>
      <c r="E103" s="51"/>
      <c r="F103" s="52">
        <v>237</v>
      </c>
      <c r="G103" s="43"/>
      <c r="H103" s="41"/>
    </row>
    <row r="104" spans="1:8" ht="15.75">
      <c r="A104" s="50"/>
      <c r="B104" s="50"/>
      <c r="C104" s="65" t="s">
        <v>117</v>
      </c>
      <c r="D104" s="51" t="s">
        <v>8</v>
      </c>
      <c r="E104" s="51"/>
      <c r="F104" s="52">
        <v>450</v>
      </c>
      <c r="G104" s="43"/>
      <c r="H104" s="41"/>
    </row>
    <row r="105" spans="1:8" ht="15.75">
      <c r="A105" s="50"/>
      <c r="B105" s="50"/>
      <c r="C105" s="65" t="s">
        <v>118</v>
      </c>
      <c r="D105" s="51" t="s">
        <v>8</v>
      </c>
      <c r="E105" s="51"/>
      <c r="F105" s="52">
        <v>110</v>
      </c>
      <c r="G105" s="43"/>
      <c r="H105" s="41"/>
    </row>
    <row r="106" spans="1:8" ht="15.75">
      <c r="A106" s="50"/>
      <c r="B106" s="50"/>
      <c r="C106" s="65" t="s">
        <v>119</v>
      </c>
      <c r="D106" s="51" t="s">
        <v>8</v>
      </c>
      <c r="E106" s="51"/>
      <c r="F106" s="52">
        <v>26</v>
      </c>
      <c r="G106" s="43"/>
      <c r="H106" s="41"/>
    </row>
    <row r="107" spans="1:8" ht="15.75">
      <c r="A107" s="50"/>
      <c r="B107" s="50"/>
      <c r="C107" s="65" t="s">
        <v>32</v>
      </c>
      <c r="D107" s="58" t="s">
        <v>10</v>
      </c>
      <c r="E107" s="58">
        <v>7.2</v>
      </c>
      <c r="F107" s="59">
        <f>F97*E107</f>
        <v>73.152</v>
      </c>
      <c r="G107" s="43"/>
      <c r="H107" s="41"/>
    </row>
    <row r="108" spans="1:8" ht="15.75">
      <c r="A108" s="50"/>
      <c r="B108" s="50"/>
      <c r="C108" s="65" t="s">
        <v>15</v>
      </c>
      <c r="D108" s="51" t="s">
        <v>1</v>
      </c>
      <c r="E108" s="51">
        <v>3.44</v>
      </c>
      <c r="F108" s="52">
        <f>F97*E108</f>
        <v>34.9504</v>
      </c>
      <c r="G108" s="43"/>
      <c r="H108" s="41"/>
    </row>
    <row r="109" spans="1:8" ht="31.5">
      <c r="A109" s="50">
        <v>2</v>
      </c>
      <c r="B109" s="50" t="s">
        <v>120</v>
      </c>
      <c r="C109" s="64" t="s">
        <v>121</v>
      </c>
      <c r="D109" s="56" t="s">
        <v>13</v>
      </c>
      <c r="E109" s="56"/>
      <c r="F109" s="60">
        <v>254</v>
      </c>
      <c r="G109" s="41"/>
      <c r="H109" s="41"/>
    </row>
    <row r="110" spans="1:8" ht="15.75">
      <c r="A110" s="50"/>
      <c r="B110" s="57"/>
      <c r="C110" s="63" t="s">
        <v>105</v>
      </c>
      <c r="D110" s="58" t="s">
        <v>106</v>
      </c>
      <c r="E110" s="58">
        <v>0.242</v>
      </c>
      <c r="F110" s="59">
        <f>F109*E110</f>
        <v>61.467999999999996</v>
      </c>
      <c r="G110" s="43"/>
      <c r="H110" s="41"/>
    </row>
    <row r="111" spans="1:8" ht="15.75">
      <c r="A111" s="50"/>
      <c r="B111" s="57"/>
      <c r="C111" s="63" t="s">
        <v>107</v>
      </c>
      <c r="D111" s="58" t="s">
        <v>108</v>
      </c>
      <c r="E111" s="58">
        <v>0.043</v>
      </c>
      <c r="F111" s="59">
        <f>F109*E111</f>
        <v>10.921999999999999</v>
      </c>
      <c r="G111" s="43"/>
      <c r="H111" s="41"/>
    </row>
    <row r="112" spans="1:8" ht="15.75">
      <c r="A112" s="50"/>
      <c r="B112" s="50"/>
      <c r="C112" s="65" t="s">
        <v>122</v>
      </c>
      <c r="D112" s="58" t="s">
        <v>12</v>
      </c>
      <c r="E112" s="58"/>
      <c r="F112" s="59">
        <v>6.12</v>
      </c>
      <c r="G112" s="43"/>
      <c r="H112" s="41"/>
    </row>
    <row r="113" spans="1:8" ht="15.75">
      <c r="A113" s="50"/>
      <c r="B113" s="50"/>
      <c r="C113" s="65" t="s">
        <v>32</v>
      </c>
      <c r="D113" s="58" t="s">
        <v>10</v>
      </c>
      <c r="E113" s="58">
        <v>0.112</v>
      </c>
      <c r="F113" s="59">
        <f>F109*E113</f>
        <v>28.448</v>
      </c>
      <c r="G113" s="43"/>
      <c r="H113" s="41"/>
    </row>
    <row r="114" spans="1:8" ht="15.75">
      <c r="A114" s="50"/>
      <c r="B114" s="50"/>
      <c r="C114" s="65" t="s">
        <v>15</v>
      </c>
      <c r="D114" s="51" t="s">
        <v>1</v>
      </c>
      <c r="E114" s="51">
        <v>0.0484</v>
      </c>
      <c r="F114" s="52">
        <f>F109*E114</f>
        <v>12.2936</v>
      </c>
      <c r="G114" s="43"/>
      <c r="H114" s="41"/>
    </row>
    <row r="115" spans="1:8" ht="31.5">
      <c r="A115" s="50">
        <v>3</v>
      </c>
      <c r="B115" s="50" t="s">
        <v>120</v>
      </c>
      <c r="C115" s="66" t="s">
        <v>123</v>
      </c>
      <c r="D115" s="56" t="s">
        <v>8</v>
      </c>
      <c r="E115" s="56"/>
      <c r="F115" s="60">
        <v>4</v>
      </c>
      <c r="G115" s="41"/>
      <c r="H115" s="41"/>
    </row>
    <row r="116" spans="1:8" ht="15.75">
      <c r="A116" s="50"/>
      <c r="B116" s="57"/>
      <c r="C116" s="63" t="s">
        <v>105</v>
      </c>
      <c r="D116" s="58" t="s">
        <v>106</v>
      </c>
      <c r="E116" s="58">
        <v>0.242</v>
      </c>
      <c r="F116" s="59">
        <v>4</v>
      </c>
      <c r="G116" s="43"/>
      <c r="H116" s="41"/>
    </row>
    <row r="117" spans="1:8" ht="15.75">
      <c r="A117" s="50"/>
      <c r="B117" s="57"/>
      <c r="C117" s="63" t="s">
        <v>107</v>
      </c>
      <c r="D117" s="58" t="s">
        <v>108</v>
      </c>
      <c r="E117" s="58">
        <v>0.043</v>
      </c>
      <c r="F117" s="59">
        <f>F115*E117</f>
        <v>0.172</v>
      </c>
      <c r="G117" s="43"/>
      <c r="H117" s="41"/>
    </row>
    <row r="118" spans="1:8" ht="15.75">
      <c r="A118" s="50"/>
      <c r="B118" s="50"/>
      <c r="C118" s="65" t="s">
        <v>124</v>
      </c>
      <c r="D118" s="58" t="s">
        <v>12</v>
      </c>
      <c r="E118" s="58"/>
      <c r="F118" s="59">
        <v>2.12</v>
      </c>
      <c r="G118" s="43"/>
      <c r="H118" s="41"/>
    </row>
    <row r="119" spans="1:8" ht="15.75">
      <c r="A119" s="50"/>
      <c r="B119" s="50"/>
      <c r="C119" s="65" t="s">
        <v>125</v>
      </c>
      <c r="D119" s="58" t="s">
        <v>13</v>
      </c>
      <c r="E119" s="58"/>
      <c r="F119" s="59">
        <v>2.85</v>
      </c>
      <c r="G119" s="43"/>
      <c r="H119" s="41"/>
    </row>
    <row r="120" spans="1:8" ht="15.75">
      <c r="A120" s="50"/>
      <c r="B120" s="50"/>
      <c r="C120" s="65" t="s">
        <v>126</v>
      </c>
      <c r="D120" s="58" t="s">
        <v>8</v>
      </c>
      <c r="E120" s="58"/>
      <c r="F120" s="59">
        <v>8</v>
      </c>
      <c r="G120" s="43"/>
      <c r="H120" s="41"/>
    </row>
    <row r="121" spans="1:8" ht="15.75">
      <c r="A121" s="50"/>
      <c r="B121" s="50"/>
      <c r="C121" s="65" t="s">
        <v>127</v>
      </c>
      <c r="D121" s="58" t="s">
        <v>8</v>
      </c>
      <c r="E121" s="58"/>
      <c r="F121" s="59">
        <v>4</v>
      </c>
      <c r="G121" s="43"/>
      <c r="H121" s="41"/>
    </row>
    <row r="122" spans="1:8" ht="15.75">
      <c r="A122" s="50"/>
      <c r="B122" s="50"/>
      <c r="C122" s="65" t="s">
        <v>32</v>
      </c>
      <c r="D122" s="58" t="s">
        <v>10</v>
      </c>
      <c r="E122" s="58">
        <v>0.112</v>
      </c>
      <c r="F122" s="59">
        <f>F115*E122</f>
        <v>0.448</v>
      </c>
      <c r="G122" s="43"/>
      <c r="H122" s="41"/>
    </row>
    <row r="123" spans="1:8" ht="15.75">
      <c r="A123" s="50"/>
      <c r="B123" s="50"/>
      <c r="C123" s="65" t="s">
        <v>15</v>
      </c>
      <c r="D123" s="51" t="s">
        <v>1</v>
      </c>
      <c r="E123" s="51">
        <v>0.0484</v>
      </c>
      <c r="F123" s="52">
        <f>F115*E123</f>
        <v>0.1936</v>
      </c>
      <c r="G123" s="43"/>
      <c r="H123" s="41"/>
    </row>
    <row r="124" spans="1:8" ht="31.5">
      <c r="A124" s="50">
        <v>4</v>
      </c>
      <c r="B124" s="50" t="s">
        <v>128</v>
      </c>
      <c r="C124" s="64" t="s">
        <v>165</v>
      </c>
      <c r="D124" s="56" t="s">
        <v>13</v>
      </c>
      <c r="E124" s="56"/>
      <c r="F124" s="60">
        <v>489.44</v>
      </c>
      <c r="G124" s="41"/>
      <c r="H124" s="41"/>
    </row>
    <row r="125" spans="1:8" ht="15.75">
      <c r="A125" s="50"/>
      <c r="B125" s="57"/>
      <c r="C125" s="63" t="s">
        <v>105</v>
      </c>
      <c r="D125" s="58" t="s">
        <v>106</v>
      </c>
      <c r="E125" s="58">
        <v>0.83</v>
      </c>
      <c r="F125" s="59">
        <f>F124*E125</f>
        <v>406.23519999999996</v>
      </c>
      <c r="G125" s="43"/>
      <c r="H125" s="41"/>
    </row>
    <row r="126" spans="1:8" ht="15.75">
      <c r="A126" s="50"/>
      <c r="B126" s="57"/>
      <c r="C126" s="63" t="s">
        <v>107</v>
      </c>
      <c r="D126" s="58" t="s">
        <v>108</v>
      </c>
      <c r="E126" s="58">
        <v>0.0041</v>
      </c>
      <c r="F126" s="59">
        <f>F124*E126</f>
        <v>2.006704</v>
      </c>
      <c r="G126" s="43"/>
      <c r="H126" s="41"/>
    </row>
    <row r="127" spans="1:8" ht="15.75">
      <c r="A127" s="50"/>
      <c r="B127" s="50"/>
      <c r="C127" s="65" t="s">
        <v>129</v>
      </c>
      <c r="D127" s="58" t="s">
        <v>13</v>
      </c>
      <c r="E127" s="58">
        <v>1.2</v>
      </c>
      <c r="F127" s="59">
        <f>F124*E127</f>
        <v>587.328</v>
      </c>
      <c r="G127" s="43"/>
      <c r="H127" s="41"/>
    </row>
    <row r="128" spans="1:8" ht="15.75">
      <c r="A128" s="50"/>
      <c r="B128" s="50"/>
      <c r="C128" s="65" t="s">
        <v>130</v>
      </c>
      <c r="D128" s="58" t="s">
        <v>8</v>
      </c>
      <c r="E128" s="58">
        <v>6</v>
      </c>
      <c r="F128" s="59">
        <f>F124*E128</f>
        <v>2936.64</v>
      </c>
      <c r="G128" s="43"/>
      <c r="H128" s="41"/>
    </row>
    <row r="129" spans="1:8" ht="15.75">
      <c r="A129" s="50"/>
      <c r="B129" s="50"/>
      <c r="C129" s="65" t="s">
        <v>15</v>
      </c>
      <c r="D129" s="51" t="s">
        <v>1</v>
      </c>
      <c r="E129" s="51">
        <v>0.0484</v>
      </c>
      <c r="F129" s="52">
        <f>F124*E129</f>
        <v>23.688896</v>
      </c>
      <c r="G129" s="43"/>
      <c r="H129" s="41"/>
    </row>
    <row r="130" spans="1:8" ht="31.5">
      <c r="A130" s="50">
        <v>5</v>
      </c>
      <c r="B130" s="50" t="s">
        <v>128</v>
      </c>
      <c r="C130" s="64" t="s">
        <v>166</v>
      </c>
      <c r="D130" s="56" t="s">
        <v>13</v>
      </c>
      <c r="E130" s="56"/>
      <c r="F130" s="60">
        <v>65.49</v>
      </c>
      <c r="G130" s="41"/>
      <c r="H130" s="41"/>
    </row>
    <row r="131" spans="1:8" ht="15.75">
      <c r="A131" s="50"/>
      <c r="B131" s="57"/>
      <c r="C131" s="63" t="s">
        <v>105</v>
      </c>
      <c r="D131" s="58" t="s">
        <v>106</v>
      </c>
      <c r="E131" s="58">
        <v>0.83</v>
      </c>
      <c r="F131" s="59">
        <f>F130*E131</f>
        <v>54.3567</v>
      </c>
      <c r="G131" s="43"/>
      <c r="H131" s="41"/>
    </row>
    <row r="132" spans="1:8" ht="15.75">
      <c r="A132" s="50"/>
      <c r="B132" s="57"/>
      <c r="C132" s="63" t="s">
        <v>107</v>
      </c>
      <c r="D132" s="58" t="s">
        <v>108</v>
      </c>
      <c r="E132" s="58">
        <v>0.0041</v>
      </c>
      <c r="F132" s="59">
        <f>F130*E132</f>
        <v>0.268509</v>
      </c>
      <c r="G132" s="43"/>
      <c r="H132" s="41"/>
    </row>
    <row r="133" spans="1:8" ht="15.75">
      <c r="A133" s="50"/>
      <c r="B133" s="50"/>
      <c r="C133" s="65" t="s">
        <v>131</v>
      </c>
      <c r="D133" s="58" t="s">
        <v>13</v>
      </c>
      <c r="E133" s="58">
        <v>1.2</v>
      </c>
      <c r="F133" s="59">
        <f>F130*E133</f>
        <v>78.588</v>
      </c>
      <c r="G133" s="43"/>
      <c r="H133" s="41"/>
    </row>
    <row r="134" spans="1:8" ht="15.75">
      <c r="A134" s="50"/>
      <c r="B134" s="50"/>
      <c r="C134" s="65" t="s">
        <v>132</v>
      </c>
      <c r="D134" s="58" t="s">
        <v>8</v>
      </c>
      <c r="E134" s="58">
        <v>6</v>
      </c>
      <c r="F134" s="59">
        <f>F130*E134</f>
        <v>392.93999999999994</v>
      </c>
      <c r="G134" s="43"/>
      <c r="H134" s="41"/>
    </row>
    <row r="135" spans="1:8" ht="15.75">
      <c r="A135" s="50"/>
      <c r="B135" s="50"/>
      <c r="C135" s="65" t="s">
        <v>15</v>
      </c>
      <c r="D135" s="51" t="s">
        <v>1</v>
      </c>
      <c r="E135" s="51">
        <v>0.0484</v>
      </c>
      <c r="F135" s="52">
        <f>F130*E135</f>
        <v>3.1697159999999998</v>
      </c>
      <c r="G135" s="43"/>
      <c r="H135" s="41"/>
    </row>
    <row r="136" spans="1:8" ht="30">
      <c r="A136" s="50">
        <v>6</v>
      </c>
      <c r="B136" s="50" t="s">
        <v>133</v>
      </c>
      <c r="C136" s="64" t="s">
        <v>134</v>
      </c>
      <c r="D136" s="56" t="s">
        <v>13</v>
      </c>
      <c r="E136" s="56"/>
      <c r="F136" s="60">
        <v>508.89</v>
      </c>
      <c r="G136" s="41"/>
      <c r="H136" s="41"/>
    </row>
    <row r="137" spans="1:8" ht="15.75">
      <c r="A137" s="50"/>
      <c r="B137" s="57"/>
      <c r="C137" s="63" t="s">
        <v>105</v>
      </c>
      <c r="D137" s="58" t="s">
        <v>106</v>
      </c>
      <c r="E137" s="58">
        <v>0.0424</v>
      </c>
      <c r="F137" s="59">
        <f>F136*E137</f>
        <v>21.576936</v>
      </c>
      <c r="G137" s="43"/>
      <c r="H137" s="41"/>
    </row>
    <row r="138" spans="1:8" ht="15.75">
      <c r="A138" s="50"/>
      <c r="B138" s="57"/>
      <c r="C138" s="63" t="s">
        <v>107</v>
      </c>
      <c r="D138" s="58" t="s">
        <v>108</v>
      </c>
      <c r="E138" s="58">
        <v>0.0021</v>
      </c>
      <c r="F138" s="59">
        <f>F136*E138</f>
        <v>1.0686689999999999</v>
      </c>
      <c r="G138" s="43"/>
      <c r="H138" s="41"/>
    </row>
    <row r="139" spans="1:8" ht="15.75">
      <c r="A139" s="50"/>
      <c r="B139" s="50"/>
      <c r="C139" s="65" t="s">
        <v>135</v>
      </c>
      <c r="D139" s="58" t="s">
        <v>136</v>
      </c>
      <c r="E139" s="58">
        <f>0.21*1000/100</f>
        <v>2.1</v>
      </c>
      <c r="F139" s="59">
        <f>F136*E139</f>
        <v>1068.669</v>
      </c>
      <c r="G139" s="43"/>
      <c r="H139" s="41"/>
    </row>
    <row r="140" spans="1:8" ht="30">
      <c r="A140" s="50">
        <v>7</v>
      </c>
      <c r="B140" s="50" t="s">
        <v>137</v>
      </c>
      <c r="C140" s="64" t="s">
        <v>138</v>
      </c>
      <c r="D140" s="56" t="s">
        <v>13</v>
      </c>
      <c r="E140" s="56"/>
      <c r="F140" s="60">
        <v>508.89</v>
      </c>
      <c r="G140" s="41"/>
      <c r="H140" s="41"/>
    </row>
    <row r="141" spans="1:8" ht="15.75">
      <c r="A141" s="50"/>
      <c r="B141" s="57"/>
      <c r="C141" s="63" t="s">
        <v>105</v>
      </c>
      <c r="D141" s="58" t="s">
        <v>106</v>
      </c>
      <c r="E141" s="58">
        <v>0.0303</v>
      </c>
      <c r="F141" s="59">
        <f>F140*E141</f>
        <v>15.419367</v>
      </c>
      <c r="G141" s="43"/>
      <c r="H141" s="41"/>
    </row>
    <row r="142" spans="1:8" ht="15.75">
      <c r="A142" s="50"/>
      <c r="B142" s="57"/>
      <c r="C142" s="63" t="s">
        <v>107</v>
      </c>
      <c r="D142" s="58" t="s">
        <v>108</v>
      </c>
      <c r="E142" s="58">
        <v>0.0041</v>
      </c>
      <c r="F142" s="59">
        <f>F140*E142</f>
        <v>2.086449</v>
      </c>
      <c r="G142" s="43"/>
      <c r="H142" s="41"/>
    </row>
    <row r="143" spans="1:8" ht="15.75">
      <c r="A143" s="50"/>
      <c r="B143" s="50"/>
      <c r="C143" s="65" t="s">
        <v>139</v>
      </c>
      <c r="D143" s="58" t="s">
        <v>136</v>
      </c>
      <c r="E143" s="58">
        <f>+(23.1+5.8+3.5)/100</f>
        <v>0.32400000000000007</v>
      </c>
      <c r="F143" s="59">
        <f>F140*E143</f>
        <v>164.88036000000002</v>
      </c>
      <c r="G143" s="43"/>
      <c r="H143" s="41"/>
    </row>
    <row r="144" spans="1:8" ht="15.75">
      <c r="A144" s="50"/>
      <c r="B144" s="50"/>
      <c r="C144" s="65" t="s">
        <v>15</v>
      </c>
      <c r="D144" s="51" t="s">
        <v>1</v>
      </c>
      <c r="E144" s="51">
        <v>0.0004</v>
      </c>
      <c r="F144" s="52">
        <f>F140*E144</f>
        <v>0.20355600000000001</v>
      </c>
      <c r="G144" s="43"/>
      <c r="H144" s="41"/>
    </row>
    <row r="145" spans="1:8" ht="15.75">
      <c r="A145" s="50">
        <v>8</v>
      </c>
      <c r="B145" s="61" t="s">
        <v>140</v>
      </c>
      <c r="C145" s="64" t="s">
        <v>167</v>
      </c>
      <c r="D145" s="56" t="s">
        <v>13</v>
      </c>
      <c r="E145" s="56"/>
      <c r="F145" s="60">
        <v>21.16</v>
      </c>
      <c r="G145" s="41"/>
      <c r="H145" s="41"/>
    </row>
    <row r="146" spans="1:8" ht="15.75">
      <c r="A146" s="50"/>
      <c r="B146" s="57"/>
      <c r="C146" s="63" t="s">
        <v>105</v>
      </c>
      <c r="D146" s="58" t="s">
        <v>106</v>
      </c>
      <c r="E146" s="58">
        <v>0.83</v>
      </c>
      <c r="F146" s="59">
        <f>F145*E146</f>
        <v>17.5628</v>
      </c>
      <c r="G146" s="43"/>
      <c r="H146" s="41"/>
    </row>
    <row r="147" spans="1:8" ht="15.75">
      <c r="A147" s="50"/>
      <c r="B147" s="57"/>
      <c r="C147" s="63" t="s">
        <v>107</v>
      </c>
      <c r="D147" s="58" t="s">
        <v>108</v>
      </c>
      <c r="E147" s="58">
        <v>0.0041</v>
      </c>
      <c r="F147" s="59">
        <f>F145*E147</f>
        <v>0.08675600000000001</v>
      </c>
      <c r="G147" s="43"/>
      <c r="H147" s="41"/>
    </row>
    <row r="148" spans="1:8" ht="15.75">
      <c r="A148" s="50"/>
      <c r="B148" s="50"/>
      <c r="C148" s="65" t="s">
        <v>131</v>
      </c>
      <c r="D148" s="58" t="s">
        <v>13</v>
      </c>
      <c r="E148" s="58">
        <v>1</v>
      </c>
      <c r="F148" s="59">
        <f>F145*E148</f>
        <v>21.16</v>
      </c>
      <c r="G148" s="43"/>
      <c r="H148" s="41"/>
    </row>
    <row r="149" spans="1:8" ht="15.75">
      <c r="A149" s="50"/>
      <c r="B149" s="50"/>
      <c r="C149" s="65" t="s">
        <v>132</v>
      </c>
      <c r="D149" s="58" t="s">
        <v>8</v>
      </c>
      <c r="E149" s="58">
        <v>6</v>
      </c>
      <c r="F149" s="59">
        <f>F145*E149</f>
        <v>126.96000000000001</v>
      </c>
      <c r="G149" s="43"/>
      <c r="H149" s="41"/>
    </row>
    <row r="150" spans="1:8" ht="15.75">
      <c r="A150" s="50"/>
      <c r="B150" s="50"/>
      <c r="C150" s="65" t="s">
        <v>15</v>
      </c>
      <c r="D150" s="51" t="s">
        <v>1</v>
      </c>
      <c r="E150" s="51">
        <v>0.0484</v>
      </c>
      <c r="F150" s="52">
        <f>F145*E150</f>
        <v>1.024144</v>
      </c>
      <c r="G150" s="43"/>
      <c r="H150" s="41"/>
    </row>
    <row r="151" spans="1:8" ht="15.75">
      <c r="A151" s="50">
        <v>9</v>
      </c>
      <c r="B151" s="50" t="s">
        <v>141</v>
      </c>
      <c r="C151" s="64" t="s">
        <v>168</v>
      </c>
      <c r="D151" s="56" t="s">
        <v>115</v>
      </c>
      <c r="E151" s="56"/>
      <c r="F151" s="60">
        <v>84.8</v>
      </c>
      <c r="G151" s="41"/>
      <c r="H151" s="41"/>
    </row>
    <row r="152" spans="1:8" ht="15.75">
      <c r="A152" s="50"/>
      <c r="B152" s="57"/>
      <c r="C152" s="63" t="s">
        <v>105</v>
      </c>
      <c r="D152" s="58" t="s">
        <v>106</v>
      </c>
      <c r="E152" s="58">
        <v>0.286</v>
      </c>
      <c r="F152" s="59">
        <f>F151*E152</f>
        <v>24.252799999999997</v>
      </c>
      <c r="G152" s="43"/>
      <c r="H152" s="41"/>
    </row>
    <row r="153" spans="1:8" ht="15.75">
      <c r="A153" s="50"/>
      <c r="B153" s="57"/>
      <c r="C153" s="63" t="s">
        <v>107</v>
      </c>
      <c r="D153" s="58" t="s">
        <v>108</v>
      </c>
      <c r="E153" s="58">
        <v>0.0041</v>
      </c>
      <c r="F153" s="59">
        <f>F151*E153</f>
        <v>0.34768000000000004</v>
      </c>
      <c r="G153" s="43"/>
      <c r="H153" s="41"/>
    </row>
    <row r="154" spans="1:8" ht="15.75">
      <c r="A154" s="50"/>
      <c r="B154" s="50"/>
      <c r="C154" s="65" t="s">
        <v>142</v>
      </c>
      <c r="D154" s="58" t="s">
        <v>115</v>
      </c>
      <c r="E154" s="58">
        <v>1</v>
      </c>
      <c r="F154" s="59">
        <f>F151*E154</f>
        <v>84.8</v>
      </c>
      <c r="G154" s="43"/>
      <c r="H154" s="41"/>
    </row>
    <row r="155" spans="1:8" ht="15.75">
      <c r="A155" s="50">
        <v>10</v>
      </c>
      <c r="B155" s="50" t="s">
        <v>143</v>
      </c>
      <c r="C155" s="64" t="s">
        <v>169</v>
      </c>
      <c r="D155" s="56" t="s">
        <v>115</v>
      </c>
      <c r="E155" s="56"/>
      <c r="F155" s="60">
        <v>174.9</v>
      </c>
      <c r="G155" s="41"/>
      <c r="H155" s="41"/>
    </row>
    <row r="156" spans="1:8" ht="15.75">
      <c r="A156" s="50"/>
      <c r="B156" s="57"/>
      <c r="C156" s="63" t="s">
        <v>105</v>
      </c>
      <c r="D156" s="58" t="s">
        <v>106</v>
      </c>
      <c r="E156" s="58">
        <v>0.74</v>
      </c>
      <c r="F156" s="59">
        <f>F155*E156</f>
        <v>129.42600000000002</v>
      </c>
      <c r="G156" s="43"/>
      <c r="H156" s="41"/>
    </row>
    <row r="157" spans="1:8" ht="15.75">
      <c r="A157" s="50"/>
      <c r="B157" s="57"/>
      <c r="C157" s="63" t="s">
        <v>107</v>
      </c>
      <c r="D157" s="58" t="s">
        <v>108</v>
      </c>
      <c r="E157" s="58">
        <v>0.0662</v>
      </c>
      <c r="F157" s="59">
        <f>F155*E157</f>
        <v>11.57838</v>
      </c>
      <c r="G157" s="43"/>
      <c r="H157" s="41"/>
    </row>
    <row r="158" spans="1:8" ht="15.75">
      <c r="A158" s="50"/>
      <c r="B158" s="50"/>
      <c r="C158" s="65" t="s">
        <v>144</v>
      </c>
      <c r="D158" s="58" t="s">
        <v>115</v>
      </c>
      <c r="E158" s="58">
        <v>1</v>
      </c>
      <c r="F158" s="59">
        <f>F155*E158</f>
        <v>174.9</v>
      </c>
      <c r="G158" s="43"/>
      <c r="H158" s="41"/>
    </row>
    <row r="159" spans="1:8" ht="15.75">
      <c r="A159" s="50"/>
      <c r="B159" s="50"/>
      <c r="C159" s="65" t="s">
        <v>15</v>
      </c>
      <c r="D159" s="51" t="s">
        <v>1</v>
      </c>
      <c r="E159" s="51">
        <v>0.133</v>
      </c>
      <c r="F159" s="52">
        <f>F155*E159</f>
        <v>23.2617</v>
      </c>
      <c r="G159" s="43"/>
      <c r="H159" s="41"/>
    </row>
    <row r="160" spans="1:8" ht="21" customHeight="1">
      <c r="A160" s="50">
        <v>11</v>
      </c>
      <c r="B160" s="61" t="s">
        <v>145</v>
      </c>
      <c r="C160" s="64" t="s">
        <v>170</v>
      </c>
      <c r="D160" s="56" t="s">
        <v>8</v>
      </c>
      <c r="E160" s="56"/>
      <c r="F160" s="60">
        <v>6</v>
      </c>
      <c r="G160" s="41"/>
      <c r="H160" s="41"/>
    </row>
    <row r="161" spans="1:8" ht="15.75">
      <c r="A161" s="50"/>
      <c r="B161" s="57"/>
      <c r="C161" s="63" t="s">
        <v>105</v>
      </c>
      <c r="D161" s="58" t="s">
        <v>106</v>
      </c>
      <c r="E161" s="58">
        <v>2.63</v>
      </c>
      <c r="F161" s="59">
        <f>F160*E161</f>
        <v>15.78</v>
      </c>
      <c r="G161" s="43"/>
      <c r="H161" s="41"/>
    </row>
    <row r="162" spans="1:8" ht="15.75">
      <c r="A162" s="50"/>
      <c r="B162" s="57"/>
      <c r="C162" s="63" t="s">
        <v>107</v>
      </c>
      <c r="D162" s="58" t="s">
        <v>108</v>
      </c>
      <c r="E162" s="58">
        <v>0.01</v>
      </c>
      <c r="F162" s="59">
        <f>F160*E162</f>
        <v>0.06</v>
      </c>
      <c r="G162" s="43"/>
      <c r="H162" s="41"/>
    </row>
    <row r="163" spans="1:8" ht="15.75">
      <c r="A163" s="50"/>
      <c r="B163" s="50"/>
      <c r="C163" s="65" t="s">
        <v>146</v>
      </c>
      <c r="D163" s="58" t="s">
        <v>147</v>
      </c>
      <c r="E163" s="58">
        <v>1</v>
      </c>
      <c r="F163" s="59">
        <f>F160*E163</f>
        <v>6</v>
      </c>
      <c r="G163" s="43"/>
      <c r="H163" s="41"/>
    </row>
    <row r="164" spans="1:8" ht="15.75">
      <c r="A164" s="50"/>
      <c r="B164" s="50"/>
      <c r="C164" s="65" t="s">
        <v>15</v>
      </c>
      <c r="D164" s="51" t="s">
        <v>1</v>
      </c>
      <c r="E164" s="51">
        <v>0.08</v>
      </c>
      <c r="F164" s="52">
        <f>F160*E164</f>
        <v>0.48</v>
      </c>
      <c r="G164" s="43"/>
      <c r="H164" s="41"/>
    </row>
    <row r="165" spans="1:8" ht="15.75">
      <c r="A165" s="50">
        <v>12</v>
      </c>
      <c r="B165" s="61" t="s">
        <v>145</v>
      </c>
      <c r="C165" s="64" t="s">
        <v>171</v>
      </c>
      <c r="D165" s="56" t="s">
        <v>8</v>
      </c>
      <c r="E165" s="56"/>
      <c r="F165" s="60">
        <v>18</v>
      </c>
      <c r="G165" s="41"/>
      <c r="H165" s="41"/>
    </row>
    <row r="166" spans="1:8" ht="15.75">
      <c r="A166" s="50"/>
      <c r="B166" s="57"/>
      <c r="C166" s="63" t="s">
        <v>105</v>
      </c>
      <c r="D166" s="58" t="s">
        <v>106</v>
      </c>
      <c r="E166" s="58">
        <v>2.63</v>
      </c>
      <c r="F166" s="59">
        <f>F165*E166</f>
        <v>47.339999999999996</v>
      </c>
      <c r="G166" s="43"/>
      <c r="H166" s="41"/>
    </row>
    <row r="167" spans="1:8" ht="15.75">
      <c r="A167" s="50"/>
      <c r="B167" s="57"/>
      <c r="C167" s="63" t="s">
        <v>107</v>
      </c>
      <c r="D167" s="58" t="s">
        <v>108</v>
      </c>
      <c r="E167" s="58">
        <v>0.01</v>
      </c>
      <c r="F167" s="59">
        <f>F165*E167</f>
        <v>0.18</v>
      </c>
      <c r="G167" s="43"/>
      <c r="H167" s="41"/>
    </row>
    <row r="168" spans="1:8" ht="15.75">
      <c r="A168" s="50"/>
      <c r="B168" s="50"/>
      <c r="C168" s="65" t="s">
        <v>148</v>
      </c>
      <c r="D168" s="58" t="s">
        <v>147</v>
      </c>
      <c r="E168" s="58">
        <v>1</v>
      </c>
      <c r="F168" s="59">
        <f>F165*E168</f>
        <v>18</v>
      </c>
      <c r="G168" s="43"/>
      <c r="H168" s="24"/>
    </row>
    <row r="169" spans="1:8" ht="15.75">
      <c r="A169" s="50"/>
      <c r="B169" s="50"/>
      <c r="C169" s="65" t="s">
        <v>15</v>
      </c>
      <c r="D169" s="51" t="s">
        <v>1</v>
      </c>
      <c r="E169" s="51">
        <v>0.08</v>
      </c>
      <c r="F169" s="52">
        <f>F165*E169</f>
        <v>1.44</v>
      </c>
      <c r="G169" s="73"/>
      <c r="H169" s="41"/>
    </row>
    <row r="170" spans="1:8" ht="15.75">
      <c r="A170" s="50">
        <v>13</v>
      </c>
      <c r="B170" s="50" t="s">
        <v>149</v>
      </c>
      <c r="C170" s="64" t="s">
        <v>150</v>
      </c>
      <c r="D170" s="53" t="s">
        <v>8</v>
      </c>
      <c r="E170" s="53"/>
      <c r="F170" s="53">
        <v>4</v>
      </c>
      <c r="G170" s="73"/>
      <c r="H170" s="41"/>
    </row>
    <row r="171" spans="1:8" ht="18">
      <c r="A171" s="111" t="s">
        <v>157</v>
      </c>
      <c r="B171" s="111"/>
      <c r="C171" s="111"/>
      <c r="D171" s="111"/>
      <c r="E171" s="111"/>
      <c r="F171" s="111"/>
      <c r="G171" s="112"/>
      <c r="H171" s="47"/>
    </row>
    <row r="172" spans="1:8" ht="20.25" customHeight="1">
      <c r="A172" s="113" t="s">
        <v>154</v>
      </c>
      <c r="B172" s="113"/>
      <c r="C172" s="113"/>
      <c r="D172" s="113"/>
      <c r="E172" s="113"/>
      <c r="F172" s="113"/>
      <c r="G172" s="74" t="s">
        <v>155</v>
      </c>
      <c r="H172" s="67"/>
    </row>
    <row r="173" spans="1:8" ht="18" customHeight="1">
      <c r="A173" s="113" t="s">
        <v>2</v>
      </c>
      <c r="B173" s="113"/>
      <c r="C173" s="113"/>
      <c r="D173" s="113"/>
      <c r="E173" s="113"/>
      <c r="F173" s="113"/>
      <c r="G173" s="103"/>
      <c r="H173" s="67"/>
    </row>
    <row r="174" spans="1:8" ht="21" customHeight="1">
      <c r="A174" s="113" t="s">
        <v>19</v>
      </c>
      <c r="B174" s="113"/>
      <c r="C174" s="113"/>
      <c r="D174" s="113"/>
      <c r="E174" s="113"/>
      <c r="F174" s="113"/>
      <c r="G174" s="74" t="s">
        <v>155</v>
      </c>
      <c r="H174" s="67"/>
    </row>
    <row r="175" spans="1:8" ht="20.25" customHeight="1">
      <c r="A175" s="113" t="s">
        <v>2</v>
      </c>
      <c r="B175" s="113"/>
      <c r="C175" s="113"/>
      <c r="D175" s="113"/>
      <c r="E175" s="113"/>
      <c r="F175" s="113"/>
      <c r="G175" s="103"/>
      <c r="H175" s="67"/>
    </row>
    <row r="176" spans="1:8" ht="21.75" customHeight="1">
      <c r="A176" s="122" t="s">
        <v>156</v>
      </c>
      <c r="B176" s="122"/>
      <c r="C176" s="122"/>
      <c r="D176" s="122"/>
      <c r="E176" s="122"/>
      <c r="F176" s="122"/>
      <c r="G176" s="75">
        <v>0.05</v>
      </c>
      <c r="H176" s="67"/>
    </row>
    <row r="177" spans="1:8" ht="22.5" customHeight="1">
      <c r="A177" s="122" t="s">
        <v>2</v>
      </c>
      <c r="B177" s="122"/>
      <c r="C177" s="122"/>
      <c r="D177" s="122"/>
      <c r="E177" s="122"/>
      <c r="F177" s="122"/>
      <c r="G177" s="134"/>
      <c r="H177" s="67"/>
    </row>
    <row r="178" spans="1:8" ht="23.25" customHeight="1" thickBot="1">
      <c r="A178" s="122" t="s">
        <v>22</v>
      </c>
      <c r="B178" s="122"/>
      <c r="C178" s="122"/>
      <c r="D178" s="122"/>
      <c r="E178" s="122"/>
      <c r="F178" s="122"/>
      <c r="G178" s="75">
        <v>0.18</v>
      </c>
      <c r="H178" s="72"/>
    </row>
    <row r="179" spans="1:8" ht="19.5" customHeight="1" thickBot="1">
      <c r="A179" s="113" t="s">
        <v>152</v>
      </c>
      <c r="B179" s="113"/>
      <c r="C179" s="113"/>
      <c r="D179" s="113"/>
      <c r="E179" s="113"/>
      <c r="F179" s="113"/>
      <c r="G179" s="103"/>
      <c r="H179" s="69"/>
    </row>
    <row r="180" spans="1:8" ht="21.75" customHeight="1" thickBot="1">
      <c r="A180" s="103" t="s">
        <v>153</v>
      </c>
      <c r="B180" s="104"/>
      <c r="C180" s="104"/>
      <c r="D180" s="104"/>
      <c r="E180" s="104"/>
      <c r="F180" s="104"/>
      <c r="G180" s="104"/>
      <c r="H180" s="69"/>
    </row>
    <row r="181" ht="15">
      <c r="A181" s="1"/>
    </row>
    <row r="182" ht="15">
      <c r="A182" s="1"/>
    </row>
    <row r="183" spans="1:8" ht="15">
      <c r="A183" s="76"/>
      <c r="B183" s="77"/>
      <c r="C183" s="78"/>
      <c r="D183" s="79"/>
      <c r="E183" s="80"/>
      <c r="F183" s="81"/>
      <c r="G183" s="82"/>
      <c r="H183" s="82"/>
    </row>
    <row r="184" spans="1:8" ht="15">
      <c r="A184" s="105" t="s">
        <v>158</v>
      </c>
      <c r="B184" s="105"/>
      <c r="C184" s="105"/>
      <c r="D184" s="79"/>
      <c r="E184" s="80"/>
      <c r="F184" s="106" t="s">
        <v>159</v>
      </c>
      <c r="G184" s="106"/>
      <c r="H184" s="82"/>
    </row>
    <row r="185" spans="1:8" ht="15.75" thickBot="1">
      <c r="A185" s="76"/>
      <c r="B185" s="77"/>
      <c r="C185" s="78"/>
      <c r="D185" s="79"/>
      <c r="E185" s="80"/>
      <c r="F185" s="81"/>
      <c r="G185" s="82"/>
      <c r="H185" s="82"/>
    </row>
    <row r="186" spans="1:8" ht="17.25" thickBot="1">
      <c r="A186" s="135" t="s">
        <v>160</v>
      </c>
      <c r="B186" s="136"/>
      <c r="C186" s="137"/>
      <c r="D186" s="83"/>
      <c r="E186" s="84"/>
      <c r="F186" s="84"/>
      <c r="G186" s="85"/>
      <c r="H186" s="82"/>
    </row>
    <row r="187" spans="1:8" ht="15">
      <c r="A187" s="86">
        <v>1</v>
      </c>
      <c r="B187" s="92" t="s">
        <v>161</v>
      </c>
      <c r="C187" s="92"/>
      <c r="D187" s="92"/>
      <c r="E187" s="92"/>
      <c r="F187" s="92"/>
      <c r="G187" s="92"/>
      <c r="H187" s="93"/>
    </row>
    <row r="188" spans="1:8" ht="34.5" customHeight="1">
      <c r="A188" s="87">
        <v>2</v>
      </c>
      <c r="B188" s="94" t="s">
        <v>162</v>
      </c>
      <c r="C188" s="94"/>
      <c r="D188" s="94"/>
      <c r="E188" s="94"/>
      <c r="F188" s="94"/>
      <c r="G188" s="94"/>
      <c r="H188" s="95"/>
    </row>
    <row r="189" spans="1:8" ht="47.25" customHeight="1">
      <c r="A189" s="88">
        <v>3</v>
      </c>
      <c r="B189" s="124" t="s">
        <v>163</v>
      </c>
      <c r="C189" s="124"/>
      <c r="D189" s="124"/>
      <c r="E189" s="124"/>
      <c r="F189" s="124"/>
      <c r="G189" s="124"/>
      <c r="H189" s="125"/>
    </row>
    <row r="190" spans="1:8" ht="31.5" customHeight="1">
      <c r="A190" s="89">
        <v>4</v>
      </c>
      <c r="B190" s="126" t="s">
        <v>164</v>
      </c>
      <c r="C190" s="126"/>
      <c r="D190" s="126"/>
      <c r="E190" s="126"/>
      <c r="F190" s="126"/>
      <c r="G190" s="126"/>
      <c r="H190" s="127"/>
    </row>
    <row r="191" spans="1:8" ht="21.75" customHeight="1">
      <c r="A191" s="90">
        <v>6</v>
      </c>
      <c r="B191" s="128" t="s">
        <v>173</v>
      </c>
      <c r="C191" s="129"/>
      <c r="D191" s="129"/>
      <c r="E191" s="129"/>
      <c r="F191" s="129"/>
      <c r="G191" s="129"/>
      <c r="H191" s="130"/>
    </row>
    <row r="192" spans="1:8" ht="24.75" customHeight="1" thickBot="1">
      <c r="A192" s="91">
        <v>7</v>
      </c>
      <c r="B192" s="131" t="s">
        <v>172</v>
      </c>
      <c r="C192" s="132"/>
      <c r="D192" s="132"/>
      <c r="E192" s="132"/>
      <c r="F192" s="132"/>
      <c r="G192" s="132"/>
      <c r="H192" s="133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</sheetData>
  <sheetProtection/>
  <mergeCells count="42">
    <mergeCell ref="A179:G179"/>
    <mergeCell ref="A186:C186"/>
    <mergeCell ref="A89:F89"/>
    <mergeCell ref="A90:G90"/>
    <mergeCell ref="B189:H189"/>
    <mergeCell ref="B190:H190"/>
    <mergeCell ref="B191:H191"/>
    <mergeCell ref="B192:H192"/>
    <mergeCell ref="A175:G175"/>
    <mergeCell ref="A176:F176"/>
    <mergeCell ref="A177:G177"/>
    <mergeCell ref="A178:F178"/>
    <mergeCell ref="A2:H2"/>
    <mergeCell ref="E1:H1"/>
    <mergeCell ref="A7:F7"/>
    <mergeCell ref="A91:F91"/>
    <mergeCell ref="A82:G82"/>
    <mergeCell ref="G91:H91"/>
    <mergeCell ref="A83:F83"/>
    <mergeCell ref="A84:G84"/>
    <mergeCell ref="A85:F85"/>
    <mergeCell ref="A86:G86"/>
    <mergeCell ref="D4:D5"/>
    <mergeCell ref="G4:H4"/>
    <mergeCell ref="A171:G171"/>
    <mergeCell ref="A172:F172"/>
    <mergeCell ref="A173:G173"/>
    <mergeCell ref="A174:F174"/>
    <mergeCell ref="A87:F87"/>
    <mergeCell ref="A96:F96"/>
    <mergeCell ref="A92:F92"/>
    <mergeCell ref="A88:G88"/>
    <mergeCell ref="B187:H187"/>
    <mergeCell ref="B188:H188"/>
    <mergeCell ref="A3:H3"/>
    <mergeCell ref="B4:B5"/>
    <mergeCell ref="A4:A5"/>
    <mergeCell ref="E4:F4"/>
    <mergeCell ref="A180:G180"/>
    <mergeCell ref="A184:C184"/>
    <mergeCell ref="F184:G184"/>
    <mergeCell ref="C4:C5"/>
  </mergeCells>
  <printOptions/>
  <pageMargins left="0.48" right="0.39" top="0.36" bottom="0.34" header="0.3" footer="0.3"/>
  <pageSetup horizontalDpi="600" verticalDpi="600" orientation="landscape" paperSize="9" r:id="rId1"/>
  <rowBreaks count="1" manualBreakCount="1">
    <brk id="76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giorgi</cp:lastModifiedBy>
  <cp:lastPrinted>2021-04-01T17:54:34Z</cp:lastPrinted>
  <dcterms:created xsi:type="dcterms:W3CDTF">1996-10-14T23:33:28Z</dcterms:created>
  <dcterms:modified xsi:type="dcterms:W3CDTF">2021-04-01T18:31:20Z</dcterms:modified>
  <cp:category/>
  <cp:version/>
  <cp:contentType/>
  <cp:contentStatus/>
</cp:coreProperties>
</file>