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10" windowWidth="11700" windowHeight="5430" tabRatio="598" firstSheet="1" activeTab="1"/>
  </bookViews>
  <sheets>
    <sheet name="gare kan." sheetId="1" state="hidden" r:id="rId1"/>
    <sheet name="moculobebi" sheetId="2" r:id="rId2"/>
  </sheets>
  <definedNames>
    <definedName name="_xlnm.Print_Area" localSheetId="1">'moculobebi'!$A$1:$E$684</definedName>
  </definedNames>
  <calcPr fullCalcOnLoad="1"/>
</workbook>
</file>

<file path=xl/sharedStrings.xml><?xml version="1.0" encoding="utf-8"?>
<sst xmlns="http://schemas.openxmlformats.org/spreadsheetml/2006/main" count="1700" uniqueCount="572">
  <si>
    <t>lari</t>
  </si>
  <si>
    <t>#</t>
  </si>
  <si>
    <t>saxarjTaRricxvo Rirebuleba</t>
  </si>
  <si>
    <t>samSeneblo samuSaoebi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</si>
  <si>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</si>
  <si>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</si>
  <si>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</si>
  <si>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</si>
  <si>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</si>
  <si>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</si>
  <si>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</si>
  <si>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</si>
  <si>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</si>
  <si>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</si>
  <si>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</si>
  <si>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</si>
  <si>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</si>
  <si>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</si>
  <si>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</si>
  <si>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</si>
  <si>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</si>
  <si>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</si>
  <si>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</si>
  <si>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</si>
  <si>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</si>
  <si>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</si>
  <si>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</si>
  <si>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</si>
  <si>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100 kv.m.</t>
  </si>
  <si>
    <t>tona</t>
  </si>
  <si>
    <t>16</t>
  </si>
  <si>
    <t>17</t>
  </si>
  <si>
    <t>100 grZ/m.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</si>
  <si>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</si>
  <si>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</si>
  <si>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</si>
  <si>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</si>
  <si>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</si>
  <si>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</si>
  <si>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</si>
  <si>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kg</t>
  </si>
  <si>
    <t>sxva masalebi</t>
  </si>
  <si>
    <t>man</t>
  </si>
  <si>
    <r>
      <t>m</t>
    </r>
    <r>
      <rPr>
        <vertAlign val="superscript"/>
        <sz val="10"/>
        <rFont val="AcadNusx"/>
        <family val="0"/>
      </rPr>
      <t>2</t>
    </r>
  </si>
  <si>
    <t>sxva masala</t>
  </si>
  <si>
    <r>
      <t>m</t>
    </r>
    <r>
      <rPr>
        <vertAlign val="superscript"/>
        <sz val="10"/>
        <rFont val="AcadNusx"/>
        <family val="0"/>
      </rPr>
      <t>3</t>
    </r>
  </si>
  <si>
    <r>
      <t>cementis tumbo 1m</t>
    </r>
    <r>
      <rPr>
        <vertAlign val="superscript"/>
        <sz val="10"/>
        <rFont val="AcadNusx"/>
        <family val="0"/>
      </rPr>
      <t>3/sT</t>
    </r>
  </si>
  <si>
    <t xml:space="preserve">sxva masalebi </t>
  </si>
  <si>
    <t>k-1,15</t>
  </si>
  <si>
    <t>man/sT</t>
  </si>
  <si>
    <t>g\m</t>
  </si>
  <si>
    <t>kompl</t>
  </si>
  <si>
    <t xml:space="preserve"> </t>
  </si>
  <si>
    <t>SromiTi danaxarji 0,66X1,15</t>
  </si>
  <si>
    <t>manqanebi 0,4X1,15</t>
  </si>
  <si>
    <t>SromiTi danaxarji</t>
  </si>
  <si>
    <t xml:space="preserve">manqanebi </t>
  </si>
  <si>
    <t>11</t>
  </si>
  <si>
    <t>15</t>
  </si>
  <si>
    <t>manqanebi 0,02X1,15</t>
  </si>
  <si>
    <t>yalibis fari</t>
  </si>
  <si>
    <t>daxerxili xe</t>
  </si>
  <si>
    <t>sxva maslebi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</si>
  <si>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</si>
  <si>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</si>
  <si>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</si>
  <si>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</si>
  <si>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</si>
  <si>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</si>
  <si>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</si>
  <si>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</si>
  <si>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</si>
  <si>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liT.detalebi xaraCosTvis</t>
  </si>
  <si>
    <t>xis detalebi xaraCosTvis</t>
  </si>
  <si>
    <t xml:space="preserve">ficari </t>
  </si>
  <si>
    <t>eleqtrodi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</si>
  <si>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</si>
  <si>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</si>
  <si>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</si>
  <si>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</si>
  <si>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</si>
  <si>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</si>
  <si>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</si>
  <si>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</si>
  <si>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</si>
  <si>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</si>
  <si>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</si>
  <si>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</si>
  <si>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</si>
  <si>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</si>
  <si>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</si>
  <si>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</si>
  <si>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</si>
  <si>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</si>
  <si>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</si>
  <si>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</si>
  <si>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</si>
  <si>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</si>
  <si>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</si>
  <si>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</si>
  <si>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</si>
  <si>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</si>
  <si>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</si>
  <si>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olifa</t>
  </si>
  <si>
    <t>ankeri (pakovki)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</si>
  <si>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</si>
  <si>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</si>
  <si>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</si>
  <si>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</si>
  <si>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</si>
  <si>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</si>
  <si>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</si>
  <si>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</si>
  <si>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</si>
  <si>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</si>
  <si>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</si>
  <si>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</si>
  <si>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</si>
  <si>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</si>
  <si>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</si>
  <si>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</si>
  <si>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</si>
  <si>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</si>
  <si>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</si>
  <si>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</si>
  <si>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</si>
  <si>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</si>
  <si>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</si>
  <si>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 xml:space="preserve">SromiTi danaxarji  </t>
  </si>
  <si>
    <t>mili minaboWkovani d-32</t>
  </si>
  <si>
    <t>transportis xarji 2%</t>
  </si>
  <si>
    <t>SromiTi danaxarji misad.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</si>
  <si>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</si>
  <si>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</si>
  <si>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</si>
  <si>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</si>
  <si>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t>tn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</si>
  <si>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</si>
  <si>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</si>
  <si>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</si>
  <si>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</si>
  <si>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</si>
  <si>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</si>
  <si>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</si>
  <si>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</si>
  <si>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</si>
  <si>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</si>
  <si>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</si>
  <si>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</si>
  <si>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</si>
  <si>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</si>
  <si>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</si>
  <si>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</si>
  <si>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</si>
  <si>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</si>
  <si>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</si>
  <si>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manqanebi 0,23</t>
  </si>
  <si>
    <t>manqanebi 2,7</t>
  </si>
  <si>
    <t>cementis xsnari 1:3</t>
  </si>
  <si>
    <t xml:space="preserve">keramkikuli fila kedlis </t>
  </si>
  <si>
    <t>kac.sT</t>
  </si>
  <si>
    <t>sxvadasxva masalebi</t>
  </si>
  <si>
    <t>amonimis xsnari</t>
  </si>
  <si>
    <t>amoniis sulfati</t>
  </si>
  <si>
    <t>navTi</t>
  </si>
  <si>
    <t xml:space="preserve">xis elementebis antiseptireba </t>
  </si>
  <si>
    <t>sifoni</t>
  </si>
  <si>
    <t>forveqsis ventili</t>
  </si>
  <si>
    <t>forveqsis ventilis montaJi</t>
  </si>
  <si>
    <t>kb.m</t>
  </si>
  <si>
    <t xml:space="preserve">milgayvaniloba d-20 </t>
  </si>
  <si>
    <t xml:space="preserve">Sromis danaxarjebi </t>
  </si>
  <si>
    <t>sxva manqana</t>
  </si>
  <si>
    <t>betoni В-15</t>
  </si>
  <si>
    <t>kb.m M</t>
  </si>
  <si>
    <t>kv.m</t>
  </si>
  <si>
    <t>l</t>
  </si>
  <si>
    <t>kac. sT</t>
  </si>
  <si>
    <t>100 kv.m</t>
  </si>
  <si>
    <t>k. sT</t>
  </si>
  <si>
    <t>cementis xsnari m100</t>
  </si>
  <si>
    <t>lursmani</t>
  </si>
  <si>
    <t>grZ.m</t>
  </si>
  <si>
    <t>mdf-is karis blokebis  mowyoba karis mowyobilobebTan erTad</t>
  </si>
  <si>
    <t>laminirebuli iatakis qveS safeni</t>
  </si>
  <si>
    <r>
      <t>100 m</t>
    </r>
    <r>
      <rPr>
        <vertAlign val="superscript"/>
        <sz val="10"/>
        <rFont val="AcadNusx"/>
        <family val="0"/>
      </rPr>
      <t>3</t>
    </r>
  </si>
  <si>
    <t>k/sT</t>
  </si>
  <si>
    <t>km</t>
  </si>
  <si>
    <t xml:space="preserve">sxva manqana </t>
  </si>
  <si>
    <t>milsadenebze Camketi armaturis dayeneba diametriT 50 mm-mde</t>
  </si>
  <si>
    <t xml:space="preserve">sxva manqana  </t>
  </si>
  <si>
    <t xml:space="preserve">შიგა wyalgayvanilobaze </t>
  </si>
  <si>
    <t xml:space="preserve">Siga kanalizaciaze </t>
  </si>
  <si>
    <t>komp</t>
  </si>
  <si>
    <t>m</t>
  </si>
  <si>
    <r>
      <t>m</t>
    </r>
    <r>
      <rPr>
        <b/>
        <vertAlign val="superscript"/>
        <sz val="10"/>
        <rFont val="AcadNusx"/>
        <family val="0"/>
      </rPr>
      <t>3</t>
    </r>
  </si>
  <si>
    <t>RorRi m 400 fr.40-70mm  -12sm</t>
  </si>
  <si>
    <t>webo-cementi</t>
  </si>
  <si>
    <t xml:space="preserve">SromiTi danaxarji k=1,2 </t>
  </si>
  <si>
    <t>cementis duRabi 1:3</t>
  </si>
  <si>
    <t xml:space="preserve">fiTxi zeTovani-webovani </t>
  </si>
  <si>
    <t xml:space="preserve"> inventaruli xaraCos dayeneba da daSla simaRliT 8 metramde </t>
  </si>
  <si>
    <t xml:space="preserve"> kb.m.</t>
  </si>
  <si>
    <t>samSeneblo nagvis datvirTva xeliT a/TviTmclelebze</t>
  </si>
  <si>
    <t>gr.m</t>
  </si>
  <si>
    <t xml:space="preserve">sarinelis morkinva cementis xsnariT sisqiT 30mm </t>
  </si>
  <si>
    <t xml:space="preserve">daxerxili xe -ficari 3x.40mm </t>
  </si>
  <si>
    <t xml:space="preserve">meTlaxis flinTusi </t>
  </si>
  <si>
    <t xml:space="preserve">fiTxi zeTovani-webovani fasadis </t>
  </si>
  <si>
    <t>gaTboba</t>
  </si>
  <si>
    <t>NN</t>
  </si>
  <si>
    <t>Sesasrulebeli samuSaos dasaxeleba</t>
  </si>
  <si>
    <t>normativiT erTeulze</t>
  </si>
  <si>
    <t>I. gaTboba</t>
  </si>
  <si>
    <t>gaTbobis plastmasis arm. milebis gayvana diametriT 50 mm-mde</t>
  </si>
  <si>
    <t xml:space="preserve">plastmasis mili arm. d=20mm </t>
  </si>
  <si>
    <r>
      <t xml:space="preserve">kronSteini   </t>
    </r>
  </si>
  <si>
    <t>100m</t>
  </si>
  <si>
    <t>jami I:</t>
  </si>
  <si>
    <t>II. saqvabe</t>
  </si>
  <si>
    <t>t</t>
  </si>
  <si>
    <t>მ</t>
  </si>
  <si>
    <t>გრძ.მ</t>
  </si>
  <si>
    <t>ლარი</t>
  </si>
  <si>
    <t>unitazi  Camrecxi avziT sabavSvo</t>
  </si>
  <si>
    <t>orseqciani sarecxela</t>
  </si>
  <si>
    <t>plastmasis sakanalizacio milis gayvana diametriT 70 (2,7)მმ</t>
  </si>
  <si>
    <t>milgayvaniloba 70(2,7)მმ</t>
  </si>
  <si>
    <t>fasonuri nawilebi d-70</t>
  </si>
  <si>
    <t>milgayvaniloba d-50(2,2)მმ</t>
  </si>
  <si>
    <t>saqaxalde unitazTan</t>
  </si>
  <si>
    <t>minis Wiqa jagrisiT</t>
  </si>
  <si>
    <t>sasapne</t>
  </si>
  <si>
    <t>saqaxalde avtomaturi kedlis</t>
  </si>
  <si>
    <r>
      <t>betoni  B</t>
    </r>
    <r>
      <rPr>
        <sz val="10"/>
        <rFont val="Calibri"/>
        <family val="2"/>
      </rPr>
      <t>B</t>
    </r>
    <r>
      <rPr>
        <sz val="10"/>
        <rFont val="AcadNusx"/>
        <family val="0"/>
      </rPr>
      <t>-25</t>
    </r>
  </si>
  <si>
    <t>damcavi bade</t>
  </si>
  <si>
    <t xml:space="preserve">Bgare kedlebis damuSaveba da maRalxarisxovani SeRebva ferdoebis CaTvliT </t>
  </si>
  <si>
    <t>ventili 3/8</t>
  </si>
  <si>
    <t xml:space="preserve">wylis rezervuaris montaJi </t>
  </si>
  <si>
    <t>100 m</t>
  </si>
  <si>
    <t>betonis  bordiuri  50X20X10 sm</t>
  </si>
  <si>
    <t>ცალი</t>
  </si>
  <si>
    <t>სირენის ხაზის მონტაჟი</t>
  </si>
  <si>
    <t>კაც/სთ</t>
  </si>
  <si>
    <t>kbm</t>
  </si>
  <si>
    <t>მანქანები</t>
  </si>
  <si>
    <t>კომპლ.</t>
  </si>
  <si>
    <t>შრომითი დანახარჯი1,15*31</t>
  </si>
  <si>
    <t>კაც.სთ</t>
  </si>
  <si>
    <t>ერთწრედიანი სახანძრო სიგნალიზაციის პანელი</t>
  </si>
  <si>
    <t>აკუმულატორი</t>
  </si>
  <si>
    <t>სხვადასხვა მასალა</t>
  </si>
  <si>
    <t>სამისამართო კვამლის დეტექტორის დაყენება სამაგრი ძირით</t>
  </si>
  <si>
    <t xml:space="preserve"> შრომითი დანახარჯი 1,15*1</t>
  </si>
  <si>
    <t>სამისამართო კვამლის დეტექტორი</t>
  </si>
  <si>
    <t>სამაგრი ძირი</t>
  </si>
  <si>
    <t>სამისამართო ხელის ღილაკიანი დეტექტორის მონტაჟი</t>
  </si>
  <si>
    <t>შრომითი დანახარჯი 1,15*2</t>
  </si>
  <si>
    <t>სამისამართო ხელის ღილაკიანი დეტექტორი</t>
  </si>
  <si>
    <t>სირენა-საყვირის მონტაჟი</t>
  </si>
  <si>
    <t>შრომითი დანახარჯი 1,15*3</t>
  </si>
  <si>
    <t>საგანგაშო სიგნალი</t>
  </si>
  <si>
    <t>სახანძრო სიგნალიზაციის სადენის მონტაჟი</t>
  </si>
  <si>
    <t xml:space="preserve"> შრომითი დანახარჯი 1,15*0,13</t>
  </si>
  <si>
    <t>სახანძრო სიგნალიზაციის კაბელი 2х2х0,8 JH(st)HFF, 180FF, 180</t>
  </si>
  <si>
    <t>შრომითი დანახარჯი 1,15*0,13</t>
  </si>
  <si>
    <t>სირენის ხაზის მონტაჟი 2х1,5 მმ (N)2XH FE180</t>
  </si>
  <si>
    <t>სპილენძის ძარღვიანი სადენი N2XH 3X2.5მმ</t>
  </si>
  <si>
    <t>saxanZro signalizacia</t>
  </si>
  <si>
    <t xml:space="preserve">SromiTi danaxarjebi </t>
  </si>
  <si>
    <t>horizontaluri damamiwebeli furclovani foladiT 40X4 mm</t>
  </si>
  <si>
    <t xml:space="preserve">milgayvaniloba folgis izolaciiT d-20 </t>
  </si>
  <si>
    <t>Sxap-Semrevis montaJi</t>
  </si>
  <si>
    <t>Sxapiis sakidi SemreviT sxvadasxva doneebiT</t>
  </si>
  <si>
    <t xml:space="preserve">trapi </t>
  </si>
  <si>
    <t xml:space="preserve">rezervuari 500 l polieTilenis </t>
  </si>
  <si>
    <t>transporti</t>
  </si>
  <si>
    <t>webo-cementi yinvagamZle</t>
  </si>
  <si>
    <t>betonis sarinelis mowyoba В-15 betonisagan sisqiT 10 sm siganiT 90 sm bordiurebis mowyobiT(50X20X10 sm)</t>
  </si>
  <si>
    <r>
      <t>100 m</t>
    </r>
    <r>
      <rPr>
        <vertAlign val="superscript"/>
        <sz val="10"/>
        <rFont val="AcadNusx"/>
        <family val="0"/>
      </rPr>
      <t>2</t>
    </r>
  </si>
  <si>
    <t>ც</t>
  </si>
  <si>
    <r>
      <t>100m</t>
    </r>
    <r>
      <rPr>
        <vertAlign val="superscript"/>
        <sz val="10"/>
        <rFont val="AcadNusx"/>
        <family val="0"/>
      </rPr>
      <t>2</t>
    </r>
  </si>
  <si>
    <t>F feradiFმეტალოკრამიტი გლუვი</t>
  </si>
  <si>
    <t xml:space="preserve"> 100 გრძმ</t>
  </si>
  <si>
    <t>შრომითი დანახარჯები</t>
  </si>
  <si>
    <t>სხვადასხვა მანქანები</t>
  </si>
  <si>
    <t xml:space="preserve">molartyvis cecxldacva </t>
  </si>
  <si>
    <t>ხსნარი antiseptikური</t>
  </si>
  <si>
    <t>სამაგრი ლითონის</t>
  </si>
  <si>
    <r>
      <rPr>
        <sz val="10"/>
        <rFont val="AcadNusx"/>
        <family val="0"/>
      </rPr>
      <t xml:space="preserve">ფერადი თუნუქის (metalokramitis) </t>
    </r>
    <r>
      <rPr>
        <sz val="10"/>
        <rFont val="Sylfaen"/>
        <family val="1"/>
      </rPr>
      <t xml:space="preserve">   ღარი</t>
    </r>
  </si>
  <si>
    <r>
      <rPr>
        <sz val="10"/>
        <rFont val="AcadNusx"/>
        <family val="0"/>
      </rPr>
      <t xml:space="preserve">feradi Tunuqis(metalokramitis) </t>
    </r>
    <r>
      <rPr>
        <sz val="10"/>
        <rFont val="Sylfaen"/>
        <family val="1"/>
      </rPr>
      <t xml:space="preserve"> საწვიმარი  მილი </t>
    </r>
  </si>
  <si>
    <t>იგივე მასალის   ძაბრი</t>
  </si>
  <si>
    <t>-</t>
  </si>
  <si>
    <t xml:space="preserve">იგივე მასალის მუხლი </t>
  </si>
  <si>
    <t xml:space="preserve"> molartyva 30 mm  sisqis  ficrebiT 70%, karnizebis mowyobiT</t>
  </si>
  <si>
    <t xml:space="preserve"> თუნუქის წყალსაწრეტი მილის მოწყობა  </t>
  </si>
  <si>
    <t>II. Kkedlebi da tixrebi</t>
  </si>
  <si>
    <t>Sromis danaxarji</t>
  </si>
  <si>
    <t xml:space="preserve"> betonis kedlebis da tixrebis daSla Riobebis adgilebis gamotexva</t>
  </si>
  <si>
    <t xml:space="preserve">kedlebis   amoSeneba  wvrili sakedle blokebiT </t>
  </si>
  <si>
    <t xml:space="preserve"> karis  blokebis demontaJi </t>
  </si>
  <si>
    <t xml:space="preserve">metaloplastmasis karis blokebis da vitraJebis mowyoba karis mowyobilobebTan erTad </t>
  </si>
  <si>
    <t>III. Riobebi</t>
  </si>
  <si>
    <t>IV. iatakebi</t>
  </si>
  <si>
    <t>მ2</t>
  </si>
  <si>
    <t>მეტლახის იატაკების დემონტაJი</t>
  </si>
  <si>
    <t xml:space="preserve">iatakebze da gare kibeebze  cementis moWimvis mowyoba sisqiT 50 mm </t>
  </si>
  <si>
    <r>
      <t>100m</t>
    </r>
    <r>
      <rPr>
        <vertAlign val="superscript"/>
        <sz val="10"/>
        <rFont val="AcadNusx"/>
        <family val="0"/>
      </rPr>
      <t>3</t>
    </r>
  </si>
  <si>
    <t xml:space="preserve">Sromis danaxarji </t>
  </si>
  <si>
    <t>SromiTi danaxarji 18,6</t>
  </si>
  <si>
    <t>duRabi mosapirkeTebeli cementis 1:3</t>
  </si>
  <si>
    <r>
      <t>100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.</t>
    </r>
  </si>
  <si>
    <t>Sromis danaxarjebi</t>
  </si>
  <si>
    <t>plastmasis sqelkedliani mili d-50 mm</t>
  </si>
  <si>
    <t>Rarebis amotexva baTqaSis qveS sadenisaTvis</t>
  </si>
  <si>
    <t xml:space="preserve">              </t>
  </si>
  <si>
    <t>m. sT</t>
  </si>
  <si>
    <t>Rarebis amovseba</t>
  </si>
  <si>
    <t>betoni-15</t>
  </si>
  <si>
    <t>Cafluli  tipis  CamrTveli erTklaviSiani</t>
  </si>
  <si>
    <t>Cafluli  tipis  CamrTveli orklaviSiani</t>
  </si>
  <si>
    <t>Cafluli  tipis   Stepseluri  rozetis  montaJi</t>
  </si>
  <si>
    <r>
      <rPr>
        <sz val="10"/>
        <rFont val="Arial"/>
        <family val="2"/>
      </rPr>
      <t>Led</t>
    </r>
    <r>
      <rPr>
        <sz val="10"/>
        <rFont val="AcadNusx"/>
        <family val="0"/>
      </rPr>
      <t xml:space="preserve"> tipis sanaTi </t>
    </r>
    <r>
      <rPr>
        <sz val="10"/>
        <rFont val="Arial"/>
        <family val="2"/>
      </rPr>
      <t>SL-SMDL-18W-RD-BK</t>
    </r>
  </si>
  <si>
    <t>gamwovi ventiliatoris  montaJi</t>
  </si>
  <si>
    <t>gamwovi ventiliatori</t>
  </si>
  <si>
    <t xml:space="preserve"> damiwebis eleqtrodis mowyoba</t>
  </si>
  <si>
    <t>vertikaluri damamiweblebi eleqtrodi 50X50X5 mm</t>
  </si>
  <si>
    <t>gruntis  ukuCayra</t>
  </si>
  <si>
    <t xml:space="preserve">სახანძრო სიგნალიზაციის მართვის პანელის აკუმულატორით დაყენება </t>
  </si>
  <si>
    <t xml:space="preserve">plastmasis mili arm. d=40mm </t>
  </si>
  <si>
    <t>kub.m</t>
  </si>
  <si>
    <t xml:space="preserve"> sxvadasxva masalebi</t>
  </si>
  <si>
    <t xml:space="preserve"> SromiTi danaxarji 1,15*2,67</t>
  </si>
  <si>
    <t xml:space="preserve"> manqanebi 1,15*0,29</t>
  </si>
  <si>
    <t>milgayvaniloba 150 mm (sn-8) fasonuri nawilebiT</t>
  </si>
  <si>
    <t>orseqciani sarecxela didi</t>
  </si>
  <si>
    <t>plasamasis wyalgayvanilobis milebis gayvana diametriT 40 mm-mde</t>
  </si>
  <si>
    <t>milgayvaniloba d-32</t>
  </si>
  <si>
    <t>ventili pl d-20mm-32 mm</t>
  </si>
  <si>
    <t xml:space="preserve"> milsadenze d50--63 mm urdulebis  dayeneba </t>
  </si>
  <si>
    <t>d-50 mm urdulebi</t>
  </si>
  <si>
    <t>d-63 mm urdulebi</t>
  </si>
  <si>
    <t xml:space="preserve">komp </t>
  </si>
  <si>
    <t>karada kompleqti naqsovi milsadenit,saqseniTa da saxeluriT</t>
  </si>
  <si>
    <r>
      <t xml:space="preserve"> wyalgayvanilobis dgaris mowyoba foladis </t>
    </r>
    <r>
      <rPr>
        <sz val="10"/>
        <color indexed="8"/>
        <rFont val="Arial"/>
        <family val="2"/>
      </rPr>
      <t xml:space="preserve">d57(3,5)  </t>
    </r>
    <r>
      <rPr>
        <sz val="10"/>
        <color indexed="8"/>
        <rFont val="AcadNusx"/>
        <family val="0"/>
      </rPr>
      <t xml:space="preserve"> milebiT hidravlikuri gamocdiT</t>
    </r>
  </si>
  <si>
    <t>saxanZro karadis montaJi</t>
  </si>
  <si>
    <t xml:space="preserve"> saxuravis   calobrivi masalis burulis bolo rigis nawilobriv  daSla Semdgomi dgamoyenebis mizniT  </t>
  </si>
  <si>
    <t>ankeri   16 mm  - 8c/20,5 kg</t>
  </si>
  <si>
    <t>liTonis samontaJo konstruqciebi</t>
  </si>
  <si>
    <t>samSeneblo  qanC- WanWiki</t>
  </si>
  <si>
    <t xml:space="preserve">I. mTavari Sesasvlelis qudkarnizi </t>
  </si>
  <si>
    <t>100c</t>
  </si>
  <si>
    <t xml:space="preserve"> budeebis amotexva betonis kibeSi liTonis mzidi konstruqciebisaTvis zomiT 26*26 sm-mde</t>
  </si>
  <si>
    <t xml:space="preserve">qudkarnizis  karkasis elementebis mowyoba liTonis profilebisagan </t>
  </si>
  <si>
    <t>marTkuTxa mili 60*40*3 -41,52 m/196 kg</t>
  </si>
  <si>
    <t>marTkuTxa mili 150*150*4-25,4 m/784,73kg</t>
  </si>
  <si>
    <t>Sveleri #14 - 27,6 m/339,48kg</t>
  </si>
  <si>
    <t>liTonis furceli 250*250*8/ 43,96 kg</t>
  </si>
  <si>
    <t>rb filis mowyoba aivanze   3,3 niSnulze</t>
  </si>
  <si>
    <r>
      <t>armatura А500</t>
    </r>
    <r>
      <rPr>
        <sz val="10"/>
        <rFont val="Arial"/>
        <family val="2"/>
      </rPr>
      <t xml:space="preserve">C (46,8+43,2)*2m*0,89=160,2 </t>
    </r>
    <r>
      <rPr>
        <sz val="10"/>
        <rFont val="AcadNusx"/>
        <family val="0"/>
      </rPr>
      <t>kg</t>
    </r>
  </si>
  <si>
    <t>metaloprofili 0.5mm  trapecia simaRle 2,7 sm</t>
  </si>
  <si>
    <t>სჭვალი burulis სპეციალური</t>
  </si>
  <si>
    <t>Tovlis damWeri mili evropuli</t>
  </si>
  <si>
    <t xml:space="preserve">m </t>
  </si>
  <si>
    <t>Tovlis damWeri milis samagri  evropuli</t>
  </si>
  <si>
    <t>saxuravis burulis mowyoba qudkarnizze   feradi metaloprofiliT 0.5mm  karnizebis da tovldamWerebis mowyobiT</t>
  </si>
  <si>
    <t xml:space="preserve">metaloplastmasis fanjrebis da framugebis (TeTri feris, sisqiT 5,2sm, gaReba gadmokidebis meqanizmiT damcavi badeebiT, ormagi miniT) mowyoba </t>
  </si>
  <si>
    <t>metaloplastmasis framuga gadmokidebis meqanizmebiT TeTri feris, sisqiT 5,2sm, gaReba gadmokidebis meqanizmiT , ormagi miniT</t>
  </si>
  <si>
    <t>metaloplastmasis fanjris bloki gaReba gadmokidebis meqanizmebiT TeTri feris, sisqiT 5,2sm, gaReba gadmokidebis meqanizmiT , ormagi miniT</t>
  </si>
  <si>
    <t>metaloplastmasis karis bloki yru</t>
  </si>
  <si>
    <t>vitraJi ormagi miniT</t>
  </si>
  <si>
    <t>minapaketiT Seminuli aluminis izoprofilis vitraJ-karebis da vitraJebis  Casma</t>
  </si>
  <si>
    <t>kv.m.</t>
  </si>
  <si>
    <t>SromiTi resursebi</t>
  </si>
  <si>
    <t>minapaketiT Seminuli aluminis izoprofilis vitraJ-kari</t>
  </si>
  <si>
    <t>mdf  karebi  yruU</t>
  </si>
  <si>
    <t xml:space="preserve">შრომითი დანახარჯი 1,15*83 </t>
  </si>
  <si>
    <t>მანქანები 1,15*0,41</t>
  </si>
  <si>
    <t>თუნუქი ფერადი გალვანიზირებული</t>
  </si>
  <si>
    <t>სხვა მასალა</t>
  </si>
  <si>
    <t xml:space="preserve"> kv.m</t>
  </si>
  <si>
    <t>damcavi badeebis da gadmokidebis meqanizmebis mowyoba mowyoba fanjrebis gasareb frTaze</t>
  </si>
  <si>
    <t>gadmokidebis meqanizmi</t>
  </si>
  <si>
    <t>plastmasis fanjrisqveSa rafebis dayeneba</t>
  </si>
  <si>
    <t>SromiTi resursebi   112/140</t>
  </si>
  <si>
    <t>manqanebi 5,28/140</t>
  </si>
  <si>
    <t>plastmasis rafa fanjris 35 sm</t>
  </si>
  <si>
    <t xml:space="preserve">duRabi mosapirkeTebeli </t>
  </si>
  <si>
    <t xml:space="preserve">ფანჯრებზე თუნუქის საცრემლეების მოწყობა_80 გრ.მ </t>
  </si>
  <si>
    <t>ხის , parketis  იატაკების da wolanebis  დემონტაJი</t>
  </si>
  <si>
    <t>pemzis fenis mowyoba Rrutanian gadaxurvaze sisqit 7 sm</t>
  </si>
  <si>
    <t>mSrali pemza =467,69*0,07</t>
  </si>
  <si>
    <t xml:space="preserve"> laminirebuli iatakebis  mowyobalaminirebuli flinTusebis  mowyobiT   </t>
  </si>
  <si>
    <t xml:space="preserve">meTlaxis da xaoiani meTlaxis filebis mowyoba </t>
  </si>
  <si>
    <t>keramikuli fila iatakis (meTlaxi)</t>
  </si>
  <si>
    <t>keramikuli fila iatakis xaoiani( meTlaxi)</t>
  </si>
  <si>
    <t>hidrosaizolacio fenis mowyoba</t>
  </si>
  <si>
    <t>linokromi zeda fena 2,7 mm kompleqti</t>
  </si>
  <si>
    <t xml:space="preserve"> teqnograniti fila iatakis faqturiani </t>
  </si>
  <si>
    <t>teqnogranitis , faqturiani teqnogranitis filebis  da  teqnogranitis safexurisa da safexuris Sublis filebis mowyoba mowyoba damcavi sartylebis mowyobiT</t>
  </si>
  <si>
    <t>damcavi sartyeli</t>
  </si>
  <si>
    <t>teqnogranitis plintusi</t>
  </si>
  <si>
    <t xml:space="preserve">teqnogranitis da  meTlaxis flinTusebis mowyoba </t>
  </si>
  <si>
    <t>laminirebuli plinTusi</t>
  </si>
  <si>
    <t>grZ.m.</t>
  </si>
  <si>
    <t>kibis safexuris teqnogranitis fila (1,1*0,3*0,015) m</t>
  </si>
  <si>
    <t>kibis safexuris Sublis  teqnogranitis fila (1,1*0,15*0,015) m</t>
  </si>
  <si>
    <r>
      <t>ლამინირებული პარკეტი ქვესაგებითა და პლინტუსებიტ აქსესუარებით კლასი</t>
    </r>
    <r>
      <rPr>
        <sz val="10"/>
        <rFont val="Arial"/>
        <family val="2"/>
      </rPr>
      <t xml:space="preserve"> A</t>
    </r>
    <r>
      <rPr>
        <sz val="10"/>
        <rFont val="AcadNusx"/>
        <family val="0"/>
      </rPr>
      <t>33,  ცვეთამედეგობა A</t>
    </r>
    <r>
      <rPr>
        <sz val="10"/>
        <rFont val="Arial"/>
        <family val="2"/>
      </rPr>
      <t>C5,E1 სერტიფიკატით</t>
    </r>
  </si>
  <si>
    <t>gruntis damuSaveba xeliT pandusis da sarinels qveS saZirkvlis     qveS SemdgomSi iatakis qveS CayriT</t>
  </si>
  <si>
    <t xml:space="preserve">asfaltis safaris moxsna sangrevi CaquCiT pandusis da sarinels qveS </t>
  </si>
  <si>
    <t xml:space="preserve">pandusis   rkina betonis saZirkvlebis  da kedlebis  mowyoba В-20 betoni </t>
  </si>
  <si>
    <t>armatura</t>
  </si>
  <si>
    <t>rb filis mowyoba pandusze</t>
  </si>
  <si>
    <r>
      <t>betoni  B</t>
    </r>
    <r>
      <rPr>
        <sz val="10"/>
        <rFont val="Calibri"/>
        <family val="2"/>
      </rPr>
      <t>B</t>
    </r>
    <r>
      <rPr>
        <sz val="10"/>
        <rFont val="AcadNusx"/>
        <family val="0"/>
      </rPr>
      <t>-20</t>
    </r>
  </si>
  <si>
    <t xml:space="preserve">პანდუსის ზედაპირze cementis დეკორატიული ხაოიანი moWimvis mowyoba sisqiT 50mm </t>
  </si>
  <si>
    <t>dekoratiuli cementis xsnari m100</t>
  </si>
  <si>
    <t>V. Weri</t>
  </si>
  <si>
    <t xml:space="preserve"> SromiTi danaxarji </t>
  </si>
  <si>
    <t>liTonis karkasi (liTonis profilebi, sakidebi, gadasabmeli elementebi, sarWi da sxva)</t>
  </si>
  <si>
    <t xml:space="preserve"> nestgamZle TabaSirmuyaos fila</t>
  </si>
  <si>
    <t>TviTwebadi wyalgaumtari lenta</t>
  </si>
  <si>
    <t>fuga-TabaSiri</t>
  </si>
  <si>
    <t xml:space="preserve"> manqanebi </t>
  </si>
  <si>
    <t>plastmasis Weris profili siganiT 28 sm</t>
  </si>
  <si>
    <t>kvm</t>
  </si>
  <si>
    <t>plastmasis kuTxovana</t>
  </si>
  <si>
    <t xml:space="preserve"> Sekiduli WerisaTvis liTonis karkasis mowyoba da nestgamZle TabaSir-muyaos montaJi da nakerebis damuSaveba  </t>
  </si>
  <si>
    <t>Sekiduli WerisaTvis liTonis karkasis mowyoba da recxvadi plastikatis lartyebis montaJi</t>
  </si>
  <si>
    <t>minabamba 800*600*100</t>
  </si>
  <si>
    <t xml:space="preserve">Sekiduli WerisaTvis Tbo saizolacio fenis mowyoba minabambiT </t>
  </si>
  <si>
    <t>duRabi mosapirkeTebeli 1:3</t>
  </si>
  <si>
    <t>kubm</t>
  </si>
  <si>
    <t>BbaTqaSis mowyoba WerSi</t>
  </si>
  <si>
    <t>amwe</t>
  </si>
  <si>
    <t>m.sT</t>
  </si>
  <si>
    <t>gamotexili budeebis dabetonebaA</t>
  </si>
  <si>
    <r>
      <t xml:space="preserve"> m</t>
    </r>
    <r>
      <rPr>
        <vertAlign val="superscript"/>
        <sz val="10"/>
        <rFont val="AcadNusx"/>
        <family val="0"/>
      </rPr>
      <t>3</t>
    </r>
  </si>
  <si>
    <t>betoni В-20</t>
  </si>
  <si>
    <t>plastikatis weris daSla</t>
  </si>
  <si>
    <t xml:space="preserve">VII. mopirkeTeba
</t>
  </si>
  <si>
    <t xml:space="preserve"> SromiTi danaxarji</t>
  </si>
  <si>
    <r>
      <t xml:space="preserve">orkomponentiani akrilis  saRebavi litonis zedapirebisaTvis </t>
    </r>
    <r>
      <rPr>
        <sz val="10"/>
        <rFont val="Arial"/>
        <family val="2"/>
      </rPr>
      <t>pd</t>
    </r>
    <r>
      <rPr>
        <sz val="10"/>
        <rFont val="AcadNusx"/>
        <family val="0"/>
      </rPr>
      <t>-13 germ.</t>
    </r>
  </si>
  <si>
    <t>batqaSis fenulebis Camoyra -gasufTaveba</t>
  </si>
  <si>
    <t>fiTxi</t>
  </si>
  <si>
    <t>qafplastis dekoratiuli elementebi - karnizebi 170*75</t>
  </si>
  <si>
    <t>saRebavi fasadis germanuli</t>
  </si>
  <si>
    <t xml:space="preserve">Siga dafarvis wyalemulsiuli saRebavi bavSvTa oTaxisaTvis </t>
  </si>
  <si>
    <t xml:space="preserve">  RorRis (10sm) safuZvelis mowyoba betonis sarinelis qveS siganiT 90 sm</t>
  </si>
  <si>
    <t>100 გ/მ</t>
  </si>
  <si>
    <t xml:space="preserve">შრომითი დანახარჯი </t>
  </si>
  <si>
    <t xml:space="preserve">კაც/სთ </t>
  </si>
  <si>
    <t xml:space="preserve">მანქანები  </t>
  </si>
  <si>
    <t xml:space="preserve">სხვა მასალა </t>
  </si>
  <si>
    <t xml:space="preserve">ლარი </t>
  </si>
  <si>
    <t xml:space="preserve">პანდუსის ალუმინის მოაჯირიs konstroqcia 7,2*0,85 ( or kompleqtad) </t>
  </si>
  <si>
    <t>g.m</t>
  </si>
  <si>
    <t>თოვლსაჭერის მოწყობა მზა ლითონის ელემენტებითსხვა</t>
  </si>
  <si>
    <t xml:space="preserve">გრძ.მ </t>
  </si>
  <si>
    <t xml:space="preserve"> შრომითი დანახარჯი </t>
  </si>
  <si>
    <t xml:space="preserve"> თოვლსაჭერი ქარხნული </t>
  </si>
  <si>
    <t xml:space="preserve">ანკერები და სხვა სამაგრი ელემენტები </t>
  </si>
  <si>
    <t xml:space="preserve"> მასალა </t>
  </si>
  <si>
    <t xml:space="preserve">კგ  </t>
  </si>
  <si>
    <t xml:space="preserve">მანქანები </t>
  </si>
  <si>
    <t>პანდუსის ალუმინის მოაჯირის konstruqciis მოწყობა   (7,2*0,85*2)</t>
  </si>
  <si>
    <t xml:space="preserve">Siga  kibis  ალუმინის მოაჯირის konstruqciis mowyoba მოწყობა   </t>
  </si>
  <si>
    <t>პანდუსის ალუმინის მოაჯირიs konstroqcia</t>
  </si>
  <si>
    <t xml:space="preserve">გარე კიბეების  elementebis mowyoba liTonis profilebisagan </t>
  </si>
  <si>
    <t>marTkuTxa mili 80*80*3 -8,6 m/48,59 kg</t>
  </si>
  <si>
    <t>marTkuTxa mili 40*40*3 -6,4 m/24,13 kg</t>
  </si>
  <si>
    <t>marTkuTxa mili 20*20*2,5 -21,76 m/32,64 kg</t>
  </si>
  <si>
    <t xml:space="preserve">aivnebis moajirebis mowyoba liTonis profilebisagan </t>
  </si>
  <si>
    <t>marTkuTxa mili 50*30*3 -65,78 m/165,11 kg</t>
  </si>
  <si>
    <t>marTkuTxa mili 20*20*2,5 -290 m/435 kg</t>
  </si>
  <si>
    <t>marTkuTxa mili 40*40*3 -34,5 m/130,1 kg</t>
  </si>
  <si>
    <t xml:space="preserve">Siga kedlebis damuSaveba da SeRebva bavSvTa oTaxis saRebaviT </t>
  </si>
  <si>
    <t xml:space="preserve">VI. Pkibe, pandusi da sarineli
</t>
  </si>
  <si>
    <t xml:space="preserve"> samSeneblo nagvis zidva 3 km manZilze</t>
  </si>
  <si>
    <t xml:space="preserve">saventilacio milebis mowyoba qudiT </t>
  </si>
  <si>
    <t>materialuri danaxarjebi</t>
  </si>
  <si>
    <t>plastmasis sakanalizacio milis gayvana -damateba  diametriT 150 (sn-8)</t>
  </si>
  <si>
    <t>milgayvaniloba 100*3,4მმ</t>
  </si>
  <si>
    <t>plastmasis sakanalizacio milis gayvana, Secvla damateba  diametriT 50 (2,2) mm</t>
  </si>
  <si>
    <t>plastmasis sakanalizacio milis gayvana, Secvla damateba diametriT 100*3,4 მმ</t>
  </si>
  <si>
    <t>dasajdomi sabavSvo (8-Secvla ), SSm pirebis (1-axali) da montaJi</t>
  </si>
  <si>
    <t>unitazi SSm pirebis komp</t>
  </si>
  <si>
    <t>saSxapeminis kabinis  montaJi</t>
  </si>
  <si>
    <t xml:space="preserve">xelsabanis onkani Semrevi </t>
  </si>
  <si>
    <t xml:space="preserve"> xelsabani mowyobilobebiT bavSvebis</t>
  </si>
  <si>
    <t>SSm pirebis xelsabanis dayeneba</t>
  </si>
  <si>
    <t xml:space="preserve"> dasakidi xelsabani SSm pirebisaTvis</t>
  </si>
  <si>
    <t>SSm pirebis xelCasavlebi aqsesuarebis montaJi</t>
  </si>
  <si>
    <t>komp erT sapirfareSoze</t>
  </si>
  <si>
    <t>Sm pirebis xelCasavlebi aqsesuarebis kompleqti erT sapirfareSoze</t>
  </si>
  <si>
    <t xml:space="preserve">trapebis  montaJi Secvla damateba </t>
  </si>
  <si>
    <t>tualetis mowyobilobebis montaJi (m.S. -SSm pirebis moTxovnaTa gaTvaliswinebiT)</t>
  </si>
  <si>
    <t>saSxapeminis kabina akrilis padoniT da Semrevis kompleqtiT</t>
  </si>
  <si>
    <t xml:space="preserve"> xelsabanis dayeneba (Secvla-bavSvebisaTvis)</t>
  </si>
  <si>
    <t>kedlebSi  gayvanilobisaTvis naxvretebis mowyoba damateba</t>
  </si>
  <si>
    <t>baRis Senobis Siga el. samontaJo  samuSaoebze</t>
  </si>
  <si>
    <t>samuSaos dasaxeleba</t>
  </si>
  <si>
    <t xml:space="preserve">raodenoba          </t>
  </si>
  <si>
    <t>saproeqto monacemebze</t>
  </si>
  <si>
    <t xml:space="preserve"> sakabelo Semyvanis mowyoba SenobaSi  plastmasis sqelkedlian milSi milSi   d-50</t>
  </si>
  <si>
    <t>Semyvan-gamanawilebeli karadis  mowyoba da misi  momzadeba  CarTvisTvis</t>
  </si>
  <si>
    <t>gamanawilebeli karada 63 a sampolusa avtomatiT</t>
  </si>
  <si>
    <t>avtomaturi amomrTvelebis montaJi da misi  momzadeba  CarTvisTvis</t>
  </si>
  <si>
    <t>3 p avtomaturi amomrTveli       16 a-ze</t>
  </si>
  <si>
    <t>3 p avtomaturi amomrTveli       25 a-ze</t>
  </si>
  <si>
    <t>avtomaturi amomrTvelebis montaJi el. gamacxeleblisTvis da misi  momzadeba  CarTvisTvis</t>
  </si>
  <si>
    <t>1 p avtomaturi amomrTveli       25 a-ze</t>
  </si>
  <si>
    <t xml:space="preserve"> el. gamanawilebeli  dafis mowyoba 12 jg da  misi  momzadeba  CarTvisTvis</t>
  </si>
  <si>
    <t xml:space="preserve">el.  Ggamanawilebeli  dafa   12 jgufze 16 a avtomatebiT </t>
  </si>
  <si>
    <t xml:space="preserve"> el. gamanawilebeli  dafis mowyoba 4 jg da  misi  momzadeba  CarTvisTvis</t>
  </si>
  <si>
    <t xml:space="preserve">el.  Ggamanawilebeli  dafa   4 jgufze 25 a avtomatebiT </t>
  </si>
  <si>
    <t xml:space="preserve">spilenZisZarRviani,  ganaTebis  sadenis  gayvana  baTqaSis  qveS </t>
  </si>
  <si>
    <t>sadeni spilenZis ZarRviT  kveTiT 3X1,5 kv mm</t>
  </si>
  <si>
    <t>sadeni spilenZis ZarRviT  kveTiT 3X2,5 kv mm</t>
  </si>
  <si>
    <t>sadeni spilenZis ZarRviT  kveTiT 3X4 kv mm</t>
  </si>
  <si>
    <t>kabelis  gayvana kedelze</t>
  </si>
  <si>
    <t>kabelis  dafarva sakabelo arxiT</t>
  </si>
  <si>
    <t>sakabelo  arxi 80X60</t>
  </si>
  <si>
    <t>Cafluli  tipis orklaviSiani CamrTvelis  montaJi</t>
  </si>
  <si>
    <t>Cafluli  tipis erTklaviSiani CamrTvelis  montaJi</t>
  </si>
  <si>
    <t>Cafluli  tipis Stefseluri rozeti damiwebiT</t>
  </si>
  <si>
    <t>mesame kategoriis gruntSi tranSeis moTxra  damiwebis konturisaTvis xeliT</t>
  </si>
  <si>
    <t xml:space="preserve">  damiwebis konturis mowyoba horizontaluri damamiwebeliT</t>
  </si>
  <si>
    <r>
      <t xml:space="preserve">kabeli  </t>
    </r>
    <r>
      <rPr>
        <sz val="10"/>
        <rFont val="Arial"/>
        <family val="2"/>
      </rPr>
      <t>NYY-J</t>
    </r>
    <r>
      <rPr>
        <sz val="10"/>
        <rFont val="AcadNusx"/>
        <family val="0"/>
      </rPr>
      <t>5X4 kv.mm.</t>
    </r>
  </si>
  <si>
    <r>
      <rPr>
        <b/>
        <sz val="10"/>
        <rFont val="Arial"/>
        <family val="2"/>
      </rPr>
      <t>Led</t>
    </r>
    <r>
      <rPr>
        <b/>
        <sz val="10"/>
        <rFont val="AcadNusx"/>
        <family val="0"/>
      </rPr>
      <t xml:space="preserve"> naTebis sanaTis montaJi</t>
    </r>
  </si>
  <si>
    <r>
      <t>L</t>
    </r>
    <r>
      <rPr>
        <sz val="10"/>
        <rFont val="Arial"/>
        <family val="2"/>
      </rPr>
      <t>Led</t>
    </r>
    <r>
      <rPr>
        <sz val="10"/>
        <rFont val="AcadNusx"/>
        <family val="0"/>
      </rPr>
      <t xml:space="preserve"> tipis sanaTi </t>
    </r>
    <r>
      <rPr>
        <sz val="10"/>
        <rFont val="Arial"/>
        <family val="2"/>
      </rPr>
      <t>44083/40/ 66 40k 4</t>
    </r>
    <r>
      <rPr>
        <sz val="10"/>
        <rFont val="AcadNusx"/>
        <family val="0"/>
      </rPr>
      <t>~ 9 vt</t>
    </r>
  </si>
  <si>
    <r>
      <rPr>
        <sz val="10"/>
        <rFont val="Arial"/>
        <family val="2"/>
      </rPr>
      <t>Led</t>
    </r>
    <r>
      <rPr>
        <sz val="10"/>
        <rFont val="AcadNusx"/>
        <family val="0"/>
      </rPr>
      <t xml:space="preserve"> tipis hermetuli sanaTi </t>
    </r>
    <r>
      <rPr>
        <sz val="10"/>
        <rFont val="Arial"/>
        <family val="2"/>
      </rPr>
      <t>- 30 wt</t>
    </r>
  </si>
  <si>
    <r>
      <rPr>
        <sz val="10"/>
        <rFont val="Arial"/>
        <family val="2"/>
      </rPr>
      <t>Led</t>
    </r>
    <r>
      <rPr>
        <sz val="10"/>
        <rFont val="AcadNusx"/>
        <family val="0"/>
      </rPr>
      <t xml:space="preserve"> tipis hermetuli sanaTi </t>
    </r>
    <r>
      <rPr>
        <sz val="10"/>
        <rFont val="Arial"/>
        <family val="2"/>
      </rPr>
      <t>-  9 wt</t>
    </r>
  </si>
  <si>
    <r>
      <rPr>
        <b/>
        <sz val="10"/>
        <rFont val="Arial"/>
        <family val="2"/>
      </rPr>
      <t>Led</t>
    </r>
    <r>
      <rPr>
        <b/>
        <sz val="10"/>
        <rFont val="AcadNusx"/>
        <family val="0"/>
      </rPr>
      <t xml:space="preserve"> naTebis erTnaTuriani brebis montaJi</t>
    </r>
  </si>
  <si>
    <r>
      <rPr>
        <sz val="10"/>
        <rFont val="Arial"/>
        <family val="2"/>
      </rPr>
      <t>Led</t>
    </r>
    <r>
      <rPr>
        <sz val="10"/>
        <rFont val="AcadNusx"/>
        <family val="0"/>
      </rPr>
      <t xml:space="preserve"> naTebis erTnaTuriani bra</t>
    </r>
  </si>
  <si>
    <t>paneluri radiatorebis demontaJi da montaJi axali  radiatoris damatebiTdayeneba</t>
  </si>
  <si>
    <t>dizelis sanTuris demontaJi dasawyobeba</t>
  </si>
  <si>
    <r>
      <t xml:space="preserve">kombinirebuli (gazi- dizelis) sanTuris montaJi </t>
    </r>
    <r>
      <rPr>
        <b/>
        <sz val="10"/>
        <rFont val="Arial"/>
        <family val="2"/>
      </rPr>
      <t>max</t>
    </r>
    <r>
      <rPr>
        <b/>
        <sz val="10"/>
        <rFont val="AcadNusx"/>
        <family val="0"/>
      </rPr>
      <t xml:space="preserve"> 8 simlZravliT 60-140 kvt.</t>
    </r>
  </si>
  <si>
    <r>
      <rPr>
        <sz val="10"/>
        <rFont val="Arial"/>
        <family val="2"/>
      </rPr>
      <t>max</t>
    </r>
    <r>
      <rPr>
        <sz val="10"/>
        <rFont val="AcadNusx"/>
        <family val="0"/>
      </rPr>
      <t xml:space="preserve"> 12 simlZravliT 60-140 kvt.</t>
    </r>
  </si>
  <si>
    <r>
      <t xml:space="preserve">metalis paneluri radiatori  </t>
    </r>
    <r>
      <rPr>
        <sz val="10"/>
        <rFont val="Sylfaen"/>
        <family val="1"/>
      </rPr>
      <t>H</t>
    </r>
    <r>
      <rPr>
        <sz val="10"/>
        <rFont val="AcadNusx"/>
        <family val="0"/>
      </rPr>
      <t>=0,6m*0,6*12c</t>
    </r>
  </si>
  <si>
    <t>ventili radiatoris (Sesvla)</t>
  </si>
  <si>
    <t xml:space="preserve">uku ventili </t>
  </si>
  <si>
    <t>gasasvlelis nisani</t>
  </si>
  <si>
    <r>
      <t xml:space="preserve">სირენა-საყვირის </t>
    </r>
    <r>
      <rPr>
        <b/>
        <sz val="9"/>
        <rFont val="AcadNusx"/>
        <family val="0"/>
      </rPr>
      <t xml:space="preserve">da gasasvlekis niSanis  </t>
    </r>
    <r>
      <rPr>
        <b/>
        <sz val="9"/>
        <rFont val="Sylfaen"/>
        <family val="1"/>
      </rPr>
      <t>მონტაჟი</t>
    </r>
  </si>
  <si>
    <t>BbaTqaSis mowyoba Siga kedlebze 30%</t>
  </si>
  <si>
    <t>BbaTqaSis mowyoba gare kedlebze cementis duRabiT  adgilebze 30%</t>
  </si>
  <si>
    <t xml:space="preserve">Siga da fasadis   kedlebidan  saRebavis Camofxeka </t>
  </si>
  <si>
    <t xml:space="preserve"> Siga da gare kedlebidan  dazianebuli baTqaSis fenilebis Camoyra - ggasufTaveba30%</t>
  </si>
  <si>
    <t xml:space="preserve"> kafelis filebis akvra kedelze (svel wertilebSi , samzareulo ,eqTani, sawyobi mTel simaRleze</t>
  </si>
  <si>
    <t xml:space="preserve">Bgare kedlebis ferdoebis  damuSaveba da maRalxarisxovani SeRebva </t>
  </si>
  <si>
    <t xml:space="preserve">qafplastis dekoratiuli elementebis mowyoba da seRebva </t>
  </si>
  <si>
    <t xml:space="preserve">Siga kedlebis ferdoebis  damuSaveba da SeRebva bavSvTa oTaxis saRebaviT </t>
  </si>
  <si>
    <t xml:space="preserve"> kafelis filebis akvra ferdoebze (svel wertilebSi , samzareulo ,eqTani, sawyobi mTel simaRleze</t>
  </si>
  <si>
    <t>BbaTqaSis mowyoba Siga kedlebis karis da fanjris ferdoebze 50%</t>
  </si>
  <si>
    <t>kedlebidan  kafelis Camoyra - ggasufTaveba</t>
  </si>
  <si>
    <t>liTonis konstruqciebis SeRebva antikoroziuli saRebaviT orjer feri damkveTTan SeTanxmebiT</t>
  </si>
  <si>
    <t>BbaTqaSis mowyoba gare kedlebis   karisa da fanjris ferdoebze cementis duRabiT 30%</t>
  </si>
  <si>
    <t xml:space="preserve">Werebis damuSaveba da SeRebva bavSvTa oTaxis saRebaviT </t>
  </si>
  <si>
    <t>კომპ</t>
  </si>
  <si>
    <t xml:space="preserve"> მანქანები</t>
  </si>
  <si>
    <t xml:space="preserve"> ლარი</t>
  </si>
  <si>
    <t>კომპ.</t>
  </si>
  <si>
    <t xml:space="preserve">ხელის ცეცხლმაქრობი </t>
  </si>
  <si>
    <r>
      <rPr>
        <b/>
        <sz val="10"/>
        <rFont val="AcadNusx"/>
        <family val="0"/>
      </rPr>
      <t>saxanZro dafis,</t>
    </r>
    <r>
      <rPr>
        <b/>
        <sz val="10"/>
        <rFont val="AKAD NUSX"/>
        <family val="0"/>
      </rPr>
      <t xml:space="preserve"> ხელის ცეცხლმაქრობის </t>
    </r>
    <r>
      <rPr>
        <b/>
        <sz val="10"/>
        <rFont val="AcadNusx"/>
        <family val="0"/>
      </rPr>
      <t>damateba ,</t>
    </r>
    <r>
      <rPr>
        <b/>
        <sz val="10"/>
        <rFont val="AKAD NUSX"/>
        <family val="0"/>
      </rPr>
      <t xml:space="preserve">შეძენა და მონტაჟი    მასალა </t>
    </r>
  </si>
  <si>
    <t xml:space="preserve">betoni blokebi standartuli 39X19X19sm; 39X19X10sm ,39X19X10sm pemza </t>
  </si>
  <si>
    <t xml:space="preserve"> xelsabani mowyobilobebiT didebis </t>
  </si>
  <si>
    <t xml:space="preserve">orseqciani sarecxelas montaJi samzareuloSi da jgufebSi </t>
  </si>
  <si>
    <r>
      <t xml:space="preserve">foladis mili </t>
    </r>
    <r>
      <rPr>
        <sz val="10"/>
        <color indexed="8"/>
        <rFont val="Arial"/>
        <family val="2"/>
      </rPr>
      <t xml:space="preserve">d57(3) mm  PN-16           L  -3960 m  </t>
    </r>
  </si>
  <si>
    <r>
      <t>ფერადი თუნუქის (</t>
    </r>
    <r>
      <rPr>
        <sz val="10"/>
        <rFont val="AcadNusx"/>
        <family val="0"/>
      </rPr>
      <t xml:space="preserve">metalokramitis) </t>
    </r>
    <r>
      <rPr>
        <sz val="10"/>
        <rFont val="Sylfaen"/>
        <family val="1"/>
      </rPr>
      <t>წყალშემკრები ღარის  მოწყობა მთელ პერიმეტრზე</t>
    </r>
  </si>
  <si>
    <t>VIII. sxva samuSaoebi</t>
  </si>
  <si>
    <t>lokalur-resursuli  xarjTaRricxva #4</t>
  </si>
  <si>
    <t>ganz. erT.</t>
  </si>
  <si>
    <t>qedis #1 baga-baRis reabilitacia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</si>
</sst>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%"/>
    <numFmt numFmtId="194" formatCode="_-* #,##0.00\ _L_a_r_i_-;\-* #,##0.00\ _L_a_r_i_-;_-* &quot;-&quot;??\ _L_a_r_i_-;_-@_-"/>
    <numFmt numFmtId="195" formatCode="_-* #,##0_р_._-;\-* #,##0_р_._-;_-* &quot;-&quot;??_р_._-;_-@_-"/>
    <numFmt numFmtId="196" formatCode="#,##0.00_ ;\-#,##0.00\ "/>
    <numFmt numFmtId="197" formatCode="#,##0_ ;\-#,##0\ "/>
  </numFmts>
  <fonts count="107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9"/>
      <name val="AcadNusx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b/>
      <sz val="12"/>
      <name val="AcadNusx"/>
      <family val="0"/>
    </font>
    <font>
      <sz val="11"/>
      <name val="AcadNusx"/>
      <family val="0"/>
    </font>
    <font>
      <sz val="10"/>
      <name val="Times New Roman"/>
      <family val="1"/>
    </font>
    <font>
      <sz val="8"/>
      <name val="AcadNusx"/>
      <family val="0"/>
    </font>
    <font>
      <b/>
      <sz val="10"/>
      <name val="Times New Roman"/>
      <family val="1"/>
    </font>
    <font>
      <b/>
      <vertAlign val="superscript"/>
      <sz val="10"/>
      <name val="AcadNusx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Sylfaen"/>
      <family val="1"/>
    </font>
    <font>
      <b/>
      <sz val="10"/>
      <name val="Arial"/>
      <family val="2"/>
    </font>
    <font>
      <b/>
      <sz val="1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9"/>
      <color indexed="8"/>
      <name val="Sylfaen"/>
      <family val="1"/>
    </font>
    <font>
      <sz val="10"/>
      <color indexed="8"/>
      <name val="AcadNusx"/>
      <family val="0"/>
    </font>
    <font>
      <sz val="10"/>
      <color indexed="8"/>
      <name val="Arial"/>
      <family val="2"/>
    </font>
    <font>
      <sz val="10"/>
      <color indexed="10"/>
      <name val="AcadNusx"/>
      <family val="0"/>
    </font>
    <font>
      <sz val="10"/>
      <color indexed="12"/>
      <name val="AcadNusx"/>
      <family val="0"/>
    </font>
    <font>
      <b/>
      <sz val="10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cadNusx"/>
      <family val="0"/>
    </font>
    <font>
      <sz val="10"/>
      <color indexed="30"/>
      <name val="AcadNusx"/>
      <family val="0"/>
    </font>
    <font>
      <sz val="10"/>
      <color indexed="62"/>
      <name val="AcadNusx"/>
      <family val="0"/>
    </font>
    <font>
      <sz val="10"/>
      <color indexed="60"/>
      <name val="AcadNusx"/>
      <family val="0"/>
    </font>
    <font>
      <sz val="10"/>
      <color indexed="10"/>
      <name val="Sylfaen"/>
      <family val="1"/>
    </font>
    <font>
      <sz val="10"/>
      <color indexed="40"/>
      <name val="Sylfaen"/>
      <family val="1"/>
    </font>
    <font>
      <sz val="9"/>
      <color indexed="10"/>
      <name val="AcadNusx"/>
      <family val="0"/>
    </font>
    <font>
      <sz val="10"/>
      <color indexed="56"/>
      <name val="AcadNusx"/>
      <family val="0"/>
    </font>
    <font>
      <sz val="9"/>
      <color indexed="56"/>
      <name val="AcadNusx"/>
      <family val="0"/>
    </font>
    <font>
      <sz val="9"/>
      <color indexed="30"/>
      <name val="AcadNusx"/>
      <family val="0"/>
    </font>
    <font>
      <b/>
      <sz val="10"/>
      <color indexed="8"/>
      <name val="AcadNusx"/>
      <family val="0"/>
    </font>
    <font>
      <b/>
      <sz val="10"/>
      <color indexed="10"/>
      <name val="AcadNusx"/>
      <family val="0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FF0000"/>
      <name val="AcadNusx"/>
      <family val="0"/>
    </font>
    <font>
      <sz val="10"/>
      <color rgb="FF00B0F0"/>
      <name val="AcadNusx"/>
      <family val="0"/>
    </font>
    <font>
      <sz val="10"/>
      <color rgb="FF0070C0"/>
      <name val="AcadNusx"/>
      <family val="0"/>
    </font>
    <font>
      <sz val="10"/>
      <color theme="4"/>
      <name val="AcadNusx"/>
      <family val="0"/>
    </font>
    <font>
      <sz val="10"/>
      <color rgb="FFC00000"/>
      <name val="AcadNusx"/>
      <family val="0"/>
    </font>
    <font>
      <sz val="10"/>
      <color rgb="FFFF0000"/>
      <name val="Sylfaen"/>
      <family val="1"/>
    </font>
    <font>
      <sz val="10"/>
      <color rgb="FF00B0F0"/>
      <name val="Sylfaen"/>
      <family val="1"/>
    </font>
    <font>
      <sz val="9"/>
      <color rgb="FFFF0000"/>
      <name val="AcadNusx"/>
      <family val="0"/>
    </font>
    <font>
      <sz val="10"/>
      <color theme="3"/>
      <name val="AcadNusx"/>
      <family val="0"/>
    </font>
    <font>
      <sz val="9"/>
      <color theme="3"/>
      <name val="AcadNusx"/>
      <family val="0"/>
    </font>
    <font>
      <sz val="9"/>
      <color rgb="FF0070C0"/>
      <name val="AcadNusx"/>
      <family val="0"/>
    </font>
    <font>
      <b/>
      <sz val="10"/>
      <color theme="1"/>
      <name val="AcadNusx"/>
      <family val="0"/>
    </font>
    <font>
      <b/>
      <sz val="10"/>
      <color rgb="FFFF0000"/>
      <name val="AcadNusx"/>
      <family val="0"/>
    </font>
    <font>
      <sz val="10"/>
      <color theme="1"/>
      <name val="AcadNusx"/>
      <family val="0"/>
    </font>
    <font>
      <sz val="9"/>
      <color theme="1"/>
      <name val="Sylfaen"/>
      <family val="1"/>
    </font>
    <font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32" fillId="0" borderId="0">
      <alignment/>
      <protection/>
    </xf>
    <xf numFmtId="0" fontId="7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20" borderId="1" applyNumberFormat="0" applyAlignment="0" applyProtection="0"/>
    <xf numFmtId="0" fontId="77" fillId="20" borderId="2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179" fontId="0" fillId="0" borderId="0" applyFont="0" applyFill="0" applyBorder="0" applyAlignment="0" applyProtection="0"/>
    <xf numFmtId="0" fontId="82" fillId="28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9" borderId="7" applyNumberFormat="0" applyAlignment="0" applyProtection="0"/>
    <xf numFmtId="177" fontId="0" fillId="0" borderId="0" applyFont="0" applyFill="0" applyBorder="0" applyAlignment="0" applyProtection="0"/>
    <xf numFmtId="0" fontId="0" fillId="30" borderId="8" applyNumberFormat="0" applyFont="0" applyAlignment="0" applyProtection="0"/>
    <xf numFmtId="0" fontId="89" fillId="31" borderId="1" applyNumberFormat="0" applyAlignment="0" applyProtection="0"/>
    <xf numFmtId="0" fontId="90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0" fontId="14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top" wrapText="1"/>
    </xf>
    <xf numFmtId="2" fontId="16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top" wrapText="1"/>
    </xf>
    <xf numFmtId="2" fontId="14" fillId="0" borderId="9" xfId="0" applyNumberFormat="1" applyFont="1" applyFill="1" applyBorder="1" applyAlignment="1">
      <alignment horizontal="center" vertical="top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top" wrapText="1"/>
    </xf>
    <xf numFmtId="1" fontId="14" fillId="0" borderId="11" xfId="0" applyNumberFormat="1" applyFont="1" applyFill="1" applyBorder="1" applyAlignment="1">
      <alignment horizontal="center" vertical="top" wrapText="1"/>
    </xf>
    <xf numFmtId="2" fontId="14" fillId="0" borderId="12" xfId="0" applyNumberFormat="1" applyFont="1" applyFill="1" applyBorder="1" applyAlignment="1">
      <alignment horizontal="center" vertical="top" wrapText="1"/>
    </xf>
    <xf numFmtId="2" fontId="14" fillId="0" borderId="11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textRotation="90" wrapText="1"/>
    </xf>
    <xf numFmtId="0" fontId="14" fillId="0" borderId="9" xfId="0" applyFont="1" applyFill="1" applyBorder="1" applyAlignment="1">
      <alignment horizontal="center" vertical="center" textRotation="90" wrapText="1"/>
    </xf>
    <xf numFmtId="180" fontId="14" fillId="0" borderId="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6" fillId="0" borderId="11" xfId="38" applyNumberFormat="1" applyFont="1" applyFill="1" applyBorder="1" applyAlignment="1">
      <alignment horizontal="center" vertical="center" wrapText="1"/>
      <protection/>
    </xf>
    <xf numFmtId="0" fontId="91" fillId="0" borderId="11" xfId="38" applyNumberFormat="1" applyFont="1" applyFill="1" applyBorder="1" applyAlignment="1">
      <alignment horizontal="center" vertical="center" wrapText="1"/>
      <protection/>
    </xf>
    <xf numFmtId="182" fontId="91" fillId="0" borderId="11" xfId="38" applyNumberFormat="1" applyFont="1" applyFill="1" applyBorder="1" applyAlignment="1">
      <alignment horizontal="center" vertical="center" wrapText="1"/>
      <protection/>
    </xf>
    <xf numFmtId="0" fontId="92" fillId="0" borderId="11" xfId="38" applyNumberFormat="1" applyFont="1" applyFill="1" applyBorder="1" applyAlignment="1">
      <alignment horizontal="center" vertical="center" wrapText="1"/>
      <protection/>
    </xf>
    <xf numFmtId="0" fontId="14" fillId="0" borderId="11" xfId="38" applyNumberFormat="1" applyFont="1" applyFill="1" applyBorder="1" applyAlignment="1">
      <alignment horizontal="center" vertical="center" wrapText="1"/>
      <protection/>
    </xf>
    <xf numFmtId="182" fontId="14" fillId="0" borderId="11" xfId="38" applyNumberFormat="1" applyFont="1" applyFill="1" applyBorder="1" applyAlignment="1">
      <alignment horizontal="center" vertical="center" wrapText="1"/>
      <protection/>
    </xf>
    <xf numFmtId="0" fontId="16" fillId="0" borderId="12" xfId="38" applyNumberFormat="1" applyFont="1" applyFill="1" applyBorder="1" applyAlignment="1">
      <alignment horizontal="center" vertical="center" wrapText="1"/>
      <protection/>
    </xf>
    <xf numFmtId="0" fontId="14" fillId="0" borderId="12" xfId="38" applyNumberFormat="1" applyFont="1" applyFill="1" applyBorder="1" applyAlignment="1">
      <alignment horizontal="center" vertical="center" wrapText="1"/>
      <protection/>
    </xf>
    <xf numFmtId="182" fontId="14" fillId="0" borderId="12" xfId="38" applyNumberFormat="1" applyFont="1" applyFill="1" applyBorder="1" applyAlignment="1">
      <alignment horizontal="center" vertical="center" wrapText="1"/>
      <protection/>
    </xf>
    <xf numFmtId="0" fontId="92" fillId="0" borderId="12" xfId="38" applyNumberFormat="1" applyFont="1" applyFill="1" applyBorder="1" applyAlignment="1">
      <alignment horizontal="center" vertical="center" wrapText="1"/>
      <protection/>
    </xf>
    <xf numFmtId="0" fontId="93" fillId="0" borderId="12" xfId="38" applyNumberFormat="1" applyFont="1" applyFill="1" applyBorder="1" applyAlignment="1">
      <alignment horizontal="center" vertical="center" wrapText="1"/>
      <protection/>
    </xf>
    <xf numFmtId="182" fontId="16" fillId="0" borderId="10" xfId="0" applyNumberFormat="1" applyFont="1" applyFill="1" applyBorder="1" applyAlignment="1">
      <alignment horizontal="center" vertical="center" wrapText="1"/>
    </xf>
    <xf numFmtId="182" fontId="91" fillId="0" borderId="11" xfId="0" applyNumberFormat="1" applyFont="1" applyFill="1" applyBorder="1" applyAlignment="1">
      <alignment horizontal="center" vertical="center" wrapText="1"/>
    </xf>
    <xf numFmtId="182" fontId="94" fillId="0" borderId="12" xfId="0" applyNumberFormat="1" applyFont="1" applyFill="1" applyBorder="1" applyAlignment="1">
      <alignment horizontal="center" vertical="center" wrapText="1"/>
    </xf>
    <xf numFmtId="182" fontId="92" fillId="0" borderId="12" xfId="38" applyNumberFormat="1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2" fontId="95" fillId="0" borderId="11" xfId="0" applyNumberFormat="1" applyFont="1" applyFill="1" applyBorder="1" applyAlignment="1">
      <alignment horizontal="center" vertical="center" wrapText="1"/>
    </xf>
    <xf numFmtId="2" fontId="9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1" fillId="0" borderId="9" xfId="0" applyFont="1" applyFill="1" applyBorder="1" applyAlignment="1">
      <alignment horizontal="left" vertical="center" wrapText="1"/>
    </xf>
    <xf numFmtId="0" fontId="91" fillId="0" borderId="9" xfId="0" applyFont="1" applyFill="1" applyBorder="1" applyAlignment="1">
      <alignment horizontal="center" vertical="center" wrapText="1"/>
    </xf>
    <xf numFmtId="2" fontId="91" fillId="0" borderId="9" xfId="0" applyNumberFormat="1" applyFont="1" applyFill="1" applyBorder="1" applyAlignment="1">
      <alignment horizontal="center" vertical="center" wrapText="1"/>
    </xf>
    <xf numFmtId="0" fontId="92" fillId="0" borderId="9" xfId="0" applyFont="1" applyFill="1" applyBorder="1" applyAlignment="1">
      <alignment horizontal="left" vertical="center" wrapText="1"/>
    </xf>
    <xf numFmtId="0" fontId="92" fillId="0" borderId="9" xfId="0" applyFont="1" applyFill="1" applyBorder="1" applyAlignment="1">
      <alignment horizontal="center" vertical="center" wrapText="1"/>
    </xf>
    <xf numFmtId="2" fontId="92" fillId="0" borderId="9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81" fontId="14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center" vertical="center" wrapText="1"/>
    </xf>
    <xf numFmtId="181" fontId="91" fillId="0" borderId="11" xfId="0" applyNumberFormat="1" applyFont="1" applyFill="1" applyBorder="1" applyAlignment="1">
      <alignment horizontal="center" vertical="center" wrapText="1"/>
    </xf>
    <xf numFmtId="2" fontId="91" fillId="0" borderId="11" xfId="0" applyNumberFormat="1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center" vertical="center" wrapText="1"/>
    </xf>
    <xf numFmtId="181" fontId="92" fillId="0" borderId="11" xfId="0" applyNumberFormat="1" applyFont="1" applyFill="1" applyBorder="1" applyAlignment="1">
      <alignment horizontal="center" vertical="center" wrapText="1"/>
    </xf>
    <xf numFmtId="2" fontId="92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9" fontId="91" fillId="0" borderId="11" xfId="0" applyNumberFormat="1" applyFont="1" applyFill="1" applyBorder="1" applyAlignment="1">
      <alignment horizontal="left" vertical="center" wrapText="1"/>
    </xf>
    <xf numFmtId="49" fontId="91" fillId="0" borderId="11" xfId="0" applyNumberFormat="1" applyFont="1" applyFill="1" applyBorder="1" applyAlignment="1">
      <alignment horizontal="center" vertical="center" wrapText="1"/>
    </xf>
    <xf numFmtId="49" fontId="92" fillId="0" borderId="11" xfId="0" applyNumberFormat="1" applyFont="1" applyFill="1" applyBorder="1" applyAlignment="1">
      <alignment horizontal="left" vertical="center" wrapText="1"/>
    </xf>
    <xf numFmtId="49" fontId="92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180" fontId="14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181" fontId="14" fillId="0" borderId="1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91" fillId="0" borderId="11" xfId="0" applyNumberFormat="1" applyFont="1" applyFill="1" applyBorder="1" applyAlignment="1">
      <alignment horizontal="center" vertical="center" wrapText="1"/>
    </xf>
    <xf numFmtId="0" fontId="92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182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81" fontId="16" fillId="0" borderId="11" xfId="0" applyNumberFormat="1" applyFont="1" applyFill="1" applyBorder="1" applyAlignment="1">
      <alignment horizontal="center" vertical="center" wrapText="1"/>
    </xf>
    <xf numFmtId="182" fontId="16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left" vertical="center" wrapText="1"/>
    </xf>
    <xf numFmtId="182" fontId="92" fillId="0" borderId="11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49" fontId="91" fillId="0" borderId="16" xfId="0" applyNumberFormat="1" applyFont="1" applyFill="1" applyBorder="1" applyAlignment="1">
      <alignment horizontal="center" vertical="center" wrapText="1"/>
    </xf>
    <xf numFmtId="2" fontId="91" fillId="0" borderId="13" xfId="0" applyNumberFormat="1" applyFont="1" applyFill="1" applyBorder="1" applyAlignment="1">
      <alignment horizontal="center" vertical="center" wrapText="1"/>
    </xf>
    <xf numFmtId="49" fontId="92" fillId="0" borderId="16" xfId="0" applyNumberFormat="1" applyFont="1" applyFill="1" applyBorder="1" applyAlignment="1">
      <alignment horizontal="center" vertical="center" wrapText="1"/>
    </xf>
    <xf numFmtId="2" fontId="92" fillId="0" borderId="13" xfId="0" applyNumberFormat="1" applyFont="1" applyFill="1" applyBorder="1" applyAlignment="1">
      <alignment horizontal="center" vertical="center" wrapText="1"/>
    </xf>
    <xf numFmtId="180" fontId="92" fillId="0" borderId="11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1" fontId="33" fillId="0" borderId="10" xfId="40" applyNumberFormat="1" applyFont="1" applyFill="1" applyBorder="1" applyAlignment="1">
      <alignment horizontal="center" vertical="center" wrapText="1"/>
      <protection/>
    </xf>
    <xf numFmtId="0" fontId="33" fillId="0" borderId="10" xfId="41" applyFont="1" applyFill="1" applyBorder="1" applyAlignment="1">
      <alignment horizontal="center" vertical="center" wrapText="1"/>
      <protection/>
    </xf>
    <xf numFmtId="0" fontId="33" fillId="0" borderId="10" xfId="41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181" fontId="35" fillId="0" borderId="10" xfId="41" applyNumberFormat="1" applyFont="1" applyFill="1" applyBorder="1" applyAlignment="1">
      <alignment horizontal="center" vertical="center" wrapText="1"/>
      <protection/>
    </xf>
    <xf numFmtId="0" fontId="33" fillId="0" borderId="11" xfId="41" applyFont="1" applyFill="1" applyBorder="1" applyAlignment="1">
      <alignment horizontal="center" vertical="center" wrapText="1"/>
      <protection/>
    </xf>
    <xf numFmtId="0" fontId="96" fillId="0" borderId="11" xfId="0" applyFont="1" applyFill="1" applyBorder="1" applyAlignment="1">
      <alignment horizontal="left" vertical="center" wrapText="1"/>
    </xf>
    <xf numFmtId="4" fontId="96" fillId="0" borderId="11" xfId="0" applyNumberFormat="1" applyFont="1" applyFill="1" applyBorder="1" applyAlignment="1">
      <alignment horizontal="center" vertical="center" wrapText="1"/>
    </xf>
    <xf numFmtId="2" fontId="96" fillId="0" borderId="11" xfId="41" applyNumberFormat="1" applyFont="1" applyFill="1" applyBorder="1" applyAlignment="1">
      <alignment horizontal="center" vertical="center" wrapText="1"/>
      <protection/>
    </xf>
    <xf numFmtId="0" fontId="97" fillId="0" borderId="11" xfId="0" applyFont="1" applyFill="1" applyBorder="1" applyAlignment="1">
      <alignment horizontal="left"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97" fillId="0" borderId="11" xfId="41" applyFont="1" applyFill="1" applyBorder="1" applyAlignment="1">
      <alignment horizontal="center" vertical="center" wrapText="1"/>
      <protection/>
    </xf>
    <xf numFmtId="2" fontId="97" fillId="0" borderId="11" xfId="41" applyNumberFormat="1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left" vertical="center" wrapText="1"/>
    </xf>
    <xf numFmtId="2" fontId="33" fillId="0" borderId="11" xfId="41" applyNumberFormat="1" applyFont="1" applyFill="1" applyBorder="1" applyAlignment="1">
      <alignment horizontal="center" vertical="center" wrapText="1"/>
      <protection/>
    </xf>
    <xf numFmtId="0" fontId="33" fillId="0" borderId="12" xfId="41" applyFont="1" applyFill="1" applyBorder="1" applyAlignment="1">
      <alignment horizontal="center" vertical="center" wrapText="1"/>
      <protection/>
    </xf>
    <xf numFmtId="0" fontId="33" fillId="0" borderId="12" xfId="41" applyFont="1" applyFill="1" applyBorder="1" applyAlignment="1">
      <alignment horizontal="left" vertical="center" wrapText="1"/>
      <protection/>
    </xf>
    <xf numFmtId="2" fontId="33" fillId="0" borderId="12" xfId="41" applyNumberFormat="1" applyFont="1" applyFill="1" applyBorder="1" applyAlignment="1">
      <alignment horizontal="center" vertical="center" wrapText="1"/>
      <protection/>
    </xf>
    <xf numFmtId="0" fontId="33" fillId="0" borderId="10" xfId="40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2" fontId="96" fillId="0" borderId="11" xfId="0" applyNumberFormat="1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180" fontId="91" fillId="0" borderId="11" xfId="0" applyNumberFormat="1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vertical="center" wrapText="1"/>
    </xf>
    <xf numFmtId="0" fontId="92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center" wrapText="1"/>
    </xf>
    <xf numFmtId="0" fontId="14" fillId="0" borderId="10" xfId="38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91" fillId="0" borderId="11" xfId="38" applyNumberFormat="1" applyFont="1" applyFill="1" applyBorder="1" applyAlignment="1">
      <alignment horizontal="left" vertical="center" wrapText="1"/>
      <protection/>
    </xf>
    <xf numFmtId="0" fontId="93" fillId="0" borderId="11" xfId="38" applyNumberFormat="1" applyFont="1" applyFill="1" applyBorder="1" applyAlignment="1">
      <alignment horizontal="left" vertical="center" wrapText="1"/>
      <protection/>
    </xf>
    <xf numFmtId="0" fontId="93" fillId="0" borderId="11" xfId="38" applyNumberFormat="1" applyFont="1" applyFill="1" applyBorder="1" applyAlignment="1">
      <alignment horizontal="center" vertical="center" wrapText="1"/>
      <protection/>
    </xf>
    <xf numFmtId="180" fontId="93" fillId="0" borderId="11" xfId="0" applyNumberFormat="1" applyFont="1" applyFill="1" applyBorder="1" applyAlignment="1">
      <alignment horizontal="center" vertical="center" wrapText="1"/>
    </xf>
    <xf numFmtId="2" fontId="93" fillId="0" borderId="11" xfId="0" applyNumberFormat="1" applyFont="1" applyFill="1" applyBorder="1" applyAlignment="1">
      <alignment horizontal="center" vertical="center" wrapText="1"/>
    </xf>
    <xf numFmtId="0" fontId="14" fillId="0" borderId="11" xfId="38" applyNumberFormat="1" applyFont="1" applyFill="1" applyBorder="1" applyAlignment="1">
      <alignment horizontal="left" vertical="center" wrapText="1"/>
      <protection/>
    </xf>
    <xf numFmtId="0" fontId="14" fillId="0" borderId="12" xfId="38" applyNumberFormat="1" applyFont="1" applyFill="1" applyBorder="1" applyAlignment="1">
      <alignment horizontal="left" vertical="center" wrapText="1"/>
      <protection/>
    </xf>
    <xf numFmtId="182" fontId="14" fillId="0" borderId="0" xfId="38" applyNumberFormat="1" applyFont="1" applyFill="1" applyBorder="1" applyAlignment="1">
      <alignment horizontal="center" vertical="center" wrapText="1"/>
      <protection/>
    </xf>
    <xf numFmtId="0" fontId="14" fillId="0" borderId="0" xfId="38" applyNumberFormat="1" applyFont="1" applyFill="1" applyBorder="1" applyAlignment="1">
      <alignment horizontal="center" vertical="center" wrapText="1"/>
      <protection/>
    </xf>
    <xf numFmtId="0" fontId="14" fillId="0" borderId="0" xfId="35" applyNumberFormat="1" applyFont="1" applyFill="1" applyBorder="1" applyAlignment="1">
      <alignment horizontal="center" vertical="center" wrapText="1"/>
      <protection/>
    </xf>
    <xf numFmtId="2" fontId="14" fillId="0" borderId="0" xfId="38" applyNumberFormat="1" applyFont="1" applyFill="1" applyBorder="1" applyAlignment="1">
      <alignment horizontal="center" vertical="center" wrapText="1"/>
      <protection/>
    </xf>
    <xf numFmtId="49" fontId="14" fillId="0" borderId="9" xfId="0" applyNumberFormat="1" applyFont="1" applyFill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49" fontId="16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left"/>
    </xf>
    <xf numFmtId="0" fontId="91" fillId="0" borderId="11" xfId="0" applyFont="1" applyFill="1" applyBorder="1" applyAlignment="1">
      <alignment horizontal="center"/>
    </xf>
    <xf numFmtId="182" fontId="91" fillId="0" borderId="11" xfId="0" applyNumberFormat="1" applyFont="1" applyFill="1" applyBorder="1" applyAlignment="1">
      <alignment horizontal="center"/>
    </xf>
    <xf numFmtId="0" fontId="94" fillId="0" borderId="12" xfId="0" applyFont="1" applyFill="1" applyBorder="1" applyAlignment="1">
      <alignment horizontal="left"/>
    </xf>
    <xf numFmtId="0" fontId="94" fillId="0" borderId="12" xfId="0" applyFont="1" applyFill="1" applyBorder="1" applyAlignment="1">
      <alignment horizontal="center"/>
    </xf>
    <xf numFmtId="182" fontId="94" fillId="0" borderId="12" xfId="0" applyNumberFormat="1" applyFont="1" applyFill="1" applyBorder="1" applyAlignment="1">
      <alignment horizontal="center"/>
    </xf>
    <xf numFmtId="49" fontId="94" fillId="0" borderId="11" xfId="0" applyNumberFormat="1" applyFont="1" applyFill="1" applyBorder="1" applyAlignment="1">
      <alignment horizontal="left" vertical="center" wrapText="1"/>
    </xf>
    <xf numFmtId="2" fontId="94" fillId="0" borderId="11" xfId="0" applyNumberFormat="1" applyFont="1" applyFill="1" applyBorder="1" applyAlignment="1">
      <alignment horizontal="center" vertical="center" wrapText="1"/>
    </xf>
    <xf numFmtId="182" fontId="94" fillId="0" borderId="11" xfId="0" applyNumberFormat="1" applyFont="1" applyFill="1" applyBorder="1" applyAlignment="1">
      <alignment horizontal="center" vertical="center" wrapText="1"/>
    </xf>
    <xf numFmtId="182" fontId="14" fillId="0" borderId="12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181" fontId="16" fillId="0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left" vertical="center"/>
    </xf>
    <xf numFmtId="2" fontId="91" fillId="0" borderId="11" xfId="0" applyNumberFormat="1" applyFont="1" applyFill="1" applyBorder="1" applyAlignment="1">
      <alignment horizontal="center"/>
    </xf>
    <xf numFmtId="0" fontId="94" fillId="0" borderId="11" xfId="0" applyFont="1" applyFill="1" applyBorder="1" applyAlignment="1">
      <alignment horizontal="left" vertical="center"/>
    </xf>
    <xf numFmtId="0" fontId="94" fillId="0" borderId="11" xfId="0" applyFont="1" applyFill="1" applyBorder="1" applyAlignment="1">
      <alignment horizontal="center"/>
    </xf>
    <xf numFmtId="2" fontId="94" fillId="0" borderId="11" xfId="0" applyNumberFormat="1" applyFont="1" applyFill="1" applyBorder="1" applyAlignment="1">
      <alignment horizontal="center"/>
    </xf>
    <xf numFmtId="180" fontId="9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 wrapText="1"/>
    </xf>
    <xf numFmtId="2" fontId="14" fillId="0" borderId="11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right" vertical="center" wrapText="1"/>
    </xf>
    <xf numFmtId="2" fontId="14" fillId="0" borderId="12" xfId="0" applyNumberFormat="1" applyFont="1" applyFill="1" applyBorder="1" applyAlignment="1">
      <alignment horizontal="right" vertical="center" wrapText="1"/>
    </xf>
    <xf numFmtId="0" fontId="9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 quotePrefix="1">
      <alignment horizontal="center" vertical="top" wrapText="1"/>
    </xf>
    <xf numFmtId="0" fontId="14" fillId="0" borderId="12" xfId="0" applyFont="1" applyFill="1" applyBorder="1" applyAlignment="1">
      <alignment horizontal="left"/>
    </xf>
    <xf numFmtId="2" fontId="14" fillId="0" borderId="12" xfId="0" applyNumberFormat="1" applyFont="1" applyFill="1" applyBorder="1" applyAlignment="1">
      <alignment horizontal="center"/>
    </xf>
    <xf numFmtId="0" fontId="14" fillId="0" borderId="10" xfId="36" applyNumberFormat="1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91" fillId="0" borderId="11" xfId="36" applyNumberFormat="1" applyFont="1" applyFill="1" applyBorder="1" applyAlignment="1">
      <alignment horizontal="center" vertical="center" wrapText="1"/>
      <protection/>
    </xf>
    <xf numFmtId="0" fontId="91" fillId="0" borderId="11" xfId="36" applyNumberFormat="1" applyFont="1" applyFill="1" applyBorder="1" applyAlignment="1">
      <alignment horizontal="left" vertical="center" wrapText="1"/>
      <protection/>
    </xf>
    <xf numFmtId="0" fontId="92" fillId="0" borderId="11" xfId="36" applyNumberFormat="1" applyFont="1" applyFill="1" applyBorder="1" applyAlignment="1">
      <alignment horizontal="center" vertical="center" wrapText="1"/>
      <protection/>
    </xf>
    <xf numFmtId="0" fontId="92" fillId="0" borderId="11" xfId="36" applyNumberFormat="1" applyFont="1" applyFill="1" applyBorder="1" applyAlignment="1">
      <alignment horizontal="left" vertical="center" wrapText="1"/>
      <protection/>
    </xf>
    <xf numFmtId="0" fontId="14" fillId="0" borderId="12" xfId="36" applyNumberFormat="1" applyFont="1" applyFill="1" applyBorder="1" applyAlignment="1">
      <alignment horizontal="center" vertical="center" wrapText="1"/>
      <protection/>
    </xf>
    <xf numFmtId="0" fontId="14" fillId="0" borderId="12" xfId="36" applyNumberFormat="1" applyFont="1" applyFill="1" applyBorder="1" applyAlignment="1">
      <alignment horizontal="left" vertical="center" wrapText="1"/>
      <protection/>
    </xf>
    <xf numFmtId="0" fontId="14" fillId="0" borderId="11" xfId="36" applyNumberFormat="1" applyFont="1" applyFill="1" applyBorder="1" applyAlignment="1">
      <alignment horizontal="left" vertical="center" wrapText="1"/>
      <protection/>
    </xf>
    <xf numFmtId="0" fontId="14" fillId="0" borderId="11" xfId="36" applyNumberFormat="1" applyFont="1" applyFill="1" applyBorder="1" applyAlignment="1">
      <alignment horizontal="center" vertical="center" wrapText="1"/>
      <protection/>
    </xf>
    <xf numFmtId="2" fontId="14" fillId="0" borderId="11" xfId="38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 quotePrefix="1">
      <alignment horizontal="center" vertical="top" wrapText="1"/>
    </xf>
    <xf numFmtId="2" fontId="14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 quotePrefix="1">
      <alignment horizontal="center" vertical="top" wrapText="1"/>
    </xf>
    <xf numFmtId="0" fontId="93" fillId="0" borderId="11" xfId="0" applyFont="1" applyFill="1" applyBorder="1" applyAlignment="1">
      <alignment horizontal="left"/>
    </xf>
    <xf numFmtId="49" fontId="93" fillId="0" borderId="11" xfId="0" applyNumberFormat="1" applyFont="1" applyFill="1" applyBorder="1" applyAlignment="1">
      <alignment horizontal="center" vertical="center" wrapText="1"/>
    </xf>
    <xf numFmtId="2" fontId="93" fillId="0" borderId="11" xfId="0" applyNumberFormat="1" applyFont="1" applyFill="1" applyBorder="1" applyAlignment="1">
      <alignment horizontal="center"/>
    </xf>
    <xf numFmtId="0" fontId="92" fillId="0" borderId="11" xfId="38" applyNumberFormat="1" applyFont="1" applyFill="1" applyBorder="1" applyAlignment="1">
      <alignment horizontal="left" vertical="center" wrapText="1"/>
      <protection/>
    </xf>
    <xf numFmtId="182" fontId="92" fillId="0" borderId="11" xfId="38" applyNumberFormat="1" applyFont="1" applyFill="1" applyBorder="1" applyAlignment="1">
      <alignment horizontal="center" vertical="center" wrapText="1"/>
      <protection/>
    </xf>
    <xf numFmtId="49" fontId="16" fillId="0" borderId="17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2" fontId="18" fillId="0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82" fontId="98" fillId="0" borderId="11" xfId="0" applyNumberFormat="1" applyFont="1" applyFill="1" applyBorder="1" applyAlignment="1">
      <alignment horizontal="center" vertical="center" wrapText="1"/>
    </xf>
    <xf numFmtId="4" fontId="98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left" vertical="center" wrapText="1"/>
    </xf>
    <xf numFmtId="0" fontId="99" fillId="0" borderId="12" xfId="0" applyFont="1" applyFill="1" applyBorder="1" applyAlignment="1">
      <alignment horizontal="center" vertical="center" wrapText="1"/>
    </xf>
    <xf numFmtId="182" fontId="100" fillId="0" borderId="12" xfId="0" applyNumberFormat="1" applyFont="1" applyFill="1" applyBorder="1" applyAlignment="1">
      <alignment horizontal="center" vertical="center" wrapText="1"/>
    </xf>
    <xf numFmtId="4" fontId="100" fillId="0" borderId="12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center" vertical="center" wrapText="1"/>
    </xf>
    <xf numFmtId="182" fontId="101" fillId="0" borderId="12" xfId="0" applyNumberFormat="1" applyFont="1" applyFill="1" applyBorder="1" applyAlignment="1">
      <alignment horizontal="center" vertical="center" wrapText="1"/>
    </xf>
    <xf numFmtId="4" fontId="101" fillId="0" borderId="12" xfId="0" applyNumberFormat="1" applyFont="1" applyFill="1" applyBorder="1" applyAlignment="1">
      <alignment horizontal="center" vertical="center" wrapText="1"/>
    </xf>
    <xf numFmtId="182" fontId="24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2" fontId="102" fillId="0" borderId="10" xfId="0" applyNumberFormat="1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 quotePrefix="1">
      <alignment horizontal="center" vertical="center" wrapText="1"/>
    </xf>
    <xf numFmtId="0" fontId="94" fillId="0" borderId="11" xfId="0" applyFont="1" applyFill="1" applyBorder="1" applyAlignment="1">
      <alignment vertical="center" wrapText="1"/>
    </xf>
    <xf numFmtId="0" fontId="94" fillId="0" borderId="11" xfId="0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93" fillId="0" borderId="12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2" fontId="14" fillId="0" borderId="10" xfId="38" applyNumberFormat="1" applyFont="1" applyFill="1" applyBorder="1" applyAlignment="1">
      <alignment horizontal="center" vertical="center" wrapText="1"/>
      <protection/>
    </xf>
    <xf numFmtId="0" fontId="93" fillId="0" borderId="11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182" fontId="14" fillId="0" borderId="18" xfId="0" applyNumberFormat="1" applyFont="1" applyFill="1" applyBorder="1" applyAlignment="1">
      <alignment horizontal="center" vertical="center" wrapText="1"/>
    </xf>
    <xf numFmtId="49" fontId="91" fillId="0" borderId="12" xfId="0" applyNumberFormat="1" applyFont="1" applyFill="1" applyBorder="1" applyAlignment="1">
      <alignment horizontal="left" vertical="center" wrapText="1"/>
    </xf>
    <xf numFmtId="0" fontId="91" fillId="0" borderId="12" xfId="0" applyNumberFormat="1" applyFont="1" applyFill="1" applyBorder="1" applyAlignment="1">
      <alignment horizontal="center" vertical="center" wrapText="1"/>
    </xf>
    <xf numFmtId="180" fontId="91" fillId="0" borderId="12" xfId="0" applyNumberFormat="1" applyFont="1" applyFill="1" applyBorder="1" applyAlignment="1">
      <alignment horizontal="center" vertical="center" wrapText="1"/>
    </xf>
    <xf numFmtId="49" fontId="91" fillId="0" borderId="12" xfId="0" applyNumberFormat="1" applyFont="1" applyFill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82" fontId="93" fillId="0" borderId="11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left" vertical="center" wrapText="1"/>
    </xf>
    <xf numFmtId="182" fontId="16" fillId="0" borderId="10" xfId="0" applyNumberFormat="1" applyFont="1" applyFill="1" applyBorder="1" applyAlignment="1">
      <alignment horizontal="left" vertical="center" wrapText="1"/>
    </xf>
    <xf numFmtId="2" fontId="91" fillId="0" borderId="11" xfId="0" applyNumberFormat="1" applyFont="1" applyFill="1" applyBorder="1" applyAlignment="1">
      <alignment horizontal="left" vertical="center" wrapText="1"/>
    </xf>
    <xf numFmtId="182" fontId="91" fillId="0" borderId="11" xfId="0" applyNumberFormat="1" applyFont="1" applyFill="1" applyBorder="1" applyAlignment="1">
      <alignment horizontal="left" vertical="center" wrapText="1"/>
    </xf>
    <xf numFmtId="49" fontId="93" fillId="0" borderId="11" xfId="0" applyNumberFormat="1" applyFont="1" applyFill="1" applyBorder="1" applyAlignment="1">
      <alignment horizontal="left" vertical="center" wrapText="1"/>
    </xf>
    <xf numFmtId="182" fontId="93" fillId="0" borderId="11" xfId="0" applyNumberFormat="1" applyFont="1" applyFill="1" applyBorder="1" applyAlignment="1">
      <alignment horizontal="left" vertical="center" wrapText="1"/>
    </xf>
    <xf numFmtId="182" fontId="14" fillId="0" borderId="11" xfId="0" applyNumberFormat="1" applyFont="1" applyFill="1" applyBorder="1" applyAlignment="1">
      <alignment horizontal="left" vertical="center" wrapText="1"/>
    </xf>
    <xf numFmtId="182" fontId="14" fillId="0" borderId="12" xfId="0" applyNumberFormat="1" applyFont="1" applyFill="1" applyBorder="1" applyAlignment="1">
      <alignment horizontal="left" vertical="center" wrapText="1"/>
    </xf>
    <xf numFmtId="182" fontId="103" fillId="0" borderId="10" xfId="0" applyNumberFormat="1" applyFont="1" applyFill="1" applyBorder="1" applyAlignment="1">
      <alignment horizontal="left" vertical="center" wrapText="1"/>
    </xf>
    <xf numFmtId="180" fontId="14" fillId="0" borderId="17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180" fontId="14" fillId="0" borderId="18" xfId="0" applyNumberFormat="1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left"/>
    </xf>
    <xf numFmtId="0" fontId="95" fillId="0" borderId="11" xfId="0" applyFont="1" applyFill="1" applyBorder="1" applyAlignment="1">
      <alignment horizontal="center"/>
    </xf>
    <xf numFmtId="2" fontId="95" fillId="0" borderId="11" xfId="0" applyNumberFormat="1" applyFont="1" applyFill="1" applyBorder="1" applyAlignment="1">
      <alignment horizontal="center"/>
    </xf>
    <xf numFmtId="0" fontId="92" fillId="0" borderId="12" xfId="0" applyFont="1" applyFill="1" applyBorder="1" applyAlignment="1">
      <alignment horizontal="left"/>
    </xf>
    <xf numFmtId="0" fontId="92" fillId="0" borderId="12" xfId="0" applyFont="1" applyFill="1" applyBorder="1" applyAlignment="1">
      <alignment horizontal="center"/>
    </xf>
    <xf numFmtId="2" fontId="92" fillId="0" borderId="12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91" fillId="0" borderId="11" xfId="0" applyNumberFormat="1" applyFont="1" applyFill="1" applyBorder="1" applyAlignment="1">
      <alignment horizontal="left" vertical="center" wrapText="1"/>
    </xf>
    <xf numFmtId="0" fontId="92" fillId="0" borderId="11" xfId="0" applyNumberFormat="1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9" fontId="14" fillId="0" borderId="10" xfId="38" applyNumberFormat="1" applyFont="1" applyFill="1" applyBorder="1" applyAlignment="1">
      <alignment horizontal="center" vertical="center" wrapText="1"/>
      <protection/>
    </xf>
    <xf numFmtId="0" fontId="14" fillId="0" borderId="10" xfId="38" applyFont="1" applyFill="1" applyBorder="1" applyAlignment="1">
      <alignment horizontal="left" vertical="center" wrapText="1"/>
      <protection/>
    </xf>
    <xf numFmtId="0" fontId="14" fillId="0" borderId="10" xfId="38" applyFont="1" applyFill="1" applyBorder="1" applyAlignment="1">
      <alignment horizontal="center" vertical="center" wrapText="1"/>
      <protection/>
    </xf>
    <xf numFmtId="49" fontId="91" fillId="0" borderId="11" xfId="38" applyNumberFormat="1" applyFont="1" applyFill="1" applyBorder="1" applyAlignment="1">
      <alignment horizontal="center" vertical="center" wrapText="1"/>
      <protection/>
    </xf>
    <xf numFmtId="0" fontId="91" fillId="0" borderId="11" xfId="38" applyFont="1" applyFill="1" applyBorder="1" applyAlignment="1">
      <alignment horizontal="left" vertical="center" wrapText="1"/>
      <protection/>
    </xf>
    <xf numFmtId="0" fontId="91" fillId="0" borderId="11" xfId="38" applyFont="1" applyFill="1" applyBorder="1" applyAlignment="1">
      <alignment horizontal="center" vertical="center" wrapText="1"/>
      <protection/>
    </xf>
    <xf numFmtId="49" fontId="93" fillId="0" borderId="11" xfId="38" applyNumberFormat="1" applyFont="1" applyFill="1" applyBorder="1" applyAlignment="1">
      <alignment horizontal="center" vertical="center" wrapText="1"/>
      <protection/>
    </xf>
    <xf numFmtId="0" fontId="93" fillId="0" borderId="11" xfId="38" applyFont="1" applyFill="1" applyBorder="1" applyAlignment="1">
      <alignment horizontal="left" vertical="center" wrapText="1"/>
      <protection/>
    </xf>
    <xf numFmtId="0" fontId="93" fillId="0" borderId="11" xfId="38" applyFont="1" applyFill="1" applyBorder="1" applyAlignment="1">
      <alignment horizontal="center" vertical="center" wrapText="1"/>
      <protection/>
    </xf>
    <xf numFmtId="49" fontId="14" fillId="0" borderId="11" xfId="38" applyNumberFormat="1" applyFont="1" applyFill="1" applyBorder="1" applyAlignment="1">
      <alignment horizontal="center" vertical="center" wrapText="1"/>
      <protection/>
    </xf>
    <xf numFmtId="0" fontId="14" fillId="0" borderId="11" xfId="38" applyFont="1" applyFill="1" applyBorder="1" applyAlignment="1">
      <alignment horizontal="left" vertical="center" wrapText="1"/>
      <protection/>
    </xf>
    <xf numFmtId="0" fontId="14" fillId="0" borderId="11" xfId="38" applyFont="1" applyFill="1" applyBorder="1" applyAlignment="1">
      <alignment horizontal="center" vertical="center" wrapText="1"/>
      <protection/>
    </xf>
    <xf numFmtId="49" fontId="14" fillId="0" borderId="12" xfId="38" applyNumberFormat="1" applyFont="1" applyFill="1" applyBorder="1" applyAlignment="1">
      <alignment horizontal="center" vertical="center" wrapText="1"/>
      <protection/>
    </xf>
    <xf numFmtId="0" fontId="14" fillId="0" borderId="12" xfId="38" applyFont="1" applyFill="1" applyBorder="1" applyAlignment="1">
      <alignment horizontal="left" vertical="center" wrapText="1"/>
      <protection/>
    </xf>
    <xf numFmtId="0" fontId="14" fillId="0" borderId="12" xfId="38" applyFont="1" applyFill="1" applyBorder="1" applyAlignment="1">
      <alignment horizontal="center" vertical="center" wrapText="1"/>
      <protection/>
    </xf>
    <xf numFmtId="0" fontId="95" fillId="0" borderId="11" xfId="0" applyFont="1" applyFill="1" applyBorder="1" applyAlignment="1">
      <alignment horizontal="left" vertical="center" wrapText="1"/>
    </xf>
    <xf numFmtId="2" fontId="104" fillId="0" borderId="11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80" fontId="14" fillId="0" borderId="16" xfId="0" applyNumberFormat="1" applyFont="1" applyFill="1" applyBorder="1" applyAlignment="1">
      <alignment horizontal="center" vertical="center" wrapText="1"/>
    </xf>
    <xf numFmtId="0" fontId="91" fillId="0" borderId="9" xfId="0" applyFont="1" applyFill="1" applyBorder="1" applyAlignment="1">
      <alignment vertical="center" wrapText="1"/>
    </xf>
    <xf numFmtId="180" fontId="91" fillId="0" borderId="9" xfId="0" applyNumberFormat="1" applyFont="1" applyFill="1" applyBorder="1" applyAlignment="1">
      <alignment horizontal="center" vertical="center" wrapText="1"/>
    </xf>
    <xf numFmtId="180" fontId="16" fillId="0" borderId="9" xfId="0" applyNumberFormat="1" applyFont="1" applyFill="1" applyBorder="1" applyAlignment="1">
      <alignment horizontal="center" vertical="center" wrapText="1"/>
    </xf>
    <xf numFmtId="180" fontId="93" fillId="0" borderId="9" xfId="0" applyNumberFormat="1" applyFont="1" applyFill="1" applyBorder="1" applyAlignment="1">
      <alignment horizontal="center" vertical="center" wrapText="1"/>
    </xf>
    <xf numFmtId="2" fontId="9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vertical="center" wrapText="1"/>
    </xf>
    <xf numFmtId="49" fontId="104" fillId="0" borderId="9" xfId="0" applyNumberFormat="1" applyFont="1" applyFill="1" applyBorder="1" applyAlignment="1">
      <alignment horizontal="center" vertical="center" wrapText="1"/>
    </xf>
    <xf numFmtId="180" fontId="104" fillId="0" borderId="9" xfId="0" applyNumberFormat="1" applyFont="1" applyFill="1" applyBorder="1" applyAlignment="1">
      <alignment horizontal="center" vertical="center" wrapText="1"/>
    </xf>
    <xf numFmtId="0" fontId="104" fillId="0" borderId="9" xfId="0" applyFont="1" applyFill="1" applyBorder="1" applyAlignment="1">
      <alignment horizontal="center" vertical="center" wrapText="1"/>
    </xf>
    <xf numFmtId="0" fontId="104" fillId="0" borderId="9" xfId="0" applyNumberFormat="1" applyFont="1" applyFill="1" applyBorder="1" applyAlignment="1">
      <alignment horizontal="center" vertical="center" wrapText="1"/>
    </xf>
    <xf numFmtId="49" fontId="104" fillId="0" borderId="9" xfId="0" applyNumberFormat="1" applyFont="1" applyFill="1" applyBorder="1" applyAlignment="1">
      <alignment horizontal="left" vertical="center" wrapText="1"/>
    </xf>
    <xf numFmtId="2" fontId="104" fillId="0" borderId="9" xfId="0" applyNumberFormat="1" applyFont="1" applyFill="1" applyBorder="1" applyAlignment="1">
      <alignment horizontal="center" vertical="center" wrapText="1"/>
    </xf>
    <xf numFmtId="0" fontId="104" fillId="0" borderId="9" xfId="0" applyFont="1" applyFill="1" applyBorder="1" applyAlignment="1">
      <alignment horizontal="center" vertical="center"/>
    </xf>
    <xf numFmtId="1" fontId="104" fillId="0" borderId="9" xfId="0" applyNumberFormat="1" applyFont="1" applyFill="1" applyBorder="1" applyAlignment="1">
      <alignment horizontal="center" vertical="center" wrapText="1"/>
    </xf>
    <xf numFmtId="2" fontId="104" fillId="0" borderId="9" xfId="0" applyNumberFormat="1" applyFont="1" applyFill="1" applyBorder="1" applyAlignment="1">
      <alignment horizontal="center" vertical="center"/>
    </xf>
    <xf numFmtId="181" fontId="104" fillId="0" borderId="9" xfId="0" applyNumberFormat="1" applyFont="1" applyFill="1" applyBorder="1" applyAlignment="1">
      <alignment horizontal="center" vertical="center" wrapText="1"/>
    </xf>
    <xf numFmtId="0" fontId="104" fillId="0" borderId="9" xfId="0" applyFont="1" applyFill="1" applyBorder="1" applyAlignment="1">
      <alignment horizontal="center" vertical="top" wrapText="1"/>
    </xf>
    <xf numFmtId="0" fontId="104" fillId="0" borderId="9" xfId="0" applyFont="1" applyFill="1" applyBorder="1" applyAlignment="1">
      <alignment vertical="top" wrapText="1"/>
    </xf>
    <xf numFmtId="0" fontId="104" fillId="0" borderId="9" xfId="0" applyFont="1" applyFill="1" applyBorder="1" applyAlignment="1">
      <alignment horizontal="left" vertical="top" wrapText="1"/>
    </xf>
    <xf numFmtId="2" fontId="104" fillId="0" borderId="9" xfId="0" applyNumberFormat="1" applyFont="1" applyFill="1" applyBorder="1" applyAlignment="1">
      <alignment horizontal="center" vertical="top" wrapText="1"/>
    </xf>
    <xf numFmtId="182" fontId="104" fillId="0" borderId="9" xfId="0" applyNumberFormat="1" applyFont="1" applyFill="1" applyBorder="1" applyAlignment="1">
      <alignment horizontal="center" vertical="center" wrapText="1"/>
    </xf>
    <xf numFmtId="182" fontId="14" fillId="0" borderId="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2" fontId="41" fillId="0" borderId="9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80" fontId="16" fillId="0" borderId="21" xfId="0" applyNumberFormat="1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2" fontId="42" fillId="0" borderId="9" xfId="0" applyNumberFormat="1" applyFont="1" applyFill="1" applyBorder="1" applyAlignment="1">
      <alignment horizontal="center" vertical="center" wrapText="1"/>
    </xf>
    <xf numFmtId="180" fontId="41" fillId="0" borderId="12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3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 quotePrefix="1">
      <alignment horizontal="center" vertical="top" wrapText="1"/>
    </xf>
    <xf numFmtId="0" fontId="27" fillId="0" borderId="9" xfId="0" applyFont="1" applyFill="1" applyBorder="1" applyAlignment="1" quotePrefix="1">
      <alignment horizontal="center" vertical="top" wrapText="1"/>
    </xf>
    <xf numFmtId="0" fontId="27" fillId="0" borderId="9" xfId="0" applyNumberFormat="1" applyFont="1" applyFill="1" applyBorder="1" applyAlignment="1" quotePrefix="1">
      <alignment horizontal="center" vertical="top" wrapText="1"/>
    </xf>
    <xf numFmtId="0" fontId="14" fillId="0" borderId="9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38" fillId="0" borderId="9" xfId="39" applyFont="1" applyFill="1" applyBorder="1" applyAlignment="1">
      <alignment horizontal="center" vertical="center" wrapText="1"/>
      <protection/>
    </xf>
    <xf numFmtId="1" fontId="37" fillId="0" borderId="9" xfId="39" applyNumberFormat="1" applyFont="1" applyFill="1" applyBorder="1" applyAlignment="1">
      <alignment horizontal="center" vertical="center" wrapText="1"/>
      <protection/>
    </xf>
    <xf numFmtId="0" fontId="37" fillId="0" borderId="9" xfId="39" applyFont="1" applyFill="1" applyBorder="1" applyAlignment="1">
      <alignment horizontal="center" vertical="center" wrapText="1"/>
      <protection/>
    </xf>
    <xf numFmtId="0" fontId="37" fillId="0" borderId="9" xfId="39" applyFont="1" applyFill="1" applyBorder="1" applyAlignment="1">
      <alignment horizontal="center" vertical="center"/>
      <protection/>
    </xf>
    <xf numFmtId="2" fontId="37" fillId="0" borderId="9" xfId="39" applyNumberFormat="1" applyFont="1" applyFill="1" applyBorder="1" applyAlignment="1">
      <alignment horizontal="center" vertical="center"/>
      <protection/>
    </xf>
    <xf numFmtId="49" fontId="36" fillId="0" borderId="9" xfId="39" applyNumberFormat="1" applyFont="1" applyFill="1" applyBorder="1" applyAlignment="1">
      <alignment horizontal="center" vertical="center" wrapText="1"/>
      <protection/>
    </xf>
    <xf numFmtId="0" fontId="36" fillId="0" borderId="9" xfId="39" applyFont="1" applyFill="1" applyBorder="1" applyAlignment="1">
      <alignment horizontal="center" vertical="center" wrapText="1"/>
      <protection/>
    </xf>
    <xf numFmtId="0" fontId="36" fillId="0" borderId="9" xfId="39" applyFont="1" applyFill="1" applyBorder="1" applyAlignment="1">
      <alignment horizontal="center" vertical="center"/>
      <protection/>
    </xf>
    <xf numFmtId="2" fontId="36" fillId="0" borderId="9" xfId="39" applyNumberFormat="1" applyFont="1" applyFill="1" applyBorder="1" applyAlignment="1">
      <alignment horizontal="center" vertical="center"/>
      <protection/>
    </xf>
    <xf numFmtId="3" fontId="36" fillId="0" borderId="9" xfId="39" applyNumberFormat="1" applyFont="1" applyFill="1" applyBorder="1" applyAlignment="1">
      <alignment horizontal="center" vertical="center"/>
      <protection/>
    </xf>
    <xf numFmtId="181" fontId="36" fillId="0" borderId="9" xfId="39" applyNumberFormat="1" applyFont="1" applyFill="1" applyBorder="1" applyAlignment="1">
      <alignment horizontal="center" vertical="center"/>
      <protection/>
    </xf>
    <xf numFmtId="0" fontId="24" fillId="0" borderId="9" xfId="39" applyFont="1" applyFill="1" applyBorder="1" applyAlignment="1">
      <alignment horizontal="center" vertical="center" wrapText="1"/>
      <protection/>
    </xf>
    <xf numFmtId="182" fontId="36" fillId="0" borderId="9" xfId="39" applyNumberFormat="1" applyFont="1" applyFill="1" applyBorder="1" applyAlignment="1">
      <alignment horizontal="center" vertical="center"/>
      <protection/>
    </xf>
    <xf numFmtId="0" fontId="105" fillId="0" borderId="9" xfId="39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left" vertical="center" wrapText="1"/>
    </xf>
    <xf numFmtId="2" fontId="37" fillId="0" borderId="9" xfId="39" applyNumberFormat="1" applyFont="1" applyFill="1" applyBorder="1" applyAlignment="1">
      <alignment horizontal="center" vertical="center"/>
      <protection/>
    </xf>
    <xf numFmtId="0" fontId="43" fillId="0" borderId="9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6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180" fontId="14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3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wrapText="1"/>
    </xf>
  </cellXfs>
  <cellStyles count="55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Normal 14 3" xfId="33"/>
    <cellStyle name="Normal 2" xfId="34"/>
    <cellStyle name="Normal_gare wyalsadfenigagarini 2_SMSH2008-IIkv ." xfId="35"/>
    <cellStyle name="Normal_SMETA 3" xfId="36"/>
    <cellStyle name="Обычный 2" xfId="37"/>
    <cellStyle name="Обычный 2 2" xfId="38"/>
    <cellStyle name="Обычный 3" xfId="39"/>
    <cellStyle name="Обычный_22-BARI" xfId="40"/>
    <cellStyle name="Обычный_ruruas 9" xfId="41"/>
    <cellStyle name="გამოთვლა" xfId="42"/>
    <cellStyle name="გამოტანა" xfId="43"/>
    <cellStyle name="განმარტებითი ტექსტი" xfId="44"/>
    <cellStyle name="გაფრთხილების ტექსტი" xfId="45"/>
    <cellStyle name="დაკავშირებული უჯრა" xfId="46"/>
    <cellStyle name="Currency" xfId="47"/>
    <cellStyle name="Currency [0]" xfId="48"/>
    <cellStyle name="კარგი" xfId="49"/>
    <cellStyle name="მახვილი1" xfId="50"/>
    <cellStyle name="მახვილი2" xfId="51"/>
    <cellStyle name="მახვილი3" xfId="52"/>
    <cellStyle name="მახვილი4" xfId="53"/>
    <cellStyle name="მახვილი5" xfId="54"/>
    <cellStyle name="მახვილი6" xfId="55"/>
    <cellStyle name="Comma" xfId="56"/>
    <cellStyle name="ნეიტრალური" xfId="57"/>
    <cellStyle name="Percent" xfId="58"/>
    <cellStyle name="სათაური" xfId="59"/>
    <cellStyle name="სათაური 1" xfId="60"/>
    <cellStyle name="სათაური 2" xfId="61"/>
    <cellStyle name="სათაური 4" xfId="62"/>
    <cellStyle name="სულ" xfId="63"/>
    <cellStyle name="უჯრის შემოწმება" xfId="64"/>
    <cellStyle name="Comma [0]" xfId="65"/>
    <cellStyle name="შენიშვნა" xfId="66"/>
    <cellStyle name="შეტანა" xfId="67"/>
    <cellStyle name="ცუდი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424" t="s">
        <v>76</v>
      </c>
      <c r="B1" s="424"/>
      <c r="C1" s="424"/>
      <c r="D1" s="424"/>
      <c r="E1" s="424"/>
      <c r="F1" s="424"/>
      <c r="G1" s="424"/>
      <c r="H1" s="424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425" t="s">
        <v>135</v>
      </c>
      <c r="B3" s="425"/>
      <c r="C3" s="425"/>
      <c r="D3" s="425"/>
      <c r="E3" s="425"/>
      <c r="F3" s="425"/>
      <c r="G3" s="425"/>
      <c r="H3" s="425"/>
    </row>
    <row r="4" spans="1:8" ht="17.25" customHeight="1">
      <c r="A4" s="426" t="s">
        <v>124</v>
      </c>
      <c r="B4" s="426"/>
      <c r="C4" s="426"/>
      <c r="D4" s="426"/>
      <c r="E4" s="426"/>
      <c r="F4" s="426"/>
      <c r="G4" s="426"/>
      <c r="H4" s="426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427"/>
      <c r="B6" s="427"/>
      <c r="C6" s="427"/>
      <c r="D6" s="427"/>
      <c r="E6" s="427"/>
      <c r="F6" s="427"/>
      <c r="G6" s="427"/>
      <c r="H6" s="427"/>
    </row>
    <row r="7" spans="1:8" ht="16.5">
      <c r="A7" s="428" t="s">
        <v>94</v>
      </c>
      <c r="B7" s="428"/>
      <c r="C7" s="428"/>
      <c r="D7" s="428"/>
      <c r="E7" s="34" t="e">
        <f>H132</f>
        <v>#REF!</v>
      </c>
      <c r="F7" s="27" t="s">
        <v>0</v>
      </c>
      <c r="G7" s="25"/>
      <c r="H7" s="25"/>
    </row>
    <row r="8" spans="1:8" ht="16.5">
      <c r="A8" s="428" t="s">
        <v>95</v>
      </c>
      <c r="B8" s="428"/>
      <c r="C8" s="428"/>
      <c r="D8" s="428"/>
      <c r="E8" s="34" t="e">
        <f>H125</f>
        <v>#REF!</v>
      </c>
      <c r="F8" s="27" t="s">
        <v>0</v>
      </c>
      <c r="G8" s="25"/>
      <c r="H8" s="25"/>
    </row>
    <row r="9" spans="1:8" ht="16.5">
      <c r="A9" s="416" t="s">
        <v>96</v>
      </c>
      <c r="B9" s="416"/>
      <c r="C9" s="416"/>
      <c r="D9" s="416"/>
      <c r="E9" s="34" t="e">
        <f>E8/4.6</f>
        <v>#REF!</v>
      </c>
      <c r="F9" s="30" t="s">
        <v>39</v>
      </c>
      <c r="G9" s="29"/>
      <c r="H9" s="29"/>
    </row>
    <row r="10" spans="1:8" ht="15">
      <c r="A10" s="417" t="s">
        <v>137</v>
      </c>
      <c r="B10" s="417"/>
      <c r="C10" s="417"/>
      <c r="D10" s="417"/>
      <c r="E10" s="417"/>
      <c r="F10" s="417"/>
      <c r="G10" s="417"/>
      <c r="H10" s="417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418" t="s">
        <v>1</v>
      </c>
      <c r="B12" s="419" t="s">
        <v>20</v>
      </c>
      <c r="C12" s="420" t="s">
        <v>21</v>
      </c>
      <c r="D12" s="421" t="s">
        <v>9</v>
      </c>
      <c r="E12" s="422" t="s">
        <v>17</v>
      </c>
      <c r="F12" s="422"/>
      <c r="G12" s="423" t="s">
        <v>2</v>
      </c>
      <c r="H12" s="423"/>
    </row>
    <row r="13" spans="1:8" ht="49.5">
      <c r="A13" s="418"/>
      <c r="B13" s="419"/>
      <c r="C13" s="420"/>
      <c r="D13" s="421"/>
      <c r="E13" s="7" t="s">
        <v>9</v>
      </c>
      <c r="F13" s="7" t="s">
        <v>19</v>
      </c>
      <c r="G13" s="7" t="s">
        <v>18</v>
      </c>
      <c r="H13" s="18" t="s">
        <v>10</v>
      </c>
    </row>
    <row r="14" spans="1:8" ht="13.5">
      <c r="A14" s="3" t="s">
        <v>11</v>
      </c>
      <c r="B14" s="3" t="s">
        <v>12</v>
      </c>
      <c r="C14" s="3" t="s">
        <v>13</v>
      </c>
      <c r="D14" s="3" t="s">
        <v>14</v>
      </c>
      <c r="E14" s="3" t="s">
        <v>15</v>
      </c>
      <c r="F14" s="17" t="s">
        <v>16</v>
      </c>
      <c r="G14" s="3" t="s">
        <v>4</v>
      </c>
      <c r="H14" s="19">
        <v>8</v>
      </c>
    </row>
    <row r="15" spans="1:8" s="14" customFormat="1" ht="49.5" customHeight="1">
      <c r="A15" s="3" t="s">
        <v>11</v>
      </c>
      <c r="B15" s="3" t="s">
        <v>111</v>
      </c>
      <c r="C15" s="5" t="s">
        <v>138</v>
      </c>
      <c r="D15" s="3" t="s">
        <v>63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48</v>
      </c>
      <c r="C16" s="16" t="s">
        <v>110</v>
      </c>
      <c r="D16" s="4" t="s">
        <v>64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112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129</v>
      </c>
      <c r="D18" s="4" t="s">
        <v>63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105</v>
      </c>
      <c r="D19" s="4" t="s">
        <v>65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106</v>
      </c>
      <c r="D20" s="4" t="s">
        <v>65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41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12</v>
      </c>
      <c r="B22" s="3" t="s">
        <v>111</v>
      </c>
      <c r="C22" s="5" t="s">
        <v>125</v>
      </c>
      <c r="D22" s="3" t="s">
        <v>63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48</v>
      </c>
      <c r="C23" s="16" t="s">
        <v>110</v>
      </c>
      <c r="D23" s="4" t="s">
        <v>64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112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77</v>
      </c>
      <c r="D25" s="4" t="s">
        <v>63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78</v>
      </c>
      <c r="D26" s="4" t="s">
        <v>65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79</v>
      </c>
      <c r="D27" s="4" t="s">
        <v>65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41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13</v>
      </c>
      <c r="B29" s="3" t="s">
        <v>111</v>
      </c>
      <c r="C29" s="5" t="s">
        <v>100</v>
      </c>
      <c r="D29" s="3" t="s">
        <v>63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48</v>
      </c>
      <c r="C30" s="16" t="s">
        <v>110</v>
      </c>
      <c r="D30" s="4" t="s">
        <v>64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112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80</v>
      </c>
      <c r="D32" s="4" t="s">
        <v>63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81</v>
      </c>
      <c r="D33" s="4" t="s">
        <v>65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82</v>
      </c>
      <c r="D34" s="4" t="s">
        <v>65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41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14</v>
      </c>
      <c r="B36" s="3" t="s">
        <v>139</v>
      </c>
      <c r="C36" s="5" t="s">
        <v>141</v>
      </c>
      <c r="D36" s="3" t="s">
        <v>22</v>
      </c>
      <c r="E36" s="12"/>
      <c r="F36" s="17">
        <v>1</v>
      </c>
      <c r="G36" s="12"/>
      <c r="H36" s="33">
        <f>H37++H38++H39++H40</f>
        <v>20.748</v>
      </c>
    </row>
    <row r="37" spans="1:8" ht="15">
      <c r="A37" s="10">
        <f>A36+0.1</f>
        <v>4.1</v>
      </c>
      <c r="B37" s="4"/>
      <c r="C37" s="16" t="s">
        <v>108</v>
      </c>
      <c r="D37" s="4" t="s">
        <v>64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56</v>
      </c>
      <c r="D38" s="4" t="s">
        <v>49</v>
      </c>
      <c r="E38" s="8">
        <v>0.03</v>
      </c>
      <c r="F38" s="9">
        <f>E38*F36</f>
        <v>0.03</v>
      </c>
      <c r="G38" s="8">
        <v>3.2</v>
      </c>
      <c r="H38" s="39">
        <f>F38*G38</f>
        <v>0.096</v>
      </c>
    </row>
    <row r="39" spans="1:8" ht="15">
      <c r="A39" s="10">
        <f>A38+0.1</f>
        <v>4.299999999999999</v>
      </c>
      <c r="B39" s="4"/>
      <c r="C39" s="16" t="s">
        <v>140</v>
      </c>
      <c r="D39" s="4" t="s">
        <v>63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41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15</v>
      </c>
      <c r="B41" s="3" t="s">
        <v>139</v>
      </c>
      <c r="C41" s="5" t="s">
        <v>142</v>
      </c>
      <c r="D41" s="3" t="s">
        <v>22</v>
      </c>
      <c r="E41" s="12"/>
      <c r="F41" s="17">
        <v>1</v>
      </c>
      <c r="G41" s="12"/>
      <c r="H41" s="33">
        <f>H42+H43+H44++H45</f>
        <v>38.748</v>
      </c>
    </row>
    <row r="42" spans="1:8" ht="15">
      <c r="A42" s="10">
        <f>A41+0.1</f>
        <v>5.1</v>
      </c>
      <c r="B42" s="4"/>
      <c r="C42" s="16" t="s">
        <v>108</v>
      </c>
      <c r="D42" s="4" t="s">
        <v>64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56</v>
      </c>
      <c r="D43" s="4" t="s">
        <v>49</v>
      </c>
      <c r="E43" s="8">
        <v>0.03</v>
      </c>
      <c r="F43" s="9">
        <f>E43*F41</f>
        <v>0.03</v>
      </c>
      <c r="G43" s="8">
        <v>3.2</v>
      </c>
      <c r="H43" s="39">
        <f>F43*G43</f>
        <v>0.096</v>
      </c>
    </row>
    <row r="44" spans="1:8" ht="15">
      <c r="A44" s="10">
        <f>A43+0.1</f>
        <v>5.299999999999999</v>
      </c>
      <c r="B44" s="4"/>
      <c r="C44" s="16" t="s">
        <v>142</v>
      </c>
      <c r="D44" s="4" t="s">
        <v>63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41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16</v>
      </c>
      <c r="B46" s="3" t="s">
        <v>139</v>
      </c>
      <c r="C46" s="5" t="s">
        <v>115</v>
      </c>
      <c r="D46" s="3" t="s">
        <v>22</v>
      </c>
      <c r="E46" s="12"/>
      <c r="F46" s="17">
        <v>1</v>
      </c>
      <c r="G46" s="12"/>
      <c r="H46" s="33">
        <f>H47+H48++H49++H50</f>
        <v>20.748</v>
      </c>
    </row>
    <row r="47" spans="1:8" ht="15">
      <c r="A47" s="10">
        <f>A46+0.1</f>
        <v>6.1</v>
      </c>
      <c r="B47" s="4"/>
      <c r="C47" s="16" t="s">
        <v>108</v>
      </c>
      <c r="D47" s="4" t="s">
        <v>64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56</v>
      </c>
      <c r="D48" s="4" t="s">
        <v>49</v>
      </c>
      <c r="E48" s="8">
        <v>0.03</v>
      </c>
      <c r="F48" s="9">
        <f>E48*F46</f>
        <v>0.03</v>
      </c>
      <c r="G48" s="8">
        <v>3.2</v>
      </c>
      <c r="H48" s="39">
        <f>F48*G48</f>
        <v>0.096</v>
      </c>
    </row>
    <row r="49" spans="1:8" ht="15">
      <c r="A49" s="10">
        <f>A48+0.1</f>
        <v>6.299999999999999</v>
      </c>
      <c r="B49" s="4"/>
      <c r="C49" s="16" t="s">
        <v>115</v>
      </c>
      <c r="D49" s="4" t="s">
        <v>63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41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4</v>
      </c>
      <c r="B51" s="3" t="s">
        <v>83</v>
      </c>
      <c r="C51" s="5" t="s">
        <v>84</v>
      </c>
      <c r="D51" s="3" t="s">
        <v>63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107</v>
      </c>
      <c r="D52" s="4" t="s">
        <v>64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41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5</v>
      </c>
      <c r="B54" s="3" t="s">
        <v>113</v>
      </c>
      <c r="C54" s="5" t="s">
        <v>145</v>
      </c>
      <c r="D54" s="3" t="s">
        <v>89</v>
      </c>
      <c r="E54" s="12"/>
      <c r="F54" s="17">
        <v>1</v>
      </c>
      <c r="G54" s="12"/>
      <c r="H54" s="33">
        <f>H55+H56++H57++H58++H59</f>
        <v>566.3100000000001</v>
      </c>
    </row>
    <row r="55" spans="1:8" ht="13.5">
      <c r="A55" s="10">
        <f>A54+0.1</f>
        <v>8.1</v>
      </c>
      <c r="B55" s="4"/>
      <c r="C55" s="31" t="s">
        <v>114</v>
      </c>
      <c r="D55" s="4" t="s">
        <v>64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102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143</v>
      </c>
      <c r="D57" s="4" t="s">
        <v>51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144</v>
      </c>
      <c r="D58" s="4" t="s">
        <v>22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41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6</v>
      </c>
      <c r="B60" s="3" t="s">
        <v>38</v>
      </c>
      <c r="C60" s="5" t="s">
        <v>92</v>
      </c>
      <c r="D60" s="3" t="s">
        <v>22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53</v>
      </c>
      <c r="D61" s="4" t="s">
        <v>39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54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85</v>
      </c>
      <c r="D63" s="4"/>
      <c r="E63" s="8"/>
      <c r="F63" s="10"/>
      <c r="G63" s="8"/>
      <c r="H63" s="21"/>
    </row>
    <row r="64" spans="1:8" s="14" customFormat="1" ht="45" customHeight="1">
      <c r="A64" s="3" t="s">
        <v>7</v>
      </c>
      <c r="B64" s="3" t="s">
        <v>86</v>
      </c>
      <c r="C64" s="5" t="s">
        <v>87</v>
      </c>
      <c r="D64" s="3" t="s">
        <v>63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97</v>
      </c>
      <c r="D65" s="4" t="s">
        <v>64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98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109</v>
      </c>
      <c r="D67" s="4" t="s">
        <v>50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88</v>
      </c>
      <c r="D68" s="4" t="s">
        <v>65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41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57</v>
      </c>
      <c r="B70" s="3" t="s">
        <v>66</v>
      </c>
      <c r="C70" s="5" t="s">
        <v>67</v>
      </c>
      <c r="D70" s="3" t="s">
        <v>63</v>
      </c>
      <c r="E70" s="12"/>
      <c r="F70" s="17">
        <v>20</v>
      </c>
      <c r="G70" s="12"/>
      <c r="H70" s="33">
        <f>H71+H72++H73+H74+H75</f>
        <v>224.448</v>
      </c>
    </row>
    <row r="71" spans="1:8" ht="15">
      <c r="A71" s="10">
        <f>A70+0.1</f>
        <v>11.1</v>
      </c>
      <c r="B71" s="4"/>
      <c r="C71" s="16" t="s">
        <v>68</v>
      </c>
      <c r="D71" s="4" t="s">
        <v>64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69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70</v>
      </c>
      <c r="D73" s="4" t="s">
        <v>50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71</v>
      </c>
      <c r="D74" s="4" t="s">
        <v>65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41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23</v>
      </c>
      <c r="B76" s="3" t="s">
        <v>118</v>
      </c>
      <c r="C76" s="5" t="s">
        <v>146</v>
      </c>
      <c r="D76" s="3" t="s">
        <v>89</v>
      </c>
      <c r="E76" s="12"/>
      <c r="F76" s="17">
        <v>4</v>
      </c>
      <c r="G76" s="12"/>
      <c r="H76" s="33">
        <f>H77++H78++H79++H80</f>
        <v>537.2479999999999</v>
      </c>
    </row>
    <row r="77" spans="1:8" ht="15">
      <c r="A77" s="10">
        <f>A76+0.1</f>
        <v>12.1</v>
      </c>
      <c r="B77" s="4"/>
      <c r="C77" s="16" t="s">
        <v>116</v>
      </c>
      <c r="D77" s="4" t="s">
        <v>64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117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147</v>
      </c>
      <c r="D79" s="4" t="s">
        <v>51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41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24</v>
      </c>
      <c r="B81" s="3" t="s">
        <v>119</v>
      </c>
      <c r="C81" s="5" t="s">
        <v>148</v>
      </c>
      <c r="D81" s="3" t="s">
        <v>89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120</v>
      </c>
      <c r="D82" s="4" t="s">
        <v>64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121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149</v>
      </c>
      <c r="D84" s="4" t="s">
        <v>51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101</v>
      </c>
      <c r="D85" s="4" t="s">
        <v>22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90</v>
      </c>
      <c r="D86" s="4" t="s">
        <v>22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41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25</v>
      </c>
      <c r="B88" s="3" t="s">
        <v>118</v>
      </c>
      <c r="C88" s="5" t="s">
        <v>150</v>
      </c>
      <c r="D88" s="3" t="s">
        <v>89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116</v>
      </c>
      <c r="D89" s="4" t="s">
        <v>64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117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132</v>
      </c>
      <c r="D91" s="4" t="s">
        <v>51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41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58</v>
      </c>
      <c r="B93" s="3" t="s">
        <v>119</v>
      </c>
      <c r="C93" s="5" t="s">
        <v>151</v>
      </c>
      <c r="D93" s="3" t="s">
        <v>89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120</v>
      </c>
      <c r="D94" s="4" t="s">
        <v>64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121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153</v>
      </c>
      <c r="D96" s="4" t="s">
        <v>51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101</v>
      </c>
      <c r="D97" s="4" t="s">
        <v>22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90</v>
      </c>
      <c r="D98" s="4" t="s">
        <v>22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41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30</v>
      </c>
      <c r="B100" s="3" t="s">
        <v>119</v>
      </c>
      <c r="C100" s="5" t="s">
        <v>152</v>
      </c>
      <c r="D100" s="3" t="s">
        <v>89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</v>
      </c>
      <c r="B101" s="4"/>
      <c r="C101" s="16" t="s">
        <v>120</v>
      </c>
      <c r="D101" s="4" t="s">
        <v>64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121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152</v>
      </c>
      <c r="D103" s="4" t="s">
        <v>51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101</v>
      </c>
      <c r="D104" s="4" t="s">
        <v>22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41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31</v>
      </c>
      <c r="B106" s="3" t="s">
        <v>91</v>
      </c>
      <c r="C106" s="5" t="s">
        <v>122</v>
      </c>
      <c r="D106" s="3" t="s">
        <v>65</v>
      </c>
      <c r="E106" s="12"/>
      <c r="F106" s="17">
        <v>7</v>
      </c>
      <c r="G106" s="12"/>
      <c r="H106" s="33">
        <f>H107+H108+H109+H110</f>
        <v>125.013</v>
      </c>
    </row>
    <row r="107" spans="1:8" ht="15">
      <c r="A107" s="10">
        <f>A106+0.1</f>
        <v>17.1</v>
      </c>
      <c r="B107" s="4"/>
      <c r="C107" s="16" t="s">
        <v>99</v>
      </c>
      <c r="D107" s="4" t="s">
        <v>64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59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123</v>
      </c>
      <c r="D109" s="4" t="s">
        <v>65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41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33</v>
      </c>
      <c r="B111" s="3" t="s">
        <v>91</v>
      </c>
      <c r="C111" s="5" t="s">
        <v>154</v>
      </c>
      <c r="D111" s="3" t="s">
        <v>65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155</v>
      </c>
      <c r="D112" s="4" t="s">
        <v>64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59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154</v>
      </c>
      <c r="D114" s="4" t="s">
        <v>65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41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34</v>
      </c>
      <c r="B116" s="3" t="s">
        <v>91</v>
      </c>
      <c r="C116" s="5" t="s">
        <v>134</v>
      </c>
      <c r="D116" s="3" t="s">
        <v>65</v>
      </c>
      <c r="E116" s="12"/>
      <c r="F116" s="17">
        <v>3</v>
      </c>
      <c r="G116" s="12"/>
      <c r="H116" s="33">
        <f>H117+H118+H119+H120</f>
        <v>908.577</v>
      </c>
    </row>
    <row r="117" spans="1:8" ht="15">
      <c r="A117" s="10">
        <f>A116+0.1</f>
        <v>19.1</v>
      </c>
      <c r="B117" s="4"/>
      <c r="C117" s="16" t="s">
        <v>99</v>
      </c>
      <c r="D117" s="4" t="s">
        <v>64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59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133</v>
      </c>
      <c r="D119" s="4" t="s">
        <v>65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41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35</v>
      </c>
      <c r="B121" s="3" t="s">
        <v>38</v>
      </c>
      <c r="C121" s="5" t="s">
        <v>92</v>
      </c>
      <c r="D121" s="3" t="s">
        <v>22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53</v>
      </c>
      <c r="D122" s="4" t="s">
        <v>39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54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26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27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36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130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8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126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8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127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37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414" t="s">
        <v>93</v>
      </c>
      <c r="B136" s="414"/>
      <c r="C136" s="414"/>
      <c r="D136" s="414"/>
      <c r="E136" s="414"/>
      <c r="F136" s="414"/>
      <c r="G136" s="414"/>
      <c r="H136" s="414"/>
      <c r="I136" s="23"/>
    </row>
    <row r="139" spans="3:10" ht="15" customHeight="1">
      <c r="C139" s="415"/>
      <c r="D139" s="415"/>
      <c r="E139" s="415"/>
      <c r="F139" s="415"/>
      <c r="G139" s="415"/>
      <c r="H139" s="415"/>
      <c r="I139" s="415"/>
      <c r="J139" s="415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4"/>
  <sheetViews>
    <sheetView tabSelected="1" view="pageBreakPreview" zoomScaleSheetLayoutView="100" zoomScalePageLayoutView="0" workbookViewId="0" topLeftCell="A661">
      <selection activeCell="A521" sqref="A521:IV521"/>
    </sheetView>
  </sheetViews>
  <sheetFormatPr defaultColWidth="9.00390625" defaultRowHeight="12.75"/>
  <cols>
    <col min="1" max="1" width="3.75390625" style="85" customWidth="1"/>
    <col min="2" max="2" width="41.375" style="85" customWidth="1"/>
    <col min="3" max="3" width="7.375" style="85" customWidth="1"/>
    <col min="4" max="4" width="14.375" style="85" customWidth="1"/>
    <col min="5" max="5" width="13.25390625" style="85" customWidth="1"/>
    <col min="6" max="16384" width="9.125" style="85" customWidth="1"/>
  </cols>
  <sheetData>
    <row r="1" spans="1:5" ht="15.75">
      <c r="A1" s="431" t="s">
        <v>571</v>
      </c>
      <c r="B1" s="431"/>
      <c r="C1" s="431"/>
      <c r="D1" s="431"/>
      <c r="E1" s="431"/>
    </row>
    <row r="2" spans="1:5" ht="17.25" customHeight="1">
      <c r="A2" s="432" t="s">
        <v>3</v>
      </c>
      <c r="B2" s="432"/>
      <c r="C2" s="432"/>
      <c r="D2" s="432"/>
      <c r="E2" s="432"/>
    </row>
    <row r="3" spans="1:5" ht="16.5" customHeight="1" hidden="1">
      <c r="A3" s="433"/>
      <c r="B3" s="433"/>
      <c r="C3" s="433"/>
      <c r="D3" s="433"/>
      <c r="E3" s="433"/>
    </row>
    <row r="4" spans="1:5" ht="32.25" customHeight="1">
      <c r="A4" s="430" t="s">
        <v>1</v>
      </c>
      <c r="B4" s="430" t="s">
        <v>500</v>
      </c>
      <c r="C4" s="434" t="s">
        <v>570</v>
      </c>
      <c r="D4" s="430" t="s">
        <v>212</v>
      </c>
      <c r="E4" s="430" t="s">
        <v>17</v>
      </c>
    </row>
    <row r="5" spans="1:5" ht="63.75" customHeight="1">
      <c r="A5" s="430"/>
      <c r="B5" s="430"/>
      <c r="C5" s="434"/>
      <c r="D5" s="430"/>
      <c r="E5" s="430"/>
    </row>
    <row r="6" spans="1:5" ht="13.5">
      <c r="A6" s="413">
        <v>1</v>
      </c>
      <c r="B6" s="413">
        <v>2</v>
      </c>
      <c r="C6" s="37">
        <v>3</v>
      </c>
      <c r="D6" s="413">
        <v>4</v>
      </c>
      <c r="E6" s="413">
        <v>5</v>
      </c>
    </row>
    <row r="7" spans="1:5" ht="21" customHeight="1">
      <c r="A7" s="49"/>
      <c r="B7" s="43" t="s">
        <v>350</v>
      </c>
      <c r="C7" s="49"/>
      <c r="D7" s="49"/>
      <c r="E7" s="43"/>
    </row>
    <row r="8" spans="1:5" ht="40.5">
      <c r="A8" s="40">
        <v>1</v>
      </c>
      <c r="B8" s="36" t="s">
        <v>346</v>
      </c>
      <c r="C8" s="49" t="s">
        <v>279</v>
      </c>
      <c r="D8" s="40"/>
      <c r="E8" s="46">
        <v>0.15</v>
      </c>
    </row>
    <row r="9" spans="1:5" ht="13.5">
      <c r="A9" s="40"/>
      <c r="B9" s="86" t="s">
        <v>171</v>
      </c>
      <c r="C9" s="87" t="s">
        <v>39</v>
      </c>
      <c r="D9" s="87">
        <v>15.9</v>
      </c>
      <c r="E9" s="88">
        <v>2.385</v>
      </c>
    </row>
    <row r="10" spans="1:5" ht="13.5">
      <c r="A10" s="40"/>
      <c r="B10" s="89" t="s">
        <v>172</v>
      </c>
      <c r="C10" s="90" t="s">
        <v>0</v>
      </c>
      <c r="D10" s="90">
        <v>1.7</v>
      </c>
      <c r="E10" s="91">
        <v>0.255</v>
      </c>
    </row>
    <row r="11" spans="1:5" ht="40.5">
      <c r="A11" s="40">
        <v>2</v>
      </c>
      <c r="B11" s="92" t="s">
        <v>352</v>
      </c>
      <c r="C11" s="93" t="s">
        <v>351</v>
      </c>
      <c r="D11" s="94"/>
      <c r="E11" s="57">
        <v>0.02</v>
      </c>
    </row>
    <row r="12" spans="1:5" ht="13.5">
      <c r="A12" s="40"/>
      <c r="B12" s="96" t="s">
        <v>171</v>
      </c>
      <c r="C12" s="97" t="s">
        <v>39</v>
      </c>
      <c r="D12" s="98">
        <v>48.8</v>
      </c>
      <c r="E12" s="99">
        <v>0.976</v>
      </c>
    </row>
    <row r="13" spans="1:5" ht="13.5">
      <c r="A13" s="40"/>
      <c r="B13" s="100" t="s">
        <v>172</v>
      </c>
      <c r="C13" s="101" t="s">
        <v>0</v>
      </c>
      <c r="D13" s="102">
        <v>21.9</v>
      </c>
      <c r="E13" s="103">
        <v>0.438</v>
      </c>
    </row>
    <row r="14" spans="1:5" ht="27">
      <c r="A14" s="104" t="s">
        <v>13</v>
      </c>
      <c r="B14" s="105" t="s">
        <v>353</v>
      </c>
      <c r="C14" s="104" t="s">
        <v>29</v>
      </c>
      <c r="D14" s="106"/>
      <c r="E14" s="107">
        <v>1.4235000000000002</v>
      </c>
    </row>
    <row r="15" spans="1:5" ht="13.5">
      <c r="A15" s="81"/>
      <c r="B15" s="108" t="s">
        <v>55</v>
      </c>
      <c r="C15" s="109" t="s">
        <v>39</v>
      </c>
      <c r="D15" s="98">
        <v>18.6</v>
      </c>
      <c r="E15" s="99">
        <v>26.477100000000007</v>
      </c>
    </row>
    <row r="16" spans="1:5" ht="13.5">
      <c r="A16" s="81"/>
      <c r="B16" s="110" t="s">
        <v>102</v>
      </c>
      <c r="C16" s="111" t="s">
        <v>0</v>
      </c>
      <c r="D16" s="102">
        <v>4.97</v>
      </c>
      <c r="E16" s="103">
        <v>7.074795000000001</v>
      </c>
    </row>
    <row r="17" spans="1:5" ht="13.5">
      <c r="A17" s="81"/>
      <c r="B17" s="112" t="s">
        <v>354</v>
      </c>
      <c r="C17" s="93" t="s">
        <v>194</v>
      </c>
      <c r="D17" s="102"/>
      <c r="E17" s="57">
        <v>41.52</v>
      </c>
    </row>
    <row r="18" spans="1:5" ht="13.5">
      <c r="A18" s="81"/>
      <c r="B18" s="112" t="s">
        <v>355</v>
      </c>
      <c r="C18" s="93" t="s">
        <v>194</v>
      </c>
      <c r="D18" s="102"/>
      <c r="E18" s="57">
        <v>25.4</v>
      </c>
    </row>
    <row r="19" spans="1:5" ht="13.5">
      <c r="A19" s="81"/>
      <c r="B19" s="112" t="s">
        <v>356</v>
      </c>
      <c r="C19" s="93" t="s">
        <v>194</v>
      </c>
      <c r="D19" s="102"/>
      <c r="E19" s="57">
        <v>27.6</v>
      </c>
    </row>
    <row r="20" spans="1:5" ht="13.5">
      <c r="A20" s="81"/>
      <c r="B20" s="112" t="s">
        <v>347</v>
      </c>
      <c r="C20" s="93" t="s">
        <v>40</v>
      </c>
      <c r="D20" s="102"/>
      <c r="E20" s="57">
        <v>20.5</v>
      </c>
    </row>
    <row r="21" spans="1:5" ht="13.5">
      <c r="A21" s="81"/>
      <c r="B21" s="112" t="s">
        <v>357</v>
      </c>
      <c r="C21" s="93" t="s">
        <v>175</v>
      </c>
      <c r="D21" s="102"/>
      <c r="E21" s="57">
        <v>0.7</v>
      </c>
    </row>
    <row r="22" spans="1:5" ht="17.25" customHeight="1">
      <c r="A22" s="81"/>
      <c r="B22" s="112" t="s">
        <v>348</v>
      </c>
      <c r="C22" s="93" t="s">
        <v>40</v>
      </c>
      <c r="D22" s="94">
        <v>5</v>
      </c>
      <c r="E22" s="57">
        <v>7.1175000000000015</v>
      </c>
    </row>
    <row r="23" spans="1:5" ht="13.5">
      <c r="A23" s="81"/>
      <c r="B23" s="112" t="s">
        <v>75</v>
      </c>
      <c r="C23" s="93" t="s">
        <v>40</v>
      </c>
      <c r="D23" s="94">
        <v>2.4</v>
      </c>
      <c r="E23" s="57">
        <v>3.4164000000000003</v>
      </c>
    </row>
    <row r="24" spans="1:5" ht="13.5">
      <c r="A24" s="81"/>
      <c r="B24" s="112" t="s">
        <v>349</v>
      </c>
      <c r="C24" s="93" t="s">
        <v>40</v>
      </c>
      <c r="D24" s="94">
        <v>4.5</v>
      </c>
      <c r="E24" s="57">
        <v>6.405750000000001</v>
      </c>
    </row>
    <row r="25" spans="1:5" ht="13.5">
      <c r="A25" s="113"/>
      <c r="B25" s="114" t="s">
        <v>41</v>
      </c>
      <c r="C25" s="115" t="s">
        <v>0</v>
      </c>
      <c r="D25" s="116">
        <v>2.78</v>
      </c>
      <c r="E25" s="117">
        <v>3.9573300000000002</v>
      </c>
    </row>
    <row r="26" spans="1:5" ht="27">
      <c r="A26" s="104" t="s">
        <v>14</v>
      </c>
      <c r="B26" s="104" t="s">
        <v>358</v>
      </c>
      <c r="C26" s="104" t="s">
        <v>307</v>
      </c>
      <c r="D26" s="118"/>
      <c r="E26" s="76">
        <v>0.0125</v>
      </c>
    </row>
    <row r="27" spans="1:5" ht="13.5">
      <c r="A27" s="81"/>
      <c r="B27" s="108" t="s">
        <v>27</v>
      </c>
      <c r="C27" s="109" t="s">
        <v>39</v>
      </c>
      <c r="D27" s="119">
        <v>1580</v>
      </c>
      <c r="E27" s="99">
        <v>19.75</v>
      </c>
    </row>
    <row r="28" spans="1:5" ht="13.5">
      <c r="A28" s="81"/>
      <c r="B28" s="110" t="s">
        <v>56</v>
      </c>
      <c r="C28" s="111" t="s">
        <v>0</v>
      </c>
      <c r="D28" s="120">
        <v>86</v>
      </c>
      <c r="E28" s="103">
        <v>1.075</v>
      </c>
    </row>
    <row r="29" spans="1:5" ht="15.75">
      <c r="A29" s="81"/>
      <c r="B29" s="112" t="s">
        <v>234</v>
      </c>
      <c r="C29" s="93" t="s">
        <v>45</v>
      </c>
      <c r="D29" s="121">
        <v>101.5</v>
      </c>
      <c r="E29" s="57">
        <v>1.26875</v>
      </c>
    </row>
    <row r="30" spans="1:5" ht="15.75">
      <c r="A30" s="81"/>
      <c r="B30" s="112" t="s">
        <v>60</v>
      </c>
      <c r="C30" s="93" t="s">
        <v>43</v>
      </c>
      <c r="D30" s="121">
        <v>137</v>
      </c>
      <c r="E30" s="57">
        <v>1.7125000000000001</v>
      </c>
    </row>
    <row r="31" spans="1:5" ht="15.75">
      <c r="A31" s="81"/>
      <c r="B31" s="112" t="s">
        <v>206</v>
      </c>
      <c r="C31" s="93" t="s">
        <v>45</v>
      </c>
      <c r="D31" s="121">
        <v>3.8</v>
      </c>
      <c r="E31" s="122">
        <v>0.0475</v>
      </c>
    </row>
    <row r="32" spans="1:5" ht="13.5">
      <c r="A32" s="113"/>
      <c r="B32" s="114" t="s">
        <v>62</v>
      </c>
      <c r="C32" s="115" t="s">
        <v>0</v>
      </c>
      <c r="D32" s="123">
        <v>51</v>
      </c>
      <c r="E32" s="116">
        <v>0.6375000000000001</v>
      </c>
    </row>
    <row r="33" spans="1:5" ht="18" customHeight="1">
      <c r="A33" s="124">
        <v>5</v>
      </c>
      <c r="B33" s="125" t="s">
        <v>359</v>
      </c>
      <c r="C33" s="57" t="s">
        <v>29</v>
      </c>
      <c r="D33" s="126"/>
      <c r="E33" s="127">
        <v>0.1602</v>
      </c>
    </row>
    <row r="34" spans="1:5" ht="27">
      <c r="A34" s="61">
        <v>6</v>
      </c>
      <c r="B34" s="128" t="s">
        <v>294</v>
      </c>
      <c r="C34" s="104" t="s">
        <v>43</v>
      </c>
      <c r="D34" s="61"/>
      <c r="E34" s="62">
        <v>25</v>
      </c>
    </row>
    <row r="35" spans="1:5" ht="13.5">
      <c r="A35" s="53"/>
      <c r="B35" s="129" t="s">
        <v>171</v>
      </c>
      <c r="C35" s="97" t="s">
        <v>160</v>
      </c>
      <c r="D35" s="77">
        <v>0.227</v>
      </c>
      <c r="E35" s="99">
        <v>5.675</v>
      </c>
    </row>
    <row r="36" spans="1:5" ht="13.5">
      <c r="A36" s="53"/>
      <c r="B36" s="130" t="s">
        <v>172</v>
      </c>
      <c r="C36" s="101" t="s">
        <v>0</v>
      </c>
      <c r="D36" s="131">
        <v>0.0276</v>
      </c>
      <c r="E36" s="103">
        <v>0.69</v>
      </c>
    </row>
    <row r="37" spans="1:5" ht="15.75">
      <c r="A37" s="53"/>
      <c r="B37" s="112" t="s">
        <v>206</v>
      </c>
      <c r="C37" s="93" t="s">
        <v>45</v>
      </c>
      <c r="D37" s="121"/>
      <c r="E37" s="122">
        <v>0.6</v>
      </c>
    </row>
    <row r="38" spans="1:5" ht="13.5">
      <c r="A38" s="53"/>
      <c r="B38" s="125" t="s">
        <v>181</v>
      </c>
      <c r="C38" s="53" t="s">
        <v>40</v>
      </c>
      <c r="D38" s="122">
        <v>0.07</v>
      </c>
      <c r="E38" s="57">
        <v>1.7500000000000002</v>
      </c>
    </row>
    <row r="39" spans="1:5" ht="13.5">
      <c r="A39" s="53"/>
      <c r="B39" s="125" t="s">
        <v>44</v>
      </c>
      <c r="C39" s="53" t="s">
        <v>0</v>
      </c>
      <c r="D39" s="122">
        <v>0.0444</v>
      </c>
      <c r="E39" s="57">
        <v>1.11</v>
      </c>
    </row>
    <row r="40" spans="1:5" ht="44.25" customHeight="1">
      <c r="A40" s="104" t="s">
        <v>4</v>
      </c>
      <c r="B40" s="105" t="s">
        <v>365</v>
      </c>
      <c r="C40" s="132" t="s">
        <v>279</v>
      </c>
      <c r="D40" s="64"/>
      <c r="E40" s="133">
        <v>0.29</v>
      </c>
    </row>
    <row r="41" spans="1:5" ht="13.5">
      <c r="A41" s="81"/>
      <c r="B41" s="108" t="s">
        <v>55</v>
      </c>
      <c r="C41" s="134" t="s">
        <v>39</v>
      </c>
      <c r="D41" s="119">
        <v>43.9</v>
      </c>
      <c r="E41" s="135">
        <v>12.730999999999998</v>
      </c>
    </row>
    <row r="42" spans="1:5" ht="13.5">
      <c r="A42" s="81"/>
      <c r="B42" s="110" t="s">
        <v>102</v>
      </c>
      <c r="C42" s="136" t="s">
        <v>0</v>
      </c>
      <c r="D42" s="120">
        <v>3.5</v>
      </c>
      <c r="E42" s="137">
        <v>1.015</v>
      </c>
    </row>
    <row r="43" spans="1:5" ht="35.25" customHeight="1">
      <c r="A43" s="81"/>
      <c r="B43" s="112" t="s">
        <v>360</v>
      </c>
      <c r="C43" s="139" t="s">
        <v>43</v>
      </c>
      <c r="D43" s="121">
        <v>125</v>
      </c>
      <c r="E43" s="140">
        <v>36.25</v>
      </c>
    </row>
    <row r="44" spans="1:5" ht="13.5">
      <c r="A44" s="81"/>
      <c r="B44" s="112" t="s">
        <v>282</v>
      </c>
      <c r="C44" s="139" t="s">
        <v>29</v>
      </c>
      <c r="D44" s="121">
        <v>0.03</v>
      </c>
      <c r="E44" s="140">
        <v>0.0087</v>
      </c>
    </row>
    <row r="45" spans="1:5" ht="13.5">
      <c r="A45" s="81"/>
      <c r="B45" s="112" t="s">
        <v>104</v>
      </c>
      <c r="C45" s="139" t="s">
        <v>40</v>
      </c>
      <c r="D45" s="121">
        <v>15</v>
      </c>
      <c r="E45" s="140">
        <v>4.35</v>
      </c>
    </row>
    <row r="46" spans="1:5" ht="13.5">
      <c r="A46" s="81"/>
      <c r="B46" s="112" t="s">
        <v>361</v>
      </c>
      <c r="C46" s="139" t="s">
        <v>280</v>
      </c>
      <c r="D46" s="121">
        <v>600</v>
      </c>
      <c r="E46" s="140">
        <v>174</v>
      </c>
    </row>
    <row r="47" spans="1:5" ht="13.5">
      <c r="A47" s="81"/>
      <c r="B47" s="112" t="s">
        <v>362</v>
      </c>
      <c r="C47" s="139" t="s">
        <v>363</v>
      </c>
      <c r="D47" s="121"/>
      <c r="E47" s="140">
        <v>15</v>
      </c>
    </row>
    <row r="48" spans="1:5" ht="27">
      <c r="A48" s="81"/>
      <c r="B48" s="112" t="s">
        <v>364</v>
      </c>
      <c r="C48" s="139" t="s">
        <v>22</v>
      </c>
      <c r="D48" s="121"/>
      <c r="E48" s="140">
        <v>30</v>
      </c>
    </row>
    <row r="49" spans="1:5" ht="13.5">
      <c r="A49" s="81"/>
      <c r="B49" s="112" t="s">
        <v>41</v>
      </c>
      <c r="C49" s="139" t="s">
        <v>0</v>
      </c>
      <c r="D49" s="121">
        <v>8.16</v>
      </c>
      <c r="E49" s="140">
        <v>2.3664</v>
      </c>
    </row>
    <row r="50" spans="1:5" ht="23.25" customHeight="1">
      <c r="A50" s="104" t="s">
        <v>5</v>
      </c>
      <c r="B50" s="105" t="s">
        <v>286</v>
      </c>
      <c r="C50" s="104" t="s">
        <v>281</v>
      </c>
      <c r="D50" s="64"/>
      <c r="E50" s="62">
        <v>0.25</v>
      </c>
    </row>
    <row r="51" spans="1:5" ht="13.5">
      <c r="A51" s="81"/>
      <c r="B51" s="108" t="s">
        <v>27</v>
      </c>
      <c r="C51" s="109" t="s">
        <v>39</v>
      </c>
      <c r="D51" s="119">
        <v>3.03</v>
      </c>
      <c r="E51" s="99">
        <v>0.7575</v>
      </c>
    </row>
    <row r="52" spans="1:5" ht="13.5">
      <c r="A52" s="81"/>
      <c r="B52" s="110" t="s">
        <v>56</v>
      </c>
      <c r="C52" s="111" t="s">
        <v>0</v>
      </c>
      <c r="D52" s="120">
        <v>0.41</v>
      </c>
      <c r="E52" s="103">
        <v>0.1025</v>
      </c>
    </row>
    <row r="53" spans="1:5" ht="13.5">
      <c r="A53" s="81"/>
      <c r="B53" s="112" t="s">
        <v>162</v>
      </c>
      <c r="C53" s="93" t="s">
        <v>40</v>
      </c>
      <c r="D53" s="121">
        <v>7.2</v>
      </c>
      <c r="E53" s="57">
        <v>1.8</v>
      </c>
    </row>
    <row r="54" spans="1:5" ht="13.5">
      <c r="A54" s="81"/>
      <c r="B54" s="112" t="s">
        <v>163</v>
      </c>
      <c r="C54" s="93" t="s">
        <v>40</v>
      </c>
      <c r="D54" s="121">
        <v>1.79</v>
      </c>
      <c r="E54" s="57">
        <v>0.4475</v>
      </c>
    </row>
    <row r="55" spans="1:5" ht="13.5">
      <c r="A55" s="81"/>
      <c r="B55" s="112" t="s">
        <v>164</v>
      </c>
      <c r="C55" s="93" t="s">
        <v>40</v>
      </c>
      <c r="D55" s="121">
        <v>1.07</v>
      </c>
      <c r="E55" s="57">
        <v>0.2675</v>
      </c>
    </row>
    <row r="56" spans="1:5" ht="13.5">
      <c r="A56" s="113"/>
      <c r="B56" s="114" t="s">
        <v>41</v>
      </c>
      <c r="C56" s="115" t="s">
        <v>0</v>
      </c>
      <c r="D56" s="123">
        <v>0.1</v>
      </c>
      <c r="E56" s="117">
        <v>0.025</v>
      </c>
    </row>
    <row r="57" spans="1:5" ht="24.75" customHeight="1">
      <c r="A57" s="104" t="s">
        <v>6</v>
      </c>
      <c r="B57" s="105" t="s">
        <v>165</v>
      </c>
      <c r="C57" s="104" t="s">
        <v>279</v>
      </c>
      <c r="D57" s="64"/>
      <c r="E57" s="62">
        <v>0.25</v>
      </c>
    </row>
    <row r="58" spans="1:5" ht="13.5">
      <c r="A58" s="81"/>
      <c r="B58" s="108" t="s">
        <v>55</v>
      </c>
      <c r="C58" s="109" t="s">
        <v>39</v>
      </c>
      <c r="D58" s="119">
        <v>4.24</v>
      </c>
      <c r="E58" s="99">
        <v>1.06</v>
      </c>
    </row>
    <row r="59" spans="1:5" ht="13.5">
      <c r="A59" s="81"/>
      <c r="B59" s="110" t="s">
        <v>56</v>
      </c>
      <c r="C59" s="111" t="s">
        <v>0</v>
      </c>
      <c r="D59" s="120">
        <v>0.21</v>
      </c>
      <c r="E59" s="103">
        <v>0.0525</v>
      </c>
    </row>
    <row r="60" spans="1:5" ht="13.5">
      <c r="A60" s="113"/>
      <c r="B60" s="114" t="s">
        <v>287</v>
      </c>
      <c r="C60" s="115" t="s">
        <v>29</v>
      </c>
      <c r="D60" s="123">
        <v>0.15</v>
      </c>
      <c r="E60" s="117">
        <v>0.0375</v>
      </c>
    </row>
    <row r="61" spans="1:5" ht="45">
      <c r="A61" s="141">
        <v>10</v>
      </c>
      <c r="B61" s="143" t="s">
        <v>567</v>
      </c>
      <c r="C61" s="144" t="s">
        <v>283</v>
      </c>
      <c r="D61" s="142"/>
      <c r="E61" s="145">
        <v>1.02</v>
      </c>
    </row>
    <row r="62" spans="1:5" ht="15">
      <c r="A62" s="146"/>
      <c r="B62" s="147" t="s">
        <v>284</v>
      </c>
      <c r="C62" s="148" t="s">
        <v>243</v>
      </c>
      <c r="D62" s="149">
        <v>28.6</v>
      </c>
      <c r="E62" s="149">
        <v>29.172</v>
      </c>
    </row>
    <row r="63" spans="1:5" ht="15">
      <c r="A63" s="146"/>
      <c r="B63" s="150" t="s">
        <v>285</v>
      </c>
      <c r="C63" s="151" t="s">
        <v>223</v>
      </c>
      <c r="D63" s="152">
        <v>0.41</v>
      </c>
      <c r="E63" s="153">
        <v>0.41819999999999996</v>
      </c>
    </row>
    <row r="64" spans="1:5" ht="15">
      <c r="A64" s="146"/>
      <c r="B64" s="154" t="s">
        <v>288</v>
      </c>
      <c r="C64" s="146" t="s">
        <v>280</v>
      </c>
      <c r="D64" s="155"/>
      <c r="E64" s="155">
        <v>45</v>
      </c>
    </row>
    <row r="65" spans="1:5" ht="30">
      <c r="A65" s="156"/>
      <c r="B65" s="157" t="s">
        <v>289</v>
      </c>
      <c r="C65" s="156" t="s">
        <v>221</v>
      </c>
      <c r="D65" s="158">
        <v>100</v>
      </c>
      <c r="E65" s="158">
        <v>102</v>
      </c>
    </row>
    <row r="66" spans="1:5" ht="30">
      <c r="A66" s="159">
        <v>11</v>
      </c>
      <c r="B66" s="160" t="s">
        <v>295</v>
      </c>
      <c r="C66" s="144" t="s">
        <v>283</v>
      </c>
      <c r="D66" s="144"/>
      <c r="E66" s="161">
        <v>0.52</v>
      </c>
    </row>
    <row r="67" spans="1:5" ht="15">
      <c r="A67" s="162"/>
      <c r="B67" s="147" t="s">
        <v>284</v>
      </c>
      <c r="C67" s="148" t="s">
        <v>243</v>
      </c>
      <c r="D67" s="163">
        <v>28.6</v>
      </c>
      <c r="E67" s="163">
        <v>14.872000000000002</v>
      </c>
    </row>
    <row r="68" spans="1:5" ht="15">
      <c r="A68" s="162"/>
      <c r="B68" s="150" t="s">
        <v>285</v>
      </c>
      <c r="C68" s="151" t="s">
        <v>223</v>
      </c>
      <c r="D68" s="151">
        <v>0.41</v>
      </c>
      <c r="E68" s="151">
        <v>0.2132</v>
      </c>
    </row>
    <row r="69" spans="1:5" ht="15">
      <c r="A69" s="162"/>
      <c r="B69" s="154" t="s">
        <v>288</v>
      </c>
      <c r="C69" s="162" t="s">
        <v>280</v>
      </c>
      <c r="D69" s="164">
        <v>100</v>
      </c>
      <c r="E69" s="164">
        <v>52</v>
      </c>
    </row>
    <row r="70" spans="1:5" ht="30">
      <c r="A70" s="162"/>
      <c r="B70" s="154" t="s">
        <v>290</v>
      </c>
      <c r="C70" s="162" t="s">
        <v>221</v>
      </c>
      <c r="D70" s="164">
        <v>100</v>
      </c>
      <c r="E70" s="164">
        <v>52</v>
      </c>
    </row>
    <row r="71" spans="1:5" ht="15">
      <c r="A71" s="162"/>
      <c r="B71" s="154" t="s">
        <v>291</v>
      </c>
      <c r="C71" s="162" t="s">
        <v>280</v>
      </c>
      <c r="D71" s="164" t="s">
        <v>292</v>
      </c>
      <c r="E71" s="164">
        <v>7</v>
      </c>
    </row>
    <row r="72" spans="1:5" ht="15">
      <c r="A72" s="165"/>
      <c r="B72" s="166" t="s">
        <v>293</v>
      </c>
      <c r="C72" s="165" t="s">
        <v>280</v>
      </c>
      <c r="D72" s="167" t="s">
        <v>292</v>
      </c>
      <c r="E72" s="167">
        <v>10</v>
      </c>
    </row>
    <row r="73" spans="1:5" ht="15.75">
      <c r="A73" s="104" t="s">
        <v>23</v>
      </c>
      <c r="B73" s="105" t="s">
        <v>435</v>
      </c>
      <c r="C73" s="104" t="s">
        <v>436</v>
      </c>
      <c r="D73" s="64"/>
      <c r="E73" s="168">
        <v>0.4</v>
      </c>
    </row>
    <row r="74" spans="1:5" ht="13.5">
      <c r="A74" s="169"/>
      <c r="B74" s="170" t="s">
        <v>27</v>
      </c>
      <c r="C74" s="99" t="s">
        <v>39</v>
      </c>
      <c r="D74" s="99">
        <v>42</v>
      </c>
      <c r="E74" s="169">
        <v>16.8</v>
      </c>
    </row>
    <row r="75" spans="1:5" ht="13.5">
      <c r="A75" s="138"/>
      <c r="B75" s="171" t="s">
        <v>56</v>
      </c>
      <c r="C75" s="103" t="s">
        <v>0</v>
      </c>
      <c r="D75" s="103">
        <v>0.8</v>
      </c>
      <c r="E75" s="138">
        <v>0.32000000000000006</v>
      </c>
    </row>
    <row r="76" spans="1:5" ht="15.75">
      <c r="A76" s="81"/>
      <c r="B76" s="80" t="s">
        <v>437</v>
      </c>
      <c r="C76" s="57" t="s">
        <v>45</v>
      </c>
      <c r="D76" s="81">
        <v>1.04</v>
      </c>
      <c r="E76" s="94">
        <v>0.41600000000000004</v>
      </c>
    </row>
    <row r="77" spans="1:5" ht="15.75">
      <c r="A77" s="172"/>
      <c r="B77" s="112" t="s">
        <v>61</v>
      </c>
      <c r="C77" s="93" t="s">
        <v>45</v>
      </c>
      <c r="D77" s="122">
        <v>0.014</v>
      </c>
      <c r="E77" s="122">
        <v>0.005600000000000001</v>
      </c>
    </row>
    <row r="78" spans="1:5" ht="13.5">
      <c r="A78" s="113"/>
      <c r="B78" s="173" t="s">
        <v>47</v>
      </c>
      <c r="C78" s="117" t="s">
        <v>0</v>
      </c>
      <c r="D78" s="81">
        <v>3.9</v>
      </c>
      <c r="E78" s="81">
        <v>1.56</v>
      </c>
    </row>
    <row r="79" spans="1:5" ht="25.5">
      <c r="A79" s="174">
        <v>13</v>
      </c>
      <c r="B79" s="175" t="s">
        <v>456</v>
      </c>
      <c r="C79" s="174" t="s">
        <v>457</v>
      </c>
      <c r="D79" s="176"/>
      <c r="E79" s="176">
        <v>20</v>
      </c>
    </row>
    <row r="80" spans="1:5" ht="13.5">
      <c r="A80" s="69"/>
      <c r="B80" s="177" t="s">
        <v>458</v>
      </c>
      <c r="C80" s="66" t="s">
        <v>450</v>
      </c>
      <c r="D80" s="169">
        <v>0.5</v>
      </c>
      <c r="E80" s="169">
        <v>10</v>
      </c>
    </row>
    <row r="81" spans="1:5" ht="13.5">
      <c r="A81" s="69"/>
      <c r="B81" s="178" t="s">
        <v>463</v>
      </c>
      <c r="C81" s="179" t="s">
        <v>453</v>
      </c>
      <c r="D81" s="180">
        <v>0.1</v>
      </c>
      <c r="E81" s="180">
        <v>2</v>
      </c>
    </row>
    <row r="82" spans="1:5" ht="13.5">
      <c r="A82" s="69"/>
      <c r="B82" s="182" t="s">
        <v>459</v>
      </c>
      <c r="C82" s="69" t="s">
        <v>222</v>
      </c>
      <c r="D82" s="81">
        <v>1</v>
      </c>
      <c r="E82" s="81">
        <v>20</v>
      </c>
    </row>
    <row r="83" spans="1:5" ht="13.5">
      <c r="A83" s="69"/>
      <c r="B83" s="182" t="s">
        <v>460</v>
      </c>
      <c r="C83" s="69" t="s">
        <v>462</v>
      </c>
      <c r="D83" s="81">
        <v>0.4</v>
      </c>
      <c r="E83" s="81">
        <v>8</v>
      </c>
    </row>
    <row r="84" spans="1:5" ht="13.5">
      <c r="A84" s="72"/>
      <c r="B84" s="183" t="s">
        <v>461</v>
      </c>
      <c r="C84" s="72" t="s">
        <v>453</v>
      </c>
      <c r="D84" s="113">
        <v>0.1</v>
      </c>
      <c r="E84" s="113">
        <v>2</v>
      </c>
    </row>
    <row r="85" spans="1:14" ht="13.5">
      <c r="A85" s="190"/>
      <c r="B85" s="192" t="s">
        <v>296</v>
      </c>
      <c r="C85" s="191"/>
      <c r="D85" s="191"/>
      <c r="E85" s="191"/>
      <c r="K85" s="184"/>
      <c r="L85" s="185"/>
      <c r="M85" s="186"/>
      <c r="N85" s="187"/>
    </row>
    <row r="86" spans="1:5" ht="27">
      <c r="A86" s="61">
        <v>1</v>
      </c>
      <c r="B86" s="128" t="s">
        <v>298</v>
      </c>
      <c r="C86" s="193" t="s">
        <v>169</v>
      </c>
      <c r="D86" s="194"/>
      <c r="E86" s="76">
        <v>1.73</v>
      </c>
    </row>
    <row r="87" spans="1:5" ht="13.5">
      <c r="A87" s="53"/>
      <c r="B87" s="195" t="s">
        <v>297</v>
      </c>
      <c r="C87" s="196" t="s">
        <v>179</v>
      </c>
      <c r="D87" s="197">
        <v>4.8</v>
      </c>
      <c r="E87" s="77">
        <v>8.304</v>
      </c>
    </row>
    <row r="88" spans="1:5" ht="13.5">
      <c r="A88" s="53"/>
      <c r="B88" s="198" t="s">
        <v>56</v>
      </c>
      <c r="C88" s="199" t="s">
        <v>176</v>
      </c>
      <c r="D88" s="200">
        <v>1.1</v>
      </c>
      <c r="E88" s="78">
        <v>1.903</v>
      </c>
    </row>
    <row r="89" spans="1:5" ht="27">
      <c r="A89" s="104" t="s">
        <v>12</v>
      </c>
      <c r="B89" s="104" t="s">
        <v>299</v>
      </c>
      <c r="C89" s="104" t="s">
        <v>45</v>
      </c>
      <c r="D89" s="76"/>
      <c r="E89" s="76">
        <v>2.6</v>
      </c>
    </row>
    <row r="90" spans="1:5" ht="13.5">
      <c r="A90" s="81"/>
      <c r="B90" s="108" t="s">
        <v>27</v>
      </c>
      <c r="C90" s="109" t="s">
        <v>39</v>
      </c>
      <c r="D90" s="77">
        <v>7.91</v>
      </c>
      <c r="E90" s="77">
        <v>20.566000000000003</v>
      </c>
    </row>
    <row r="91" spans="1:5" ht="13.5">
      <c r="A91" s="81"/>
      <c r="B91" s="201" t="s">
        <v>56</v>
      </c>
      <c r="C91" s="202" t="s">
        <v>0</v>
      </c>
      <c r="D91" s="203">
        <v>0.69</v>
      </c>
      <c r="E91" s="203">
        <v>1.7939999999999998</v>
      </c>
    </row>
    <row r="92" spans="1:5" ht="15.75">
      <c r="A92" s="81"/>
      <c r="B92" s="112" t="s">
        <v>158</v>
      </c>
      <c r="C92" s="57" t="s">
        <v>45</v>
      </c>
      <c r="D92" s="122">
        <v>0.11</v>
      </c>
      <c r="E92" s="122">
        <v>0.28600000000000003</v>
      </c>
    </row>
    <row r="93" spans="1:5" ht="27">
      <c r="A93" s="81"/>
      <c r="B93" s="112" t="s">
        <v>563</v>
      </c>
      <c r="C93" s="57" t="s">
        <v>45</v>
      </c>
      <c r="D93" s="122">
        <v>1.02</v>
      </c>
      <c r="E93" s="122">
        <v>2.652</v>
      </c>
    </row>
    <row r="94" spans="1:5" ht="13.5">
      <c r="A94" s="113"/>
      <c r="B94" s="114" t="s">
        <v>41</v>
      </c>
      <c r="C94" s="115" t="s">
        <v>0</v>
      </c>
      <c r="D94" s="204">
        <v>0.12</v>
      </c>
      <c r="E94" s="204">
        <v>0.312</v>
      </c>
    </row>
    <row r="95" spans="1:5" ht="13.5">
      <c r="A95" s="205"/>
      <c r="B95" s="192" t="s">
        <v>302</v>
      </c>
      <c r="C95" s="192"/>
      <c r="D95" s="192"/>
      <c r="E95" s="192"/>
    </row>
    <row r="96" spans="1:5" ht="20.25" customHeight="1">
      <c r="A96" s="61">
        <v>1</v>
      </c>
      <c r="B96" s="128" t="s">
        <v>300</v>
      </c>
      <c r="C96" s="61" t="s">
        <v>178</v>
      </c>
      <c r="D96" s="76"/>
      <c r="E96" s="76">
        <v>0.172</v>
      </c>
    </row>
    <row r="97" spans="1:5" ht="13.5">
      <c r="A97" s="53"/>
      <c r="B97" s="129" t="s">
        <v>171</v>
      </c>
      <c r="C97" s="97" t="s">
        <v>39</v>
      </c>
      <c r="D97" s="77">
        <v>88.7</v>
      </c>
      <c r="E97" s="77">
        <v>15.2564</v>
      </c>
    </row>
    <row r="98" spans="1:5" ht="13.5">
      <c r="A98" s="207"/>
      <c r="B98" s="208" t="s">
        <v>172</v>
      </c>
      <c r="C98" s="209" t="s">
        <v>0</v>
      </c>
      <c r="D98" s="78">
        <v>9.8</v>
      </c>
      <c r="E98" s="78">
        <v>1.6856</v>
      </c>
    </row>
    <row r="99" spans="1:5" ht="57.75" customHeight="1">
      <c r="A99" s="61">
        <v>2</v>
      </c>
      <c r="B99" s="61" t="s">
        <v>366</v>
      </c>
      <c r="C99" s="193" t="s">
        <v>178</v>
      </c>
      <c r="D99" s="211"/>
      <c r="E99" s="212">
        <v>0.053200000000000004</v>
      </c>
    </row>
    <row r="100" spans="1:5" ht="13.5">
      <c r="A100" s="53"/>
      <c r="B100" s="213" t="s">
        <v>55</v>
      </c>
      <c r="C100" s="196" t="s">
        <v>179</v>
      </c>
      <c r="D100" s="214">
        <v>193</v>
      </c>
      <c r="E100" s="214">
        <v>10.267600000000002</v>
      </c>
    </row>
    <row r="101" spans="1:5" ht="13.5">
      <c r="A101" s="53"/>
      <c r="B101" s="215" t="s">
        <v>102</v>
      </c>
      <c r="C101" s="216" t="s">
        <v>176</v>
      </c>
      <c r="D101" s="217">
        <v>27.2</v>
      </c>
      <c r="E101" s="217">
        <v>1.44704</v>
      </c>
    </row>
    <row r="102" spans="1:5" ht="57" customHeight="1">
      <c r="A102" s="53"/>
      <c r="B102" s="125" t="s">
        <v>368</v>
      </c>
      <c r="C102" s="219" t="s">
        <v>175</v>
      </c>
      <c r="D102" s="220">
        <v>100</v>
      </c>
      <c r="E102" s="220">
        <v>1.69</v>
      </c>
    </row>
    <row r="103" spans="1:5" ht="55.5" customHeight="1">
      <c r="A103" s="53"/>
      <c r="B103" s="125" t="s">
        <v>367</v>
      </c>
      <c r="C103" s="219"/>
      <c r="D103" s="220"/>
      <c r="E103" s="220">
        <v>3.63</v>
      </c>
    </row>
    <row r="104" spans="1:5" ht="13.5">
      <c r="A104" s="53"/>
      <c r="B104" s="221" t="s">
        <v>235</v>
      </c>
      <c r="C104" s="219" t="s">
        <v>175</v>
      </c>
      <c r="D104" s="220"/>
      <c r="E104" s="220">
        <v>0.84</v>
      </c>
    </row>
    <row r="105" spans="1:5" ht="13.5">
      <c r="A105" s="207"/>
      <c r="B105" s="222" t="s">
        <v>44</v>
      </c>
      <c r="C105" s="223" t="s">
        <v>0</v>
      </c>
      <c r="D105" s="223">
        <v>18.1</v>
      </c>
      <c r="E105" s="224">
        <v>0.9629200000000001</v>
      </c>
    </row>
    <row r="106" spans="1:5" ht="43.5" customHeight="1">
      <c r="A106" s="61">
        <v>3</v>
      </c>
      <c r="B106" s="61" t="s">
        <v>301</v>
      </c>
      <c r="C106" s="193" t="s">
        <v>178</v>
      </c>
      <c r="D106" s="211"/>
      <c r="E106" s="194">
        <v>0.2054</v>
      </c>
    </row>
    <row r="107" spans="1:5" ht="13.5">
      <c r="A107" s="53"/>
      <c r="B107" s="195" t="s">
        <v>55</v>
      </c>
      <c r="C107" s="196" t="s">
        <v>179</v>
      </c>
      <c r="D107" s="214">
        <v>101</v>
      </c>
      <c r="E107" s="214">
        <v>20.7454</v>
      </c>
    </row>
    <row r="108" spans="1:5" ht="13.5">
      <c r="A108" s="53"/>
      <c r="B108" s="225" t="s">
        <v>102</v>
      </c>
      <c r="C108" s="216" t="s">
        <v>176</v>
      </c>
      <c r="D108" s="217">
        <v>12.9</v>
      </c>
      <c r="E108" s="217">
        <v>2.64966</v>
      </c>
    </row>
    <row r="109" spans="1:5" ht="13.5">
      <c r="A109" s="53"/>
      <c r="B109" s="226" t="s">
        <v>369</v>
      </c>
      <c r="C109" s="227" t="s">
        <v>175</v>
      </c>
      <c r="D109" s="228"/>
      <c r="E109" s="228">
        <v>3.68</v>
      </c>
    </row>
    <row r="110" spans="1:5" ht="13.5">
      <c r="A110" s="53"/>
      <c r="B110" s="125" t="s">
        <v>370</v>
      </c>
      <c r="C110" s="229" t="s">
        <v>175</v>
      </c>
      <c r="D110" s="230"/>
      <c r="E110" s="230">
        <v>16.86</v>
      </c>
    </row>
    <row r="111" spans="1:5" ht="13.5">
      <c r="A111" s="231"/>
      <c r="B111" s="232" t="s">
        <v>161</v>
      </c>
      <c r="C111" s="115" t="s">
        <v>0</v>
      </c>
      <c r="D111" s="233">
        <v>1.32</v>
      </c>
      <c r="E111" s="233">
        <v>0.27112800000000004</v>
      </c>
    </row>
    <row r="112" spans="1:5" ht="40.5">
      <c r="A112" s="64">
        <v>4</v>
      </c>
      <c r="B112" s="234" t="s">
        <v>371</v>
      </c>
      <c r="C112" s="235" t="s">
        <v>372</v>
      </c>
      <c r="D112" s="64"/>
      <c r="E112" s="107">
        <v>9.98</v>
      </c>
    </row>
    <row r="113" spans="1:5" ht="13.5">
      <c r="A113" s="236"/>
      <c r="B113" s="237" t="s">
        <v>373</v>
      </c>
      <c r="C113" s="119" t="s">
        <v>39</v>
      </c>
      <c r="D113" s="119">
        <v>1.11</v>
      </c>
      <c r="E113" s="236">
        <v>11.077800000000002</v>
      </c>
    </row>
    <row r="114" spans="1:5" ht="13.5">
      <c r="A114" s="238"/>
      <c r="B114" s="239" t="s">
        <v>102</v>
      </c>
      <c r="C114" s="238" t="s">
        <v>0</v>
      </c>
      <c r="D114" s="238">
        <v>0.516</v>
      </c>
      <c r="E114" s="238">
        <v>5.14968</v>
      </c>
    </row>
    <row r="115" spans="1:5" ht="36.75" customHeight="1">
      <c r="A115" s="240"/>
      <c r="B115" s="241" t="s">
        <v>374</v>
      </c>
      <c r="C115" s="240" t="s">
        <v>372</v>
      </c>
      <c r="D115" s="240">
        <v>1</v>
      </c>
      <c r="E115" s="240">
        <v>9.98</v>
      </c>
    </row>
    <row r="116" spans="1:5" ht="27">
      <c r="A116" s="61">
        <v>5</v>
      </c>
      <c r="B116" s="61" t="s">
        <v>183</v>
      </c>
      <c r="C116" s="193" t="s">
        <v>178</v>
      </c>
      <c r="D116" s="211"/>
      <c r="E116" s="194">
        <v>0.0896</v>
      </c>
    </row>
    <row r="117" spans="1:5" ht="13.5">
      <c r="A117" s="53"/>
      <c r="B117" s="195" t="s">
        <v>55</v>
      </c>
      <c r="C117" s="196" t="s">
        <v>179</v>
      </c>
      <c r="D117" s="214">
        <v>91.4</v>
      </c>
      <c r="E117" s="214">
        <v>8.189440000000001</v>
      </c>
    </row>
    <row r="118" spans="1:5" ht="13.5">
      <c r="A118" s="53"/>
      <c r="B118" s="225" t="s">
        <v>102</v>
      </c>
      <c r="C118" s="216" t="s">
        <v>176</v>
      </c>
      <c r="D118" s="217">
        <v>35.3</v>
      </c>
      <c r="E118" s="217">
        <v>3.16288</v>
      </c>
    </row>
    <row r="119" spans="1:5" ht="13.5">
      <c r="A119" s="53"/>
      <c r="B119" s="242" t="s">
        <v>375</v>
      </c>
      <c r="C119" s="243" t="s">
        <v>372</v>
      </c>
      <c r="D119" s="243">
        <v>100</v>
      </c>
      <c r="E119" s="243">
        <v>8.959999999999999</v>
      </c>
    </row>
    <row r="120" spans="1:5" ht="13.5">
      <c r="A120" s="231"/>
      <c r="B120" s="232" t="s">
        <v>161</v>
      </c>
      <c r="C120" s="115" t="s">
        <v>0</v>
      </c>
      <c r="D120" s="233">
        <v>27.6</v>
      </c>
      <c r="E120" s="233">
        <v>2.47296</v>
      </c>
    </row>
    <row r="121" spans="1:5" ht="29.25" customHeight="1">
      <c r="A121" s="245">
        <v>6</v>
      </c>
      <c r="B121" s="128" t="s">
        <v>388</v>
      </c>
      <c r="C121" s="104" t="s">
        <v>178</v>
      </c>
      <c r="D121" s="246"/>
      <c r="E121" s="246">
        <v>0.45</v>
      </c>
    </row>
    <row r="122" spans="1:5" ht="13.5">
      <c r="A122" s="247"/>
      <c r="B122" s="195" t="s">
        <v>376</v>
      </c>
      <c r="C122" s="109"/>
      <c r="D122" s="214">
        <v>95.45</v>
      </c>
      <c r="E122" s="214">
        <v>42.9525</v>
      </c>
    </row>
    <row r="123" spans="1:5" ht="13.5">
      <c r="A123" s="247"/>
      <c r="B123" s="248" t="s">
        <v>377</v>
      </c>
      <c r="C123" s="249"/>
      <c r="D123" s="250">
        <v>0.4714999999999999</v>
      </c>
      <c r="E123" s="250">
        <v>0.21217499999999997</v>
      </c>
    </row>
    <row r="124" spans="1:5" ht="13.5">
      <c r="A124" s="247"/>
      <c r="B124" s="226" t="s">
        <v>378</v>
      </c>
      <c r="C124" s="93" t="s">
        <v>220</v>
      </c>
      <c r="D124" s="228">
        <v>0.4</v>
      </c>
      <c r="E124" s="228">
        <v>0.18000000000000002</v>
      </c>
    </row>
    <row r="125" spans="1:5" ht="13.5">
      <c r="A125" s="231"/>
      <c r="B125" s="232" t="s">
        <v>379</v>
      </c>
      <c r="C125" s="115" t="s">
        <v>176</v>
      </c>
      <c r="D125" s="233">
        <v>7.79</v>
      </c>
      <c r="E125" s="233">
        <v>3.5055</v>
      </c>
    </row>
    <row r="126" spans="1:5" ht="42.75" customHeight="1">
      <c r="A126" s="61">
        <v>7</v>
      </c>
      <c r="B126" s="61" t="s">
        <v>381</v>
      </c>
      <c r="C126" s="193" t="s">
        <v>22</v>
      </c>
      <c r="D126" s="211"/>
      <c r="E126" s="194">
        <v>36</v>
      </c>
    </row>
    <row r="127" spans="1:5" ht="13.5">
      <c r="A127" s="53"/>
      <c r="B127" s="195" t="s">
        <v>55</v>
      </c>
      <c r="C127" s="229" t="s">
        <v>22</v>
      </c>
      <c r="D127" s="214">
        <v>1</v>
      </c>
      <c r="E127" s="214">
        <v>36</v>
      </c>
    </row>
    <row r="128" spans="1:5" ht="13.5">
      <c r="A128" s="53"/>
      <c r="B128" s="221" t="s">
        <v>235</v>
      </c>
      <c r="C128" s="229" t="s">
        <v>380</v>
      </c>
      <c r="D128" s="220">
        <v>0.84</v>
      </c>
      <c r="E128" s="220">
        <v>30.24</v>
      </c>
    </row>
    <row r="129" spans="1:5" ht="13.5">
      <c r="A129" s="231"/>
      <c r="B129" s="232" t="s">
        <v>382</v>
      </c>
      <c r="C129" s="115" t="s">
        <v>22</v>
      </c>
      <c r="D129" s="233">
        <v>1</v>
      </c>
      <c r="E129" s="233">
        <v>36</v>
      </c>
    </row>
    <row r="130" spans="1:5" ht="48.75" customHeight="1">
      <c r="A130" s="104" t="s">
        <v>5</v>
      </c>
      <c r="B130" s="128" t="s">
        <v>383</v>
      </c>
      <c r="C130" s="61" t="s">
        <v>182</v>
      </c>
      <c r="D130" s="106"/>
      <c r="E130" s="176">
        <v>45</v>
      </c>
    </row>
    <row r="131" spans="1:5" ht="13.5">
      <c r="A131" s="66"/>
      <c r="B131" s="177" t="s">
        <v>384</v>
      </c>
      <c r="C131" s="66" t="s">
        <v>39</v>
      </c>
      <c r="D131" s="67">
        <v>0.8</v>
      </c>
      <c r="E131" s="67">
        <v>36</v>
      </c>
    </row>
    <row r="132" spans="1:5" ht="13.5">
      <c r="A132" s="68"/>
      <c r="B132" s="251" t="s">
        <v>385</v>
      </c>
      <c r="C132" s="68" t="s">
        <v>0</v>
      </c>
      <c r="D132" s="252">
        <v>0.037714285714285714</v>
      </c>
      <c r="E132" s="68">
        <v>1.697142857142857</v>
      </c>
    </row>
    <row r="133" spans="1:5" ht="13.5">
      <c r="A133" s="69"/>
      <c r="B133" s="182" t="s">
        <v>386</v>
      </c>
      <c r="C133" s="69" t="s">
        <v>182</v>
      </c>
      <c r="D133" s="244">
        <v>1</v>
      </c>
      <c r="E133" s="244">
        <v>45</v>
      </c>
    </row>
    <row r="134" spans="1:5" ht="13.5">
      <c r="A134" s="69"/>
      <c r="B134" s="125" t="s">
        <v>387</v>
      </c>
      <c r="C134" s="69" t="s">
        <v>330</v>
      </c>
      <c r="D134" s="70">
        <v>0.0045</v>
      </c>
      <c r="E134" s="69">
        <v>0.20249999999999999</v>
      </c>
    </row>
    <row r="135" spans="1:5" ht="13.5">
      <c r="A135" s="72"/>
      <c r="B135" s="183" t="s">
        <v>161</v>
      </c>
      <c r="C135" s="72" t="s">
        <v>0</v>
      </c>
      <c r="D135" s="73">
        <v>0.060714285714285714</v>
      </c>
      <c r="E135" s="72">
        <v>2.732142857142857</v>
      </c>
    </row>
    <row r="136" spans="1:5" ht="13.5">
      <c r="A136" s="253"/>
      <c r="B136" s="192" t="s">
        <v>303</v>
      </c>
      <c r="C136" s="192"/>
      <c r="D136" s="192"/>
      <c r="E136" s="192"/>
    </row>
    <row r="137" spans="1:5" ht="29.25" customHeight="1">
      <c r="A137" s="61">
        <v>1</v>
      </c>
      <c r="B137" s="128" t="s">
        <v>389</v>
      </c>
      <c r="C137" s="61" t="s">
        <v>304</v>
      </c>
      <c r="D137" s="255"/>
      <c r="E137" s="256">
        <v>381.85</v>
      </c>
    </row>
    <row r="138" spans="1:5" ht="13.5">
      <c r="A138" s="53"/>
      <c r="B138" s="129" t="s">
        <v>284</v>
      </c>
      <c r="C138" s="97" t="s">
        <v>243</v>
      </c>
      <c r="D138" s="258">
        <v>0.289</v>
      </c>
      <c r="E138" s="259">
        <v>110.35464999999999</v>
      </c>
    </row>
    <row r="139" spans="1:5" ht="13.5">
      <c r="A139" s="207"/>
      <c r="B139" s="261" t="s">
        <v>245</v>
      </c>
      <c r="C139" s="262" t="s">
        <v>223</v>
      </c>
      <c r="D139" s="263">
        <v>0.0628</v>
      </c>
      <c r="E139" s="264">
        <v>23.98018</v>
      </c>
    </row>
    <row r="140" spans="1:5" ht="13.5">
      <c r="A140" s="61">
        <v>2</v>
      </c>
      <c r="B140" s="128" t="s">
        <v>305</v>
      </c>
      <c r="C140" s="61" t="s">
        <v>304</v>
      </c>
      <c r="D140" s="255"/>
      <c r="E140" s="257">
        <v>357.14</v>
      </c>
    </row>
    <row r="141" spans="1:5" ht="13.5">
      <c r="A141" s="265"/>
      <c r="B141" s="129" t="s">
        <v>284</v>
      </c>
      <c r="C141" s="97" t="s">
        <v>243</v>
      </c>
      <c r="D141" s="258">
        <v>0.323</v>
      </c>
      <c r="E141" s="259">
        <v>115.35622</v>
      </c>
    </row>
    <row r="142" spans="1:5" ht="13.5">
      <c r="A142" s="260"/>
      <c r="B142" s="266" t="s">
        <v>245</v>
      </c>
      <c r="C142" s="267" t="s">
        <v>223</v>
      </c>
      <c r="D142" s="268">
        <v>0.0215</v>
      </c>
      <c r="E142" s="269">
        <v>7.678509999999999</v>
      </c>
    </row>
    <row r="143" spans="1:5" ht="27">
      <c r="A143" s="254">
        <v>3</v>
      </c>
      <c r="B143" s="128" t="s">
        <v>390</v>
      </c>
      <c r="C143" s="61" t="s">
        <v>169</v>
      </c>
      <c r="D143" s="255"/>
      <c r="E143" s="257">
        <v>32.74</v>
      </c>
    </row>
    <row r="144" spans="1:5" ht="13.5">
      <c r="A144" s="265"/>
      <c r="B144" s="129" t="s">
        <v>284</v>
      </c>
      <c r="C144" s="97" t="s">
        <v>243</v>
      </c>
      <c r="D144" s="258">
        <v>2.63</v>
      </c>
      <c r="E144" s="259">
        <v>86.1062</v>
      </c>
    </row>
    <row r="145" spans="1:5" ht="13.5">
      <c r="A145" s="260"/>
      <c r="B145" s="222" t="s">
        <v>391</v>
      </c>
      <c r="C145" s="267"/>
      <c r="D145" s="270">
        <v>1.25</v>
      </c>
      <c r="E145" s="271">
        <v>40.925000000000004</v>
      </c>
    </row>
    <row r="146" spans="1:5" ht="27">
      <c r="A146" s="61">
        <v>4</v>
      </c>
      <c r="B146" s="61" t="s">
        <v>306</v>
      </c>
      <c r="C146" s="61" t="s">
        <v>175</v>
      </c>
      <c r="D146" s="61"/>
      <c r="E146" s="272">
        <v>624.76</v>
      </c>
    </row>
    <row r="147" spans="1:5" ht="13.5">
      <c r="A147" s="53"/>
      <c r="B147" s="170" t="s">
        <v>171</v>
      </c>
      <c r="C147" s="97" t="s">
        <v>175</v>
      </c>
      <c r="D147" s="97">
        <v>0.38352</v>
      </c>
      <c r="E147" s="99">
        <v>239.60795520000002</v>
      </c>
    </row>
    <row r="148" spans="1:5" ht="13.5">
      <c r="A148" s="53"/>
      <c r="B148" s="273" t="s">
        <v>172</v>
      </c>
      <c r="C148" s="274" t="s">
        <v>176</v>
      </c>
      <c r="D148" s="274">
        <v>1.3895000000000002</v>
      </c>
      <c r="E148" s="181">
        <v>868.1040200000001</v>
      </c>
    </row>
    <row r="149" spans="1:5" ht="13.5">
      <c r="A149" s="53"/>
      <c r="B149" s="80" t="s">
        <v>180</v>
      </c>
      <c r="C149" s="53" t="s">
        <v>169</v>
      </c>
      <c r="D149" s="53">
        <v>0.0505</v>
      </c>
      <c r="E149" s="57">
        <v>31.55038</v>
      </c>
    </row>
    <row r="150" spans="1:5" ht="13.5">
      <c r="A150" s="207"/>
      <c r="B150" s="173" t="s">
        <v>44</v>
      </c>
      <c r="C150" s="115" t="s">
        <v>0</v>
      </c>
      <c r="D150" s="207">
        <v>0.0636</v>
      </c>
      <c r="E150" s="117">
        <v>39.734736000000005</v>
      </c>
    </row>
    <row r="151" spans="1:5" ht="13.5">
      <c r="A151" s="61">
        <v>5</v>
      </c>
      <c r="B151" s="61" t="s">
        <v>396</v>
      </c>
      <c r="C151" s="61" t="s">
        <v>178</v>
      </c>
      <c r="D151" s="61"/>
      <c r="E151" s="272">
        <v>2.2</v>
      </c>
    </row>
    <row r="152" spans="1:5" ht="13.5">
      <c r="A152" s="53"/>
      <c r="B152" s="170" t="s">
        <v>171</v>
      </c>
      <c r="C152" s="97" t="s">
        <v>175</v>
      </c>
      <c r="D152" s="97">
        <v>20.1</v>
      </c>
      <c r="E152" s="99">
        <v>44.220000000000006</v>
      </c>
    </row>
    <row r="153" spans="1:5" ht="13.5">
      <c r="A153" s="53"/>
      <c r="B153" s="273" t="s">
        <v>172</v>
      </c>
      <c r="C153" s="274" t="s">
        <v>176</v>
      </c>
      <c r="D153" s="274">
        <v>0.9</v>
      </c>
      <c r="E153" s="181">
        <v>1.9800000000000002</v>
      </c>
    </row>
    <row r="154" spans="1:5" ht="18" customHeight="1">
      <c r="A154" s="207"/>
      <c r="B154" s="173" t="s">
        <v>397</v>
      </c>
      <c r="C154" s="207" t="s">
        <v>175</v>
      </c>
      <c r="D154" s="207">
        <v>112</v>
      </c>
      <c r="E154" s="117">
        <v>246.40000000000003</v>
      </c>
    </row>
    <row r="155" spans="1:5" ht="40.5">
      <c r="A155" s="61">
        <v>6</v>
      </c>
      <c r="B155" s="61" t="s">
        <v>392</v>
      </c>
      <c r="C155" s="193" t="s">
        <v>178</v>
      </c>
      <c r="D155" s="211"/>
      <c r="E155" s="118">
        <v>5.322</v>
      </c>
    </row>
    <row r="156" spans="1:5" ht="13.5">
      <c r="A156" s="53"/>
      <c r="B156" s="195" t="s">
        <v>55</v>
      </c>
      <c r="C156" s="196" t="s">
        <v>179</v>
      </c>
      <c r="D156" s="214">
        <v>53.6</v>
      </c>
      <c r="E156" s="99">
        <v>285.2592</v>
      </c>
    </row>
    <row r="157" spans="1:5" ht="13.5">
      <c r="A157" s="53"/>
      <c r="B157" s="225" t="s">
        <v>102</v>
      </c>
      <c r="C157" s="216" t="s">
        <v>176</v>
      </c>
      <c r="D157" s="217">
        <v>3.65</v>
      </c>
      <c r="E157" s="202">
        <v>19.4253</v>
      </c>
    </row>
    <row r="158" spans="1:5" ht="41.25" customHeight="1">
      <c r="A158" s="53"/>
      <c r="B158" s="275" t="s">
        <v>407</v>
      </c>
      <c r="C158" s="121" t="s">
        <v>372</v>
      </c>
      <c r="D158" s="121">
        <v>1.05</v>
      </c>
      <c r="E158" s="121">
        <v>5.588100000000001</v>
      </c>
    </row>
    <row r="159" spans="1:5" ht="13.5">
      <c r="A159" s="53"/>
      <c r="B159" s="275" t="s">
        <v>403</v>
      </c>
      <c r="C159" s="121" t="s">
        <v>404</v>
      </c>
      <c r="D159" s="121">
        <v>1.07</v>
      </c>
      <c r="E159" s="121">
        <v>5.694540000000001</v>
      </c>
    </row>
    <row r="160" spans="1:5" ht="13.5">
      <c r="A160" s="53"/>
      <c r="B160" s="125" t="s">
        <v>184</v>
      </c>
      <c r="C160" s="229" t="s">
        <v>175</v>
      </c>
      <c r="D160" s="230">
        <v>102</v>
      </c>
      <c r="E160" s="276">
        <v>542.844</v>
      </c>
    </row>
    <row r="161" spans="1:5" ht="13.5">
      <c r="A161" s="207"/>
      <c r="B161" s="232" t="s">
        <v>161</v>
      </c>
      <c r="C161" s="115" t="s">
        <v>0</v>
      </c>
      <c r="D161" s="233">
        <v>10.7</v>
      </c>
      <c r="E161" s="117">
        <v>56.9454</v>
      </c>
    </row>
    <row r="162" spans="1:5" ht="28.5" customHeight="1">
      <c r="A162" s="104" t="s">
        <v>4</v>
      </c>
      <c r="B162" s="50" t="s">
        <v>393</v>
      </c>
      <c r="C162" s="104" t="s">
        <v>279</v>
      </c>
      <c r="D162" s="118"/>
      <c r="E162" s="62">
        <v>1.18</v>
      </c>
    </row>
    <row r="163" spans="1:5" ht="13.5">
      <c r="A163" s="81"/>
      <c r="B163" s="170" t="s">
        <v>27</v>
      </c>
      <c r="C163" s="99" t="s">
        <v>39</v>
      </c>
      <c r="D163" s="169">
        <v>108</v>
      </c>
      <c r="E163" s="169">
        <v>127.44</v>
      </c>
    </row>
    <row r="164" spans="1:5" ht="13.5">
      <c r="A164" s="81"/>
      <c r="B164" s="277" t="s">
        <v>56</v>
      </c>
      <c r="C164" s="202" t="s">
        <v>49</v>
      </c>
      <c r="D164" s="202">
        <v>4.52</v>
      </c>
      <c r="E164" s="218">
        <v>5.333599999999999</v>
      </c>
    </row>
    <row r="165" spans="1:5" ht="15.75">
      <c r="A165" s="81"/>
      <c r="B165" s="80" t="s">
        <v>394</v>
      </c>
      <c r="C165" s="57" t="s">
        <v>43</v>
      </c>
      <c r="D165" s="81"/>
      <c r="E165" s="81">
        <v>59.8944</v>
      </c>
    </row>
    <row r="166" spans="1:5" ht="27">
      <c r="A166" s="81"/>
      <c r="B166" s="80" t="s">
        <v>395</v>
      </c>
      <c r="C166" s="57" t="s">
        <v>43</v>
      </c>
      <c r="D166" s="81"/>
      <c r="E166" s="81">
        <v>60.4656</v>
      </c>
    </row>
    <row r="167" spans="1:5" ht="13.5">
      <c r="A167" s="81"/>
      <c r="B167" s="80" t="s">
        <v>197</v>
      </c>
      <c r="C167" s="57" t="s">
        <v>40</v>
      </c>
      <c r="D167" s="57">
        <v>500</v>
      </c>
      <c r="E167" s="81">
        <v>590</v>
      </c>
    </row>
    <row r="168" spans="1:5" ht="13.5">
      <c r="A168" s="113"/>
      <c r="B168" s="173" t="s">
        <v>44</v>
      </c>
      <c r="C168" s="115" t="s">
        <v>0</v>
      </c>
      <c r="D168" s="117">
        <v>4.66</v>
      </c>
      <c r="E168" s="113">
        <v>5.4988</v>
      </c>
    </row>
    <row r="169" spans="1:5" ht="68.25" customHeight="1">
      <c r="A169" s="104" t="s">
        <v>5</v>
      </c>
      <c r="B169" s="50" t="s">
        <v>399</v>
      </c>
      <c r="C169" s="104" t="s">
        <v>279</v>
      </c>
      <c r="D169" s="118"/>
      <c r="E169" s="62">
        <v>1.24</v>
      </c>
    </row>
    <row r="170" spans="1:5" ht="13.5">
      <c r="A170" s="81"/>
      <c r="B170" s="170" t="s">
        <v>27</v>
      </c>
      <c r="C170" s="99" t="s">
        <v>39</v>
      </c>
      <c r="D170" s="169">
        <v>108</v>
      </c>
      <c r="E170" s="169">
        <v>133.92</v>
      </c>
    </row>
    <row r="171" spans="1:5" ht="13.5">
      <c r="A171" s="81"/>
      <c r="B171" s="277" t="s">
        <v>56</v>
      </c>
      <c r="C171" s="202" t="s">
        <v>49</v>
      </c>
      <c r="D171" s="202">
        <v>4.52</v>
      </c>
      <c r="E171" s="218">
        <v>5.604799999999999</v>
      </c>
    </row>
    <row r="172" spans="1:5" ht="17.25" customHeight="1">
      <c r="A172" s="81"/>
      <c r="B172" s="80" t="s">
        <v>398</v>
      </c>
      <c r="C172" s="57" t="s">
        <v>43</v>
      </c>
      <c r="D172" s="81"/>
      <c r="E172" s="81">
        <v>87.72</v>
      </c>
    </row>
    <row r="173" spans="1:5" ht="21.75" customHeight="1">
      <c r="A173" s="81"/>
      <c r="B173" s="80" t="s">
        <v>398</v>
      </c>
      <c r="C173" s="57" t="s">
        <v>43</v>
      </c>
      <c r="D173" s="81"/>
      <c r="E173" s="81">
        <v>87.72</v>
      </c>
    </row>
    <row r="174" spans="1:7" ht="25.5" customHeight="1">
      <c r="A174" s="81"/>
      <c r="B174" s="80" t="s">
        <v>405</v>
      </c>
      <c r="C174" s="57" t="s">
        <v>43</v>
      </c>
      <c r="D174" s="81"/>
      <c r="E174" s="81">
        <v>14.23125</v>
      </c>
      <c r="G174" s="38" t="s">
        <v>43</v>
      </c>
    </row>
    <row r="175" spans="1:5" ht="27">
      <c r="A175" s="81"/>
      <c r="B175" s="80" t="s">
        <v>406</v>
      </c>
      <c r="C175" s="57" t="s">
        <v>43</v>
      </c>
      <c r="D175" s="81"/>
      <c r="E175" s="81">
        <v>14.23125</v>
      </c>
    </row>
    <row r="176" spans="1:5" ht="13.5">
      <c r="A176" s="81"/>
      <c r="B176" s="80" t="s">
        <v>277</v>
      </c>
      <c r="C176" s="57" t="s">
        <v>40</v>
      </c>
      <c r="D176" s="57">
        <v>500</v>
      </c>
      <c r="E176" s="81">
        <v>620</v>
      </c>
    </row>
    <row r="177" spans="1:5" ht="13.5">
      <c r="A177" s="81"/>
      <c r="B177" s="80" t="s">
        <v>400</v>
      </c>
      <c r="C177" s="57" t="s">
        <v>194</v>
      </c>
      <c r="D177" s="57"/>
      <c r="E177" s="113">
        <v>65</v>
      </c>
    </row>
    <row r="178" spans="1:5" ht="26.25" customHeight="1">
      <c r="A178" s="104" t="s">
        <v>6</v>
      </c>
      <c r="B178" s="210" t="s">
        <v>402</v>
      </c>
      <c r="C178" s="104" t="s">
        <v>32</v>
      </c>
      <c r="D178" s="118"/>
      <c r="E178" s="62">
        <v>2.5894</v>
      </c>
    </row>
    <row r="179" spans="1:5" ht="13.5">
      <c r="A179" s="81"/>
      <c r="B179" s="170" t="s">
        <v>27</v>
      </c>
      <c r="C179" s="97" t="s">
        <v>175</v>
      </c>
      <c r="D179" s="97">
        <v>26.9</v>
      </c>
      <c r="E179" s="99">
        <v>69.65486</v>
      </c>
    </row>
    <row r="180" spans="1:5" ht="13.5">
      <c r="A180" s="81"/>
      <c r="B180" s="277" t="s">
        <v>56</v>
      </c>
      <c r="C180" s="278" t="s">
        <v>0</v>
      </c>
      <c r="D180" s="278">
        <v>1.16</v>
      </c>
      <c r="E180" s="278">
        <v>3.0037039999999995</v>
      </c>
    </row>
    <row r="181" spans="1:5" ht="13.5">
      <c r="A181" s="81"/>
      <c r="B181" s="80" t="s">
        <v>207</v>
      </c>
      <c r="C181" s="229" t="s">
        <v>182</v>
      </c>
      <c r="D181" s="229">
        <v>105</v>
      </c>
      <c r="E181" s="57">
        <v>123.89999999999999</v>
      </c>
    </row>
    <row r="182" spans="1:5" ht="13.5">
      <c r="A182" s="81"/>
      <c r="B182" s="80" t="s">
        <v>401</v>
      </c>
      <c r="C182" s="229" t="s">
        <v>182</v>
      </c>
      <c r="D182" s="229">
        <v>105</v>
      </c>
      <c r="E182" s="57">
        <v>130.2</v>
      </c>
    </row>
    <row r="183" spans="1:5" ht="13.5">
      <c r="A183" s="113"/>
      <c r="B183" s="173" t="s">
        <v>277</v>
      </c>
      <c r="C183" s="117" t="s">
        <v>40</v>
      </c>
      <c r="D183" s="117">
        <v>100</v>
      </c>
      <c r="E183" s="113">
        <v>258.94</v>
      </c>
    </row>
    <row r="184" spans="1:5" ht="13.5">
      <c r="A184" s="279"/>
      <c r="B184" s="192" t="s">
        <v>416</v>
      </c>
      <c r="C184" s="206"/>
      <c r="D184" s="280"/>
      <c r="E184" s="280"/>
    </row>
    <row r="185" spans="1:5" ht="18.75" customHeight="1">
      <c r="A185" s="63">
        <v>1</v>
      </c>
      <c r="B185" s="105" t="s">
        <v>442</v>
      </c>
      <c r="C185" s="104" t="s">
        <v>178</v>
      </c>
      <c r="D185" s="118"/>
      <c r="E185" s="118">
        <v>6.53</v>
      </c>
    </row>
    <row r="186" spans="1:5" ht="13.5">
      <c r="A186" s="124"/>
      <c r="B186" s="97" t="s">
        <v>417</v>
      </c>
      <c r="C186" s="66" t="s">
        <v>39</v>
      </c>
      <c r="D186" s="119">
        <v>18.6</v>
      </c>
      <c r="E186" s="119">
        <v>121.45800000000001</v>
      </c>
    </row>
    <row r="187" spans="1:5" ht="13.5">
      <c r="A187" s="281"/>
      <c r="B187" s="75" t="s">
        <v>102</v>
      </c>
      <c r="C187" s="75" t="s">
        <v>0</v>
      </c>
      <c r="D187" s="282">
        <v>0.16</v>
      </c>
      <c r="E187" s="282">
        <v>1.0448</v>
      </c>
    </row>
    <row r="188" spans="1:5" ht="13.5">
      <c r="A188" s="63"/>
      <c r="B188" s="105" t="s">
        <v>438</v>
      </c>
      <c r="C188" s="104" t="s">
        <v>178</v>
      </c>
      <c r="D188" s="64"/>
      <c r="E188" s="118">
        <v>1.09</v>
      </c>
    </row>
    <row r="189" spans="1:5" ht="13.5">
      <c r="A189" s="124"/>
      <c r="B189" s="97" t="s">
        <v>417</v>
      </c>
      <c r="C189" s="66" t="s">
        <v>39</v>
      </c>
      <c r="D189" s="121">
        <v>58</v>
      </c>
      <c r="E189" s="121">
        <v>63.220000000000006</v>
      </c>
    </row>
    <row r="190" spans="1:5" ht="13.5">
      <c r="A190" s="281"/>
      <c r="B190" s="75" t="s">
        <v>102</v>
      </c>
      <c r="C190" s="75" t="s">
        <v>0</v>
      </c>
      <c r="D190" s="282">
        <v>3.05</v>
      </c>
      <c r="E190" s="282">
        <v>3.3245</v>
      </c>
    </row>
    <row r="191" spans="1:5" ht="27">
      <c r="A191" s="64">
        <v>2</v>
      </c>
      <c r="B191" s="283" t="s">
        <v>429</v>
      </c>
      <c r="C191" s="64" t="s">
        <v>169</v>
      </c>
      <c r="D191" s="64"/>
      <c r="E191" s="107">
        <v>11.600000000000001</v>
      </c>
    </row>
    <row r="192" spans="1:5" ht="13.5">
      <c r="A192" s="66"/>
      <c r="B192" s="129" t="s">
        <v>417</v>
      </c>
      <c r="C192" s="66" t="s">
        <v>39</v>
      </c>
      <c r="D192" s="66">
        <v>1.23</v>
      </c>
      <c r="E192" s="67">
        <v>14.268</v>
      </c>
    </row>
    <row r="193" spans="1:5" ht="13.5">
      <c r="A193" s="115"/>
      <c r="B193" s="222" t="s">
        <v>428</v>
      </c>
      <c r="C193" s="207" t="s">
        <v>175</v>
      </c>
      <c r="D193" s="207">
        <v>10.2</v>
      </c>
      <c r="E193" s="117">
        <v>118.32000000000001</v>
      </c>
    </row>
    <row r="194" spans="1:5" ht="40.5">
      <c r="A194" s="64">
        <v>3</v>
      </c>
      <c r="B194" s="64" t="s">
        <v>426</v>
      </c>
      <c r="C194" s="64" t="s">
        <v>175</v>
      </c>
      <c r="D194" s="64"/>
      <c r="E194" s="62">
        <v>605.2</v>
      </c>
    </row>
    <row r="195" spans="1:5" ht="13.5">
      <c r="A195" s="65"/>
      <c r="B195" s="97" t="s">
        <v>417</v>
      </c>
      <c r="C195" s="66" t="s">
        <v>39</v>
      </c>
      <c r="D195" s="66">
        <v>1.23</v>
      </c>
      <c r="E195" s="67">
        <v>744.3960000000001</v>
      </c>
    </row>
    <row r="196" spans="1:5" ht="13.5">
      <c r="A196" s="71"/>
      <c r="B196" s="74" t="s">
        <v>102</v>
      </c>
      <c r="C196" s="74" t="s">
        <v>0</v>
      </c>
      <c r="D196" s="74">
        <v>0.0053</v>
      </c>
      <c r="E196" s="79">
        <v>3.2075600000000004</v>
      </c>
    </row>
    <row r="197" spans="1:5" ht="40.5">
      <c r="A197" s="104" t="s">
        <v>14</v>
      </c>
      <c r="B197" s="61" t="s">
        <v>418</v>
      </c>
      <c r="C197" s="61" t="s">
        <v>175</v>
      </c>
      <c r="D197" s="61">
        <v>1</v>
      </c>
      <c r="E197" s="107">
        <v>605.2</v>
      </c>
    </row>
    <row r="198" spans="1:5" ht="13.5">
      <c r="A198" s="65"/>
      <c r="B198" s="69" t="s">
        <v>419</v>
      </c>
      <c r="C198" s="69" t="s">
        <v>372</v>
      </c>
      <c r="D198" s="69">
        <v>1.03</v>
      </c>
      <c r="E198" s="70">
        <v>623.3560000000001</v>
      </c>
    </row>
    <row r="199" spans="1:5" ht="13.5">
      <c r="A199" s="65"/>
      <c r="B199" s="69" t="s">
        <v>420</v>
      </c>
      <c r="C199" s="69" t="s">
        <v>182</v>
      </c>
      <c r="D199" s="69">
        <v>1.2</v>
      </c>
      <c r="E199" s="70">
        <v>726.24</v>
      </c>
    </row>
    <row r="200" spans="1:5" ht="13.5">
      <c r="A200" s="65"/>
      <c r="B200" s="69" t="s">
        <v>421</v>
      </c>
      <c r="C200" s="69" t="s">
        <v>40</v>
      </c>
      <c r="D200" s="69">
        <v>0.4</v>
      </c>
      <c r="E200" s="70">
        <v>242.08000000000004</v>
      </c>
    </row>
    <row r="201" spans="1:5" ht="13.5">
      <c r="A201" s="71"/>
      <c r="B201" s="207" t="s">
        <v>331</v>
      </c>
      <c r="C201" s="72" t="s">
        <v>0</v>
      </c>
      <c r="D201" s="72">
        <v>0.0335</v>
      </c>
      <c r="E201" s="73">
        <v>3.2</v>
      </c>
    </row>
    <row r="202" spans="1:5" ht="40.5">
      <c r="A202" s="104" t="s">
        <v>15</v>
      </c>
      <c r="B202" s="61" t="s">
        <v>427</v>
      </c>
      <c r="C202" s="61" t="s">
        <v>175</v>
      </c>
      <c r="D202" s="61"/>
      <c r="E202" s="62">
        <v>144.2</v>
      </c>
    </row>
    <row r="203" spans="1:5" ht="13.5">
      <c r="A203" s="93"/>
      <c r="B203" s="97" t="s">
        <v>417</v>
      </c>
      <c r="C203" s="97" t="s">
        <v>160</v>
      </c>
      <c r="D203" s="66">
        <v>1.23</v>
      </c>
      <c r="E203" s="98">
        <v>177.36599999999999</v>
      </c>
    </row>
    <row r="204" spans="1:5" ht="13.5">
      <c r="A204" s="93"/>
      <c r="B204" s="101" t="s">
        <v>422</v>
      </c>
      <c r="C204" s="101" t="s">
        <v>0</v>
      </c>
      <c r="D204" s="68">
        <v>0.0053</v>
      </c>
      <c r="E204" s="102">
        <v>0.7642599999999999</v>
      </c>
    </row>
    <row r="205" spans="1:5" ht="40.5">
      <c r="A205" s="93"/>
      <c r="B205" s="53" t="s">
        <v>418</v>
      </c>
      <c r="C205" s="53" t="s">
        <v>175</v>
      </c>
      <c r="D205" s="53">
        <v>1</v>
      </c>
      <c r="E205" s="57">
        <v>144.2</v>
      </c>
    </row>
    <row r="206" spans="1:5" ht="27">
      <c r="A206" s="93"/>
      <c r="B206" s="53" t="s">
        <v>423</v>
      </c>
      <c r="C206" s="53" t="s">
        <v>424</v>
      </c>
      <c r="D206" s="69">
        <v>1.03</v>
      </c>
      <c r="E206" s="94">
        <v>148.52599999999998</v>
      </c>
    </row>
    <row r="207" spans="1:5" ht="13.5">
      <c r="A207" s="93"/>
      <c r="B207" s="53" t="s">
        <v>425</v>
      </c>
      <c r="C207" s="53" t="s">
        <v>204</v>
      </c>
      <c r="D207" s="53">
        <v>1.07</v>
      </c>
      <c r="E207" s="94">
        <v>154.29399999999998</v>
      </c>
    </row>
    <row r="208" spans="1:5" ht="13.5">
      <c r="A208" s="115"/>
      <c r="B208" s="207" t="s">
        <v>331</v>
      </c>
      <c r="C208" s="207" t="s">
        <v>0</v>
      </c>
      <c r="D208" s="72">
        <v>0.0335</v>
      </c>
      <c r="E208" s="116">
        <v>4.8307</v>
      </c>
    </row>
    <row r="209" spans="1:5" ht="33.75" customHeight="1">
      <c r="A209" s="104" t="s">
        <v>16</v>
      </c>
      <c r="B209" s="105" t="s">
        <v>432</v>
      </c>
      <c r="C209" s="104" t="s">
        <v>279</v>
      </c>
      <c r="D209" s="64"/>
      <c r="E209" s="62">
        <v>0.27</v>
      </c>
    </row>
    <row r="210" spans="1:5" ht="13.5">
      <c r="A210" s="169"/>
      <c r="B210" s="129" t="s">
        <v>27</v>
      </c>
      <c r="C210" s="99" t="s">
        <v>39</v>
      </c>
      <c r="D210" s="99">
        <v>106</v>
      </c>
      <c r="E210" s="169">
        <v>28.62</v>
      </c>
    </row>
    <row r="211" spans="1:5" ht="15.75">
      <c r="A211" s="81"/>
      <c r="B211" s="125" t="s">
        <v>46</v>
      </c>
      <c r="C211" s="57" t="s">
        <v>0</v>
      </c>
      <c r="D211" s="81">
        <v>4.1</v>
      </c>
      <c r="E211" s="81">
        <v>1.107</v>
      </c>
    </row>
    <row r="212" spans="1:5" ht="13.5">
      <c r="A212" s="180"/>
      <c r="B212" s="285" t="s">
        <v>157</v>
      </c>
      <c r="C212" s="181" t="s">
        <v>0</v>
      </c>
      <c r="D212" s="180">
        <v>2.7</v>
      </c>
      <c r="E212" s="180">
        <v>0.7290000000000001</v>
      </c>
    </row>
    <row r="213" spans="1:5" ht="13.5">
      <c r="A213" s="81"/>
      <c r="B213" s="125" t="s">
        <v>430</v>
      </c>
      <c r="C213" s="229" t="s">
        <v>431</v>
      </c>
      <c r="D213" s="57">
        <v>2.38</v>
      </c>
      <c r="E213" s="81">
        <v>0.6426000000000001</v>
      </c>
    </row>
    <row r="214" spans="1:5" ht="13.5">
      <c r="A214" s="113"/>
      <c r="B214" s="222" t="s">
        <v>44</v>
      </c>
      <c r="C214" s="115" t="s">
        <v>0</v>
      </c>
      <c r="D214" s="117">
        <v>0.2</v>
      </c>
      <c r="E214" s="113">
        <v>0.054000000000000006</v>
      </c>
    </row>
    <row r="215" spans="1:5" ht="28.5" customHeight="1">
      <c r="A215" s="286"/>
      <c r="B215" s="287" t="s">
        <v>476</v>
      </c>
      <c r="C215" s="206"/>
      <c r="D215" s="288"/>
      <c r="E215" s="288"/>
    </row>
    <row r="216" spans="1:5" ht="29.25" customHeight="1">
      <c r="A216" s="61">
        <v>1</v>
      </c>
      <c r="B216" s="104" t="s">
        <v>409</v>
      </c>
      <c r="C216" s="104" t="s">
        <v>279</v>
      </c>
      <c r="D216" s="118"/>
      <c r="E216" s="76">
        <v>0.57</v>
      </c>
    </row>
    <row r="217" spans="1:5" ht="18" customHeight="1">
      <c r="A217" s="207"/>
      <c r="B217" s="289" t="s">
        <v>27</v>
      </c>
      <c r="C217" s="115" t="s">
        <v>43</v>
      </c>
      <c r="D217" s="290">
        <v>100</v>
      </c>
      <c r="E217" s="291">
        <v>56.99999999999999</v>
      </c>
    </row>
    <row r="218" spans="1:5" ht="40.5">
      <c r="A218" s="104" t="s">
        <v>12</v>
      </c>
      <c r="B218" s="104" t="s">
        <v>408</v>
      </c>
      <c r="C218" s="104" t="s">
        <v>185</v>
      </c>
      <c r="D218" s="118"/>
      <c r="E218" s="76">
        <v>0.014000000000000002</v>
      </c>
    </row>
    <row r="219" spans="1:5" ht="13.5">
      <c r="A219" s="113"/>
      <c r="B219" s="289" t="s">
        <v>198</v>
      </c>
      <c r="C219" s="292" t="s">
        <v>39</v>
      </c>
      <c r="D219" s="290">
        <v>247.2</v>
      </c>
      <c r="E219" s="291">
        <v>3.4608000000000003</v>
      </c>
    </row>
    <row r="220" spans="1:5" ht="31.5" customHeight="1">
      <c r="A220" s="61">
        <v>3</v>
      </c>
      <c r="B220" s="61" t="s">
        <v>410</v>
      </c>
      <c r="C220" s="104" t="s">
        <v>185</v>
      </c>
      <c r="D220" s="61"/>
      <c r="E220" s="293">
        <v>0.007</v>
      </c>
    </row>
    <row r="221" spans="1:5" ht="13.5">
      <c r="A221" s="53"/>
      <c r="B221" s="170" t="s">
        <v>27</v>
      </c>
      <c r="C221" s="99" t="s">
        <v>39</v>
      </c>
      <c r="D221" s="99">
        <v>450</v>
      </c>
      <c r="E221" s="99">
        <v>3.15</v>
      </c>
    </row>
    <row r="222" spans="1:5" ht="13.5">
      <c r="A222" s="53"/>
      <c r="B222" s="277" t="s">
        <v>102</v>
      </c>
      <c r="C222" s="202" t="s">
        <v>49</v>
      </c>
      <c r="D222" s="202">
        <v>37</v>
      </c>
      <c r="E222" s="202">
        <v>0.259</v>
      </c>
    </row>
    <row r="223" spans="1:5" ht="15.75">
      <c r="A223" s="53"/>
      <c r="B223" s="112" t="s">
        <v>234</v>
      </c>
      <c r="C223" s="93" t="s">
        <v>45</v>
      </c>
      <c r="D223" s="121">
        <v>102</v>
      </c>
      <c r="E223" s="57">
        <v>0.714</v>
      </c>
    </row>
    <row r="224" spans="1:5" ht="15.75">
      <c r="A224" s="53"/>
      <c r="B224" s="112" t="s">
        <v>60</v>
      </c>
      <c r="C224" s="93" t="s">
        <v>43</v>
      </c>
      <c r="D224" s="121">
        <v>161</v>
      </c>
      <c r="E224" s="57">
        <v>1.127</v>
      </c>
    </row>
    <row r="225" spans="1:5" ht="15.75">
      <c r="A225" s="53"/>
      <c r="B225" s="80" t="s">
        <v>61</v>
      </c>
      <c r="C225" s="57" t="s">
        <v>45</v>
      </c>
      <c r="D225" s="81">
        <v>1.72</v>
      </c>
      <c r="E225" s="94">
        <v>0.01204</v>
      </c>
    </row>
    <row r="226" spans="1:5" ht="13.5">
      <c r="A226" s="53"/>
      <c r="B226" s="80" t="s">
        <v>411</v>
      </c>
      <c r="C226" s="57" t="s">
        <v>220</v>
      </c>
      <c r="D226" s="81"/>
      <c r="E226" s="94">
        <v>0.239</v>
      </c>
    </row>
    <row r="227" spans="1:5" ht="13.5">
      <c r="A227" s="207"/>
      <c r="B227" s="114" t="s">
        <v>41</v>
      </c>
      <c r="C227" s="117" t="s">
        <v>0</v>
      </c>
      <c r="D227" s="117">
        <v>28</v>
      </c>
      <c r="E227" s="117">
        <v>0.196</v>
      </c>
    </row>
    <row r="228" spans="1:5" ht="15.75">
      <c r="A228" s="104" t="s">
        <v>14</v>
      </c>
      <c r="B228" s="104" t="s">
        <v>412</v>
      </c>
      <c r="C228" s="104" t="s">
        <v>307</v>
      </c>
      <c r="D228" s="118"/>
      <c r="E228" s="76">
        <v>0.007200000000000001</v>
      </c>
    </row>
    <row r="229" spans="1:5" ht="13.5">
      <c r="A229" s="81"/>
      <c r="B229" s="108" t="s">
        <v>27</v>
      </c>
      <c r="C229" s="109" t="s">
        <v>39</v>
      </c>
      <c r="D229" s="119">
        <v>1580</v>
      </c>
      <c r="E229" s="99">
        <v>11.376000000000001</v>
      </c>
    </row>
    <row r="230" spans="1:5" ht="13.5">
      <c r="A230" s="81"/>
      <c r="B230" s="110" t="s">
        <v>56</v>
      </c>
      <c r="C230" s="111" t="s">
        <v>0</v>
      </c>
      <c r="D230" s="120">
        <v>86</v>
      </c>
      <c r="E230" s="103">
        <v>0.6192000000000001</v>
      </c>
    </row>
    <row r="231" spans="1:5" ht="15.75">
      <c r="A231" s="81"/>
      <c r="B231" s="112" t="s">
        <v>413</v>
      </c>
      <c r="C231" s="93" t="s">
        <v>45</v>
      </c>
      <c r="D231" s="121">
        <v>101.5</v>
      </c>
      <c r="E231" s="57">
        <v>0.7308000000000001</v>
      </c>
    </row>
    <row r="232" spans="1:5" ht="15.75">
      <c r="A232" s="81"/>
      <c r="B232" s="112" t="s">
        <v>60</v>
      </c>
      <c r="C232" s="93" t="s">
        <v>43</v>
      </c>
      <c r="D232" s="121">
        <v>137</v>
      </c>
      <c r="E232" s="57">
        <v>0.9864</v>
      </c>
    </row>
    <row r="233" spans="1:5" ht="15.75">
      <c r="A233" s="81"/>
      <c r="B233" s="112" t="s">
        <v>206</v>
      </c>
      <c r="C233" s="93" t="s">
        <v>45</v>
      </c>
      <c r="D233" s="121">
        <v>3.8</v>
      </c>
      <c r="E233" s="122">
        <v>0.027360000000000002</v>
      </c>
    </row>
    <row r="234" spans="1:5" ht="13.5">
      <c r="A234" s="81"/>
      <c r="B234" s="112" t="s">
        <v>75</v>
      </c>
      <c r="C234" s="93" t="s">
        <v>29</v>
      </c>
      <c r="D234" s="121">
        <v>0.25</v>
      </c>
      <c r="E234" s="122">
        <v>0.0018000000000000002</v>
      </c>
    </row>
    <row r="235" spans="1:5" ht="13.5">
      <c r="A235" s="81"/>
      <c r="B235" s="80" t="s">
        <v>411</v>
      </c>
      <c r="C235" s="57" t="s">
        <v>220</v>
      </c>
      <c r="D235" s="81"/>
      <c r="E235" s="94">
        <v>0.057</v>
      </c>
    </row>
    <row r="236" spans="1:5" ht="13.5">
      <c r="A236" s="81"/>
      <c r="B236" s="114" t="s">
        <v>62</v>
      </c>
      <c r="C236" s="115" t="s">
        <v>0</v>
      </c>
      <c r="D236" s="123">
        <v>51</v>
      </c>
      <c r="E236" s="116">
        <v>0.3672</v>
      </c>
    </row>
    <row r="237" spans="1:5" ht="27">
      <c r="A237" s="294">
        <v>5</v>
      </c>
      <c r="B237" s="61" t="s">
        <v>447</v>
      </c>
      <c r="C237" s="61" t="s">
        <v>174</v>
      </c>
      <c r="D237" s="61"/>
      <c r="E237" s="118">
        <v>5.03</v>
      </c>
    </row>
    <row r="238" spans="1:5" ht="19.5" customHeight="1">
      <c r="A238" s="294"/>
      <c r="B238" s="129" t="s">
        <v>171</v>
      </c>
      <c r="C238" s="97" t="s">
        <v>177</v>
      </c>
      <c r="D238" s="97">
        <v>3.52</v>
      </c>
      <c r="E238" s="99">
        <v>17.7056</v>
      </c>
    </row>
    <row r="239" spans="1:5" ht="13.5">
      <c r="A239" s="294"/>
      <c r="B239" s="130" t="s">
        <v>172</v>
      </c>
      <c r="C239" s="101" t="s">
        <v>0</v>
      </c>
      <c r="D239" s="101">
        <v>1.06</v>
      </c>
      <c r="E239" s="103">
        <v>5.3318</v>
      </c>
    </row>
    <row r="240" spans="1:5" ht="13.5">
      <c r="A240" s="294"/>
      <c r="B240" s="125" t="s">
        <v>196</v>
      </c>
      <c r="C240" s="53" t="s">
        <v>174</v>
      </c>
      <c r="D240" s="53">
        <v>1.05</v>
      </c>
      <c r="E240" s="57">
        <v>5.2815</v>
      </c>
    </row>
    <row r="241" spans="1:5" ht="13.5">
      <c r="A241" s="294"/>
      <c r="B241" s="222" t="s">
        <v>44</v>
      </c>
      <c r="C241" s="207" t="s">
        <v>0</v>
      </c>
      <c r="D241" s="207">
        <v>0.02</v>
      </c>
      <c r="E241" s="117">
        <v>0.10060000000000001</v>
      </c>
    </row>
    <row r="242" spans="1:5" ht="40.5">
      <c r="A242" s="295">
        <v>6</v>
      </c>
      <c r="B242" s="61" t="s">
        <v>278</v>
      </c>
      <c r="C242" s="193" t="s">
        <v>178</v>
      </c>
      <c r="D242" s="61"/>
      <c r="E242" s="293">
        <v>5.03</v>
      </c>
    </row>
    <row r="243" spans="1:5" ht="13.5">
      <c r="A243" s="295"/>
      <c r="B243" s="195" t="s">
        <v>55</v>
      </c>
      <c r="C243" s="196" t="s">
        <v>179</v>
      </c>
      <c r="D243" s="97">
        <v>48.68</v>
      </c>
      <c r="E243" s="99">
        <v>244.8604</v>
      </c>
    </row>
    <row r="244" spans="1:5" ht="13.5">
      <c r="A244" s="295"/>
      <c r="B244" s="285" t="s">
        <v>172</v>
      </c>
      <c r="C244" s="274" t="s">
        <v>0</v>
      </c>
      <c r="D244" s="274">
        <v>3.98</v>
      </c>
      <c r="E244" s="181">
        <v>20.0194</v>
      </c>
    </row>
    <row r="245" spans="1:5" ht="13.5">
      <c r="A245" s="295"/>
      <c r="B245" s="80" t="s">
        <v>173</v>
      </c>
      <c r="C245" s="53" t="s">
        <v>169</v>
      </c>
      <c r="D245" s="53"/>
      <c r="E245" s="57">
        <v>3.91</v>
      </c>
    </row>
    <row r="246" spans="1:5" ht="13.5">
      <c r="A246" s="295"/>
      <c r="B246" s="80" t="s">
        <v>240</v>
      </c>
      <c r="C246" s="53" t="s">
        <v>182</v>
      </c>
      <c r="D246" s="53">
        <v>1.05</v>
      </c>
      <c r="E246" s="57">
        <v>257.10342</v>
      </c>
    </row>
    <row r="247" spans="1:5" ht="13.5">
      <c r="A247" s="296"/>
      <c r="B247" s="173" t="s">
        <v>44</v>
      </c>
      <c r="C247" s="115" t="s">
        <v>0</v>
      </c>
      <c r="D247" s="207">
        <v>6.64</v>
      </c>
      <c r="E247" s="117">
        <v>33.3992</v>
      </c>
    </row>
    <row r="248" spans="1:5" ht="27">
      <c r="A248" s="297">
        <v>7</v>
      </c>
      <c r="B248" s="61" t="s">
        <v>205</v>
      </c>
      <c r="C248" s="61" t="s">
        <v>175</v>
      </c>
      <c r="D248" s="61"/>
      <c r="E248" s="62">
        <v>50.26</v>
      </c>
    </row>
    <row r="249" spans="1:5" ht="13.5">
      <c r="A249" s="295"/>
      <c r="B249" s="170" t="s">
        <v>171</v>
      </c>
      <c r="C249" s="97" t="s">
        <v>175</v>
      </c>
      <c r="D249" s="97">
        <v>0.188</v>
      </c>
      <c r="E249" s="99">
        <v>9.448879999999999</v>
      </c>
    </row>
    <row r="250" spans="1:5" ht="13.5">
      <c r="A250" s="295"/>
      <c r="B250" s="273" t="s">
        <v>172</v>
      </c>
      <c r="C250" s="274" t="s">
        <v>176</v>
      </c>
      <c r="D250" s="274">
        <v>0.0095</v>
      </c>
      <c r="E250" s="181">
        <v>0.47746999999999995</v>
      </c>
    </row>
    <row r="251" spans="1:5" ht="13.5">
      <c r="A251" s="295"/>
      <c r="B251" s="80" t="s">
        <v>180</v>
      </c>
      <c r="C251" s="53" t="s">
        <v>169</v>
      </c>
      <c r="D251" s="53">
        <v>0.0304</v>
      </c>
      <c r="E251" s="57">
        <v>1.527904</v>
      </c>
    </row>
    <row r="252" spans="1:5" ht="13.5">
      <c r="A252" s="296"/>
      <c r="B252" s="173" t="s">
        <v>44</v>
      </c>
      <c r="C252" s="115" t="s">
        <v>0</v>
      </c>
      <c r="D252" s="207">
        <v>0.0636</v>
      </c>
      <c r="E252" s="117">
        <v>3.196536</v>
      </c>
    </row>
    <row r="253" spans="1:5" ht="49.5" customHeight="1">
      <c r="A253" s="435">
        <v>8</v>
      </c>
      <c r="B253" s="128" t="s">
        <v>414</v>
      </c>
      <c r="C253" s="61" t="s">
        <v>175</v>
      </c>
      <c r="D253" s="168"/>
      <c r="E253" s="76">
        <v>7.2</v>
      </c>
    </row>
    <row r="254" spans="1:5" ht="13.5">
      <c r="A254" s="436"/>
      <c r="B254" s="170" t="s">
        <v>171</v>
      </c>
      <c r="C254" s="97" t="s">
        <v>175</v>
      </c>
      <c r="D254" s="77">
        <v>0.2084</v>
      </c>
      <c r="E254" s="77">
        <v>1.50048</v>
      </c>
    </row>
    <row r="255" spans="1:5" ht="13.5">
      <c r="A255" s="436"/>
      <c r="B255" s="273" t="s">
        <v>172</v>
      </c>
      <c r="C255" s="274" t="s">
        <v>176</v>
      </c>
      <c r="D255" s="298">
        <v>0.0233</v>
      </c>
      <c r="E255" s="298">
        <v>0.16776000000000002</v>
      </c>
    </row>
    <row r="256" spans="1:5" ht="13.5">
      <c r="A256" s="436"/>
      <c r="B256" s="80" t="s">
        <v>415</v>
      </c>
      <c r="C256" s="53" t="s">
        <v>169</v>
      </c>
      <c r="D256" s="122">
        <v>0.051</v>
      </c>
      <c r="E256" s="122">
        <v>0.36719999999999997</v>
      </c>
    </row>
    <row r="257" spans="1:5" ht="13.5">
      <c r="A257" s="436"/>
      <c r="B257" s="80" t="s">
        <v>44</v>
      </c>
      <c r="C257" s="93" t="s">
        <v>0</v>
      </c>
      <c r="D257" s="122">
        <v>0.0636</v>
      </c>
      <c r="E257" s="122">
        <v>0.45792000000000005</v>
      </c>
    </row>
    <row r="258" spans="1:5" ht="36" customHeight="1">
      <c r="A258" s="128">
        <v>9</v>
      </c>
      <c r="B258" s="128" t="s">
        <v>464</v>
      </c>
      <c r="C258" s="105" t="s">
        <v>448</v>
      </c>
      <c r="D258" s="299"/>
      <c r="E258" s="300">
        <v>0.144</v>
      </c>
    </row>
    <row r="259" spans="1:5" ht="13.5">
      <c r="A259" s="125"/>
      <c r="B259" s="129" t="s">
        <v>449</v>
      </c>
      <c r="C259" s="108" t="s">
        <v>450</v>
      </c>
      <c r="D259" s="301">
        <v>183.47</v>
      </c>
      <c r="E259" s="302">
        <v>26.41968</v>
      </c>
    </row>
    <row r="260" spans="1:5" ht="13.5">
      <c r="A260" s="125"/>
      <c r="B260" s="285" t="s">
        <v>451</v>
      </c>
      <c r="C260" s="303" t="s">
        <v>223</v>
      </c>
      <c r="D260" s="304">
        <v>3.61</v>
      </c>
      <c r="E260" s="304">
        <v>0.51984</v>
      </c>
    </row>
    <row r="261" spans="1:5" ht="33.75" customHeight="1">
      <c r="A261" s="125"/>
      <c r="B261" s="125" t="s">
        <v>454</v>
      </c>
      <c r="C261" s="112" t="s">
        <v>455</v>
      </c>
      <c r="D261" s="305"/>
      <c r="E261" s="305">
        <v>14.399999999999999</v>
      </c>
    </row>
    <row r="262" spans="1:5" ht="13.5">
      <c r="A262" s="222"/>
      <c r="B262" s="222" t="s">
        <v>452</v>
      </c>
      <c r="C262" s="114" t="s">
        <v>453</v>
      </c>
      <c r="D262" s="306">
        <v>50</v>
      </c>
      <c r="E262" s="306">
        <v>7.199999999999999</v>
      </c>
    </row>
    <row r="263" spans="1:5" ht="27">
      <c r="A263" s="437">
        <v>10</v>
      </c>
      <c r="B263" s="128" t="s">
        <v>465</v>
      </c>
      <c r="C263" s="105" t="s">
        <v>448</v>
      </c>
      <c r="D263" s="299"/>
      <c r="E263" s="307">
        <v>0.21</v>
      </c>
    </row>
    <row r="264" spans="1:5" ht="13.5">
      <c r="A264" s="438"/>
      <c r="B264" s="129" t="s">
        <v>449</v>
      </c>
      <c r="C264" s="108" t="s">
        <v>450</v>
      </c>
      <c r="D264" s="301">
        <v>183.47</v>
      </c>
      <c r="E264" s="302">
        <v>38.5287</v>
      </c>
    </row>
    <row r="265" spans="1:5" ht="13.5">
      <c r="A265" s="438"/>
      <c r="B265" s="285" t="s">
        <v>451</v>
      </c>
      <c r="C265" s="303" t="s">
        <v>223</v>
      </c>
      <c r="D265" s="304">
        <v>3.61</v>
      </c>
      <c r="E265" s="304">
        <v>0.7581</v>
      </c>
    </row>
    <row r="266" spans="1:5" ht="27">
      <c r="A266" s="438"/>
      <c r="B266" s="125" t="s">
        <v>466</v>
      </c>
      <c r="C266" s="112" t="s">
        <v>455</v>
      </c>
      <c r="D266" s="305"/>
      <c r="E266" s="305">
        <v>21</v>
      </c>
    </row>
    <row r="267" spans="1:5" ht="13.5">
      <c r="A267" s="439"/>
      <c r="B267" s="222" t="s">
        <v>452</v>
      </c>
      <c r="C267" s="114" t="s">
        <v>453</v>
      </c>
      <c r="D267" s="306">
        <v>50</v>
      </c>
      <c r="E267" s="306">
        <v>10.5</v>
      </c>
    </row>
    <row r="268" spans="1:5" ht="27">
      <c r="A268" s="104" t="s">
        <v>57</v>
      </c>
      <c r="B268" s="105" t="s">
        <v>471</v>
      </c>
      <c r="C268" s="104" t="s">
        <v>29</v>
      </c>
      <c r="D268" s="106"/>
      <c r="E268" s="107">
        <v>0.74</v>
      </c>
    </row>
    <row r="269" spans="1:5" ht="13.5">
      <c r="A269" s="81"/>
      <c r="B269" s="108" t="s">
        <v>55</v>
      </c>
      <c r="C269" s="109" t="s">
        <v>39</v>
      </c>
      <c r="D269" s="98">
        <v>22.6</v>
      </c>
      <c r="E269" s="99">
        <v>16.724</v>
      </c>
    </row>
    <row r="270" spans="1:5" ht="13.5">
      <c r="A270" s="81"/>
      <c r="B270" s="110" t="s">
        <v>102</v>
      </c>
      <c r="C270" s="111" t="s">
        <v>0</v>
      </c>
      <c r="D270" s="102">
        <v>1.33</v>
      </c>
      <c r="E270" s="103">
        <v>0.9842000000000001</v>
      </c>
    </row>
    <row r="271" spans="1:5" ht="13.5">
      <c r="A271" s="81"/>
      <c r="B271" s="112" t="s">
        <v>433</v>
      </c>
      <c r="C271" s="93" t="s">
        <v>434</v>
      </c>
      <c r="D271" s="94">
        <v>5.45</v>
      </c>
      <c r="E271" s="57">
        <v>4.033</v>
      </c>
    </row>
    <row r="272" spans="1:5" ht="13.5">
      <c r="A272" s="81"/>
      <c r="B272" s="112" t="s">
        <v>472</v>
      </c>
      <c r="C272" s="93" t="s">
        <v>221</v>
      </c>
      <c r="D272" s="102"/>
      <c r="E272" s="57">
        <v>165.8</v>
      </c>
    </row>
    <row r="273" spans="1:5" ht="13.5">
      <c r="A273" s="81"/>
      <c r="B273" s="112" t="s">
        <v>474</v>
      </c>
      <c r="C273" s="93" t="s">
        <v>221</v>
      </c>
      <c r="D273" s="102"/>
      <c r="E273" s="57">
        <v>34.5</v>
      </c>
    </row>
    <row r="274" spans="1:5" ht="13.5">
      <c r="A274" s="81"/>
      <c r="B274" s="112" t="s">
        <v>473</v>
      </c>
      <c r="C274" s="93" t="s">
        <v>221</v>
      </c>
      <c r="D274" s="102"/>
      <c r="E274" s="57">
        <v>290</v>
      </c>
    </row>
    <row r="275" spans="1:5" ht="13.5">
      <c r="A275" s="81"/>
      <c r="B275" s="112" t="s">
        <v>348</v>
      </c>
      <c r="C275" s="93" t="s">
        <v>40</v>
      </c>
      <c r="D275" s="94">
        <v>1</v>
      </c>
      <c r="E275" s="57">
        <v>0.74</v>
      </c>
    </row>
    <row r="276" spans="1:5" ht="13.5">
      <c r="A276" s="81"/>
      <c r="B276" s="112" t="s">
        <v>349</v>
      </c>
      <c r="C276" s="93" t="s">
        <v>40</v>
      </c>
      <c r="D276" s="94">
        <v>13.4</v>
      </c>
      <c r="E276" s="57">
        <v>9.916</v>
      </c>
    </row>
    <row r="277" spans="1:5" ht="13.5">
      <c r="A277" s="81"/>
      <c r="B277" s="112" t="s">
        <v>75</v>
      </c>
      <c r="C277" s="93" t="s">
        <v>40</v>
      </c>
      <c r="D277" s="94">
        <v>2.4</v>
      </c>
      <c r="E277" s="57">
        <v>1.776</v>
      </c>
    </row>
    <row r="278" spans="1:5" ht="13.5">
      <c r="A278" s="113"/>
      <c r="B278" s="114" t="s">
        <v>41</v>
      </c>
      <c r="C278" s="115" t="s">
        <v>0</v>
      </c>
      <c r="D278" s="116">
        <v>2.78</v>
      </c>
      <c r="E278" s="117">
        <v>2.0572</v>
      </c>
    </row>
    <row r="279" spans="1:5" ht="27">
      <c r="A279" s="104" t="s">
        <v>23</v>
      </c>
      <c r="B279" s="105" t="s">
        <v>467</v>
      </c>
      <c r="C279" s="104" t="s">
        <v>29</v>
      </c>
      <c r="D279" s="106"/>
      <c r="E279" s="107">
        <v>0.11</v>
      </c>
    </row>
    <row r="280" spans="1:5" ht="13.5">
      <c r="A280" s="81"/>
      <c r="B280" s="108" t="s">
        <v>55</v>
      </c>
      <c r="C280" s="109" t="s">
        <v>39</v>
      </c>
      <c r="D280" s="98">
        <v>22.6</v>
      </c>
      <c r="E280" s="99">
        <v>2.486</v>
      </c>
    </row>
    <row r="281" spans="1:5" ht="13.5">
      <c r="A281" s="81"/>
      <c r="B281" s="110" t="s">
        <v>102</v>
      </c>
      <c r="C281" s="111" t="s">
        <v>0</v>
      </c>
      <c r="D281" s="102">
        <v>1.33</v>
      </c>
      <c r="E281" s="103">
        <v>0.1463</v>
      </c>
    </row>
    <row r="282" spans="1:5" ht="13.5">
      <c r="A282" s="81"/>
      <c r="B282" s="112" t="s">
        <v>433</v>
      </c>
      <c r="C282" s="93" t="s">
        <v>434</v>
      </c>
      <c r="D282" s="94">
        <v>5.45</v>
      </c>
      <c r="E282" s="57">
        <v>0.5995</v>
      </c>
    </row>
    <row r="283" spans="1:5" ht="13.5">
      <c r="A283" s="81"/>
      <c r="B283" s="112" t="s">
        <v>468</v>
      </c>
      <c r="C283" s="93" t="s">
        <v>221</v>
      </c>
      <c r="D283" s="102"/>
      <c r="E283" s="57">
        <v>8.6</v>
      </c>
    </row>
    <row r="284" spans="1:5" ht="13.5">
      <c r="A284" s="81"/>
      <c r="B284" s="112" t="s">
        <v>469</v>
      </c>
      <c r="C284" s="93" t="s">
        <v>221</v>
      </c>
      <c r="D284" s="102"/>
      <c r="E284" s="57">
        <v>6.3</v>
      </c>
    </row>
    <row r="285" spans="1:5" ht="13.5">
      <c r="A285" s="81"/>
      <c r="B285" s="112" t="s">
        <v>470</v>
      </c>
      <c r="C285" s="93" t="s">
        <v>221</v>
      </c>
      <c r="D285" s="102"/>
      <c r="E285" s="57">
        <v>21.76</v>
      </c>
    </row>
    <row r="286" spans="1:5" ht="13.5">
      <c r="A286" s="81"/>
      <c r="B286" s="112" t="s">
        <v>348</v>
      </c>
      <c r="C286" s="93" t="s">
        <v>40</v>
      </c>
      <c r="D286" s="94">
        <v>1</v>
      </c>
      <c r="E286" s="57">
        <v>0.11</v>
      </c>
    </row>
    <row r="287" spans="1:5" ht="13.5">
      <c r="A287" s="81"/>
      <c r="B287" s="112" t="s">
        <v>349</v>
      </c>
      <c r="C287" s="93" t="s">
        <v>40</v>
      </c>
      <c r="D287" s="94">
        <v>13.4</v>
      </c>
      <c r="E287" s="57">
        <v>1.474</v>
      </c>
    </row>
    <row r="288" spans="1:5" ht="13.5">
      <c r="A288" s="81"/>
      <c r="B288" s="112" t="s">
        <v>75</v>
      </c>
      <c r="C288" s="93" t="s">
        <v>40</v>
      </c>
      <c r="D288" s="94">
        <v>2.4</v>
      </c>
      <c r="E288" s="57">
        <v>0.264</v>
      </c>
    </row>
    <row r="289" spans="1:5" ht="13.5">
      <c r="A289" s="113"/>
      <c r="B289" s="114" t="s">
        <v>41</v>
      </c>
      <c r="C289" s="115" t="s">
        <v>0</v>
      </c>
      <c r="D289" s="116">
        <v>2.78</v>
      </c>
      <c r="E289" s="117">
        <v>0.30579999999999996</v>
      </c>
    </row>
    <row r="290" spans="1:5" ht="27">
      <c r="A290" s="308"/>
      <c r="B290" s="287" t="s">
        <v>439</v>
      </c>
      <c r="C290" s="309"/>
      <c r="D290" s="309"/>
      <c r="E290" s="310"/>
    </row>
    <row r="291" spans="1:5" ht="50.25" customHeight="1">
      <c r="A291" s="61">
        <v>1</v>
      </c>
      <c r="B291" s="128" t="s">
        <v>546</v>
      </c>
      <c r="C291" s="193" t="s">
        <v>178</v>
      </c>
      <c r="D291" s="211"/>
      <c r="E291" s="62">
        <v>5.67</v>
      </c>
    </row>
    <row r="292" spans="1:5" ht="13.5">
      <c r="A292" s="53"/>
      <c r="B292" s="311" t="s">
        <v>308</v>
      </c>
      <c r="C292" s="312" t="s">
        <v>179</v>
      </c>
      <c r="D292" s="313">
        <v>18.6</v>
      </c>
      <c r="E292" s="83">
        <v>105.462</v>
      </c>
    </row>
    <row r="293" spans="1:5" ht="13.5">
      <c r="A293" s="207"/>
      <c r="B293" s="314" t="s">
        <v>56</v>
      </c>
      <c r="C293" s="315" t="s">
        <v>176</v>
      </c>
      <c r="D293" s="316">
        <v>0.2</v>
      </c>
      <c r="E293" s="84">
        <v>1.1340000000000001</v>
      </c>
    </row>
    <row r="294" spans="1:5" ht="27">
      <c r="A294" s="61">
        <v>2</v>
      </c>
      <c r="B294" s="128" t="s">
        <v>553</v>
      </c>
      <c r="C294" s="193" t="s">
        <v>178</v>
      </c>
      <c r="D294" s="211"/>
      <c r="E294" s="62">
        <v>2.05</v>
      </c>
    </row>
    <row r="295" spans="1:5" ht="13.5">
      <c r="A295" s="53"/>
      <c r="B295" s="311" t="s">
        <v>308</v>
      </c>
      <c r="C295" s="312" t="s">
        <v>179</v>
      </c>
      <c r="D295" s="313">
        <v>18.6</v>
      </c>
      <c r="E295" s="83">
        <v>38.13</v>
      </c>
    </row>
    <row r="296" spans="1:5" ht="13.5">
      <c r="A296" s="207"/>
      <c r="B296" s="314" t="s">
        <v>56</v>
      </c>
      <c r="C296" s="315" t="s">
        <v>176</v>
      </c>
      <c r="D296" s="316">
        <v>0.2</v>
      </c>
      <c r="E296" s="84">
        <v>0.41</v>
      </c>
    </row>
    <row r="297" spans="1:5" ht="27">
      <c r="A297" s="61">
        <v>3</v>
      </c>
      <c r="B297" s="104" t="s">
        <v>545</v>
      </c>
      <c r="C297" s="104" t="s">
        <v>279</v>
      </c>
      <c r="D297" s="64"/>
      <c r="E297" s="62">
        <v>12.32</v>
      </c>
    </row>
    <row r="298" spans="1:5" ht="13.5">
      <c r="A298" s="207"/>
      <c r="B298" s="292" t="s">
        <v>309</v>
      </c>
      <c r="C298" s="292" t="s">
        <v>39</v>
      </c>
      <c r="D298" s="290">
        <v>18.6</v>
      </c>
      <c r="E298" s="291">
        <v>229.15200000000002</v>
      </c>
    </row>
    <row r="299" spans="1:5" ht="31.5" customHeight="1">
      <c r="A299" s="104" t="s">
        <v>14</v>
      </c>
      <c r="B299" s="104" t="s">
        <v>543</v>
      </c>
      <c r="C299" s="104" t="s">
        <v>279</v>
      </c>
      <c r="D299" s="64"/>
      <c r="E299" s="62">
        <v>3.63</v>
      </c>
    </row>
    <row r="300" spans="1:5" ht="13.5">
      <c r="A300" s="81"/>
      <c r="B300" s="170" t="s">
        <v>27</v>
      </c>
      <c r="C300" s="99" t="s">
        <v>39</v>
      </c>
      <c r="D300" s="99">
        <v>101</v>
      </c>
      <c r="E300" s="169">
        <v>366.63</v>
      </c>
    </row>
    <row r="301" spans="1:5" ht="15.75">
      <c r="A301" s="81"/>
      <c r="B301" s="80" t="s">
        <v>46</v>
      </c>
      <c r="C301" s="57" t="s">
        <v>0</v>
      </c>
      <c r="D301" s="81">
        <v>4.1</v>
      </c>
      <c r="E301" s="81">
        <v>14.883</v>
      </c>
    </row>
    <row r="302" spans="1:5" ht="13.5">
      <c r="A302" s="81"/>
      <c r="B302" s="273" t="s">
        <v>157</v>
      </c>
      <c r="C302" s="181" t="s">
        <v>0</v>
      </c>
      <c r="D302" s="180">
        <v>2.7</v>
      </c>
      <c r="E302" s="180">
        <v>9.801</v>
      </c>
    </row>
    <row r="303" spans="1:5" ht="15.75">
      <c r="A303" s="81"/>
      <c r="B303" s="80" t="s">
        <v>199</v>
      </c>
      <c r="C303" s="57" t="s">
        <v>45</v>
      </c>
      <c r="D303" s="57">
        <v>2.38</v>
      </c>
      <c r="E303" s="81">
        <v>8.6394</v>
      </c>
    </row>
    <row r="304" spans="1:5" ht="13.5">
      <c r="A304" s="113"/>
      <c r="B304" s="173" t="s">
        <v>44</v>
      </c>
      <c r="C304" s="115" t="s">
        <v>0</v>
      </c>
      <c r="D304" s="117">
        <v>0.3</v>
      </c>
      <c r="E304" s="113">
        <v>1.089</v>
      </c>
    </row>
    <row r="305" spans="1:5" ht="27">
      <c r="A305" s="104" t="s">
        <v>15</v>
      </c>
      <c r="B305" s="104" t="s">
        <v>552</v>
      </c>
      <c r="C305" s="104" t="s">
        <v>279</v>
      </c>
      <c r="D305" s="64"/>
      <c r="E305" s="62">
        <v>0.981</v>
      </c>
    </row>
    <row r="306" spans="1:5" ht="13.5">
      <c r="A306" s="81"/>
      <c r="B306" s="170" t="s">
        <v>27</v>
      </c>
      <c r="C306" s="99" t="s">
        <v>39</v>
      </c>
      <c r="D306" s="99">
        <v>179</v>
      </c>
      <c r="E306" s="169">
        <v>175.599</v>
      </c>
    </row>
    <row r="307" spans="1:5" ht="13.5">
      <c r="A307" s="81"/>
      <c r="B307" s="273" t="s">
        <v>157</v>
      </c>
      <c r="C307" s="181" t="s">
        <v>0</v>
      </c>
      <c r="D307" s="180">
        <v>7.6</v>
      </c>
      <c r="E307" s="180">
        <v>7.4556</v>
      </c>
    </row>
    <row r="308" spans="1:5" ht="15.75">
      <c r="A308" s="81"/>
      <c r="B308" s="80" t="s">
        <v>199</v>
      </c>
      <c r="C308" s="57" t="s">
        <v>45</v>
      </c>
      <c r="D308" s="57">
        <v>4.4</v>
      </c>
      <c r="E308" s="81">
        <v>4.316400000000001</v>
      </c>
    </row>
    <row r="309" spans="1:5" ht="13.5">
      <c r="A309" s="113"/>
      <c r="B309" s="173" t="s">
        <v>44</v>
      </c>
      <c r="C309" s="115" t="s">
        <v>0</v>
      </c>
      <c r="D309" s="117">
        <v>0.3</v>
      </c>
      <c r="E309" s="113">
        <v>0.2943</v>
      </c>
    </row>
    <row r="310" spans="1:5" ht="40.5">
      <c r="A310" s="317" t="s">
        <v>16</v>
      </c>
      <c r="B310" s="104" t="s">
        <v>547</v>
      </c>
      <c r="C310" s="104" t="s">
        <v>311</v>
      </c>
      <c r="D310" s="118"/>
      <c r="E310" s="62">
        <v>4.36</v>
      </c>
    </row>
    <row r="311" spans="1:5" ht="13.5">
      <c r="A311" s="81"/>
      <c r="B311" s="170" t="s">
        <v>27</v>
      </c>
      <c r="C311" s="99" t="s">
        <v>0</v>
      </c>
      <c r="D311" s="169">
        <v>170</v>
      </c>
      <c r="E311" s="169">
        <v>741.2</v>
      </c>
    </row>
    <row r="312" spans="1:5" ht="13.5">
      <c r="A312" s="81"/>
      <c r="B312" s="273" t="s">
        <v>56</v>
      </c>
      <c r="C312" s="181" t="s">
        <v>42</v>
      </c>
      <c r="D312" s="180">
        <v>2</v>
      </c>
      <c r="E312" s="180">
        <v>8.72</v>
      </c>
    </row>
    <row r="313" spans="1:5" ht="15.75">
      <c r="A313" s="81"/>
      <c r="B313" s="112" t="s">
        <v>158</v>
      </c>
      <c r="C313" s="57" t="s">
        <v>45</v>
      </c>
      <c r="D313" s="81">
        <v>1.5</v>
      </c>
      <c r="E313" s="81">
        <v>6.540000000000001</v>
      </c>
    </row>
    <row r="314" spans="1:5" ht="15.75">
      <c r="A314" s="81"/>
      <c r="B314" s="80" t="s">
        <v>159</v>
      </c>
      <c r="C314" s="57" t="s">
        <v>43</v>
      </c>
      <c r="D314" s="81">
        <v>100</v>
      </c>
      <c r="E314" s="81">
        <v>436.00000000000006</v>
      </c>
    </row>
    <row r="315" spans="1:5" ht="13.5">
      <c r="A315" s="113"/>
      <c r="B315" s="173" t="s">
        <v>44</v>
      </c>
      <c r="C315" s="115" t="s">
        <v>0</v>
      </c>
      <c r="D315" s="113">
        <v>0.7</v>
      </c>
      <c r="E315" s="113">
        <v>3.052</v>
      </c>
    </row>
    <row r="316" spans="1:5" ht="40.5">
      <c r="A316" s="317" t="s">
        <v>4</v>
      </c>
      <c r="B316" s="104" t="s">
        <v>551</v>
      </c>
      <c r="C316" s="104" t="s">
        <v>311</v>
      </c>
      <c r="D316" s="118"/>
      <c r="E316" s="62">
        <v>0.24</v>
      </c>
    </row>
    <row r="317" spans="1:5" ht="13.5">
      <c r="A317" s="81"/>
      <c r="B317" s="170" t="s">
        <v>27</v>
      </c>
      <c r="C317" s="99" t="s">
        <v>0</v>
      </c>
      <c r="D317" s="169">
        <v>378</v>
      </c>
      <c r="E317" s="169">
        <v>90.72</v>
      </c>
    </row>
    <row r="318" spans="1:5" ht="13.5">
      <c r="A318" s="81"/>
      <c r="B318" s="273" t="s">
        <v>56</v>
      </c>
      <c r="C318" s="181" t="s">
        <v>42</v>
      </c>
      <c r="D318" s="180">
        <v>1.5</v>
      </c>
      <c r="E318" s="180">
        <v>0.36</v>
      </c>
    </row>
    <row r="319" spans="1:5" ht="15.75">
      <c r="A319" s="81"/>
      <c r="B319" s="112" t="s">
        <v>158</v>
      </c>
      <c r="C319" s="57" t="s">
        <v>45</v>
      </c>
      <c r="D319" s="81">
        <v>1.5</v>
      </c>
      <c r="E319" s="81">
        <v>0.36</v>
      </c>
    </row>
    <row r="320" spans="1:5" ht="15.75">
      <c r="A320" s="81"/>
      <c r="B320" s="80" t="s">
        <v>159</v>
      </c>
      <c r="C320" s="57" t="s">
        <v>43</v>
      </c>
      <c r="D320" s="81">
        <v>105</v>
      </c>
      <c r="E320" s="81">
        <v>25.2</v>
      </c>
    </row>
    <row r="321" spans="1:5" ht="13.5">
      <c r="A321" s="113"/>
      <c r="B321" s="173" t="s">
        <v>44</v>
      </c>
      <c r="C321" s="115" t="s">
        <v>0</v>
      </c>
      <c r="D321" s="113">
        <v>0.7</v>
      </c>
      <c r="E321" s="113">
        <v>0.16799999999999998</v>
      </c>
    </row>
    <row r="322" spans="1:5" ht="37.5" customHeight="1">
      <c r="A322" s="104" t="s">
        <v>5</v>
      </c>
      <c r="B322" s="283" t="s">
        <v>556</v>
      </c>
      <c r="C322" s="64" t="s">
        <v>372</v>
      </c>
      <c r="D322" s="64"/>
      <c r="E322" s="62">
        <v>610</v>
      </c>
    </row>
    <row r="323" spans="1:5" ht="13.5">
      <c r="A323" s="81"/>
      <c r="B323" s="318" t="s">
        <v>108</v>
      </c>
      <c r="C323" s="66" t="s">
        <v>39</v>
      </c>
      <c r="D323" s="119">
        <v>0.856</v>
      </c>
      <c r="E323" s="98">
        <v>522.16</v>
      </c>
    </row>
    <row r="324" spans="1:5" ht="13.5">
      <c r="A324" s="81"/>
      <c r="B324" s="319" t="s">
        <v>102</v>
      </c>
      <c r="C324" s="120" t="s">
        <v>0</v>
      </c>
      <c r="D324" s="120">
        <v>0.012</v>
      </c>
      <c r="E324" s="102">
        <v>7.32</v>
      </c>
    </row>
    <row r="325" spans="1:5" ht="27">
      <c r="A325" s="81"/>
      <c r="B325" s="275" t="s">
        <v>446</v>
      </c>
      <c r="C325" s="121" t="s">
        <v>40</v>
      </c>
      <c r="D325" s="121">
        <v>0.63</v>
      </c>
      <c r="E325" s="94">
        <v>384.3</v>
      </c>
    </row>
    <row r="326" spans="1:5" ht="13.5">
      <c r="A326" s="81"/>
      <c r="B326" s="275" t="s">
        <v>443</v>
      </c>
      <c r="C326" s="121" t="s">
        <v>40</v>
      </c>
      <c r="D326" s="121">
        <v>0.92</v>
      </c>
      <c r="E326" s="94">
        <v>561.2</v>
      </c>
    </row>
    <row r="327" spans="1:5" ht="13.5">
      <c r="A327" s="113"/>
      <c r="B327" s="222" t="s">
        <v>331</v>
      </c>
      <c r="C327" s="123" t="s">
        <v>0</v>
      </c>
      <c r="D327" s="123">
        <v>0.018</v>
      </c>
      <c r="E327" s="116">
        <v>10.979999999999999</v>
      </c>
    </row>
    <row r="328" spans="1:5" ht="27">
      <c r="A328" s="93" t="s">
        <v>6</v>
      </c>
      <c r="B328" s="112" t="s">
        <v>475</v>
      </c>
      <c r="C328" s="93" t="s">
        <v>279</v>
      </c>
      <c r="D328" s="320"/>
      <c r="E328" s="95">
        <v>12.1</v>
      </c>
    </row>
    <row r="329" spans="1:5" ht="13.5">
      <c r="A329" s="81"/>
      <c r="B329" s="129" t="s">
        <v>128</v>
      </c>
      <c r="C329" s="99" t="s">
        <v>39</v>
      </c>
      <c r="D329" s="99">
        <v>65.8</v>
      </c>
      <c r="E329" s="169">
        <v>796.18</v>
      </c>
    </row>
    <row r="330" spans="1:5" ht="13.5">
      <c r="A330" s="81"/>
      <c r="B330" s="285" t="s">
        <v>56</v>
      </c>
      <c r="C330" s="181" t="s">
        <v>0</v>
      </c>
      <c r="D330" s="181">
        <v>0.01</v>
      </c>
      <c r="E330" s="298">
        <v>0.121</v>
      </c>
    </row>
    <row r="331" spans="1:5" ht="27">
      <c r="A331" s="81"/>
      <c r="B331" s="275" t="s">
        <v>446</v>
      </c>
      <c r="C331" s="57" t="s">
        <v>40</v>
      </c>
      <c r="D331" s="81">
        <v>63</v>
      </c>
      <c r="E331" s="81">
        <v>762.3</v>
      </c>
    </row>
    <row r="332" spans="1:5" ht="13.5">
      <c r="A332" s="81"/>
      <c r="B332" s="125" t="s">
        <v>200</v>
      </c>
      <c r="C332" s="57" t="s">
        <v>40</v>
      </c>
      <c r="D332" s="81">
        <v>79</v>
      </c>
      <c r="E332" s="81">
        <v>955.9</v>
      </c>
    </row>
    <row r="333" spans="1:5" ht="13.5">
      <c r="A333" s="113"/>
      <c r="B333" s="222" t="s">
        <v>47</v>
      </c>
      <c r="C333" s="117" t="s">
        <v>0</v>
      </c>
      <c r="D333" s="113">
        <v>1.6</v>
      </c>
      <c r="E333" s="113">
        <v>19.36</v>
      </c>
    </row>
    <row r="334" spans="1:5" ht="27">
      <c r="A334" s="93" t="s">
        <v>7</v>
      </c>
      <c r="B334" s="112" t="s">
        <v>550</v>
      </c>
      <c r="C334" s="93" t="s">
        <v>279</v>
      </c>
      <c r="D334" s="320"/>
      <c r="E334" s="95">
        <v>1.962</v>
      </c>
    </row>
    <row r="335" spans="1:5" ht="13.5">
      <c r="A335" s="81"/>
      <c r="B335" s="129" t="s">
        <v>128</v>
      </c>
      <c r="C335" s="99" t="s">
        <v>39</v>
      </c>
      <c r="D335" s="99">
        <v>65.8</v>
      </c>
      <c r="E335" s="169">
        <v>129.09959999999998</v>
      </c>
    </row>
    <row r="336" spans="1:5" ht="13.5">
      <c r="A336" s="81"/>
      <c r="B336" s="285" t="s">
        <v>56</v>
      </c>
      <c r="C336" s="181" t="s">
        <v>0</v>
      </c>
      <c r="D336" s="181">
        <v>0.01</v>
      </c>
      <c r="E336" s="298">
        <v>0.01962</v>
      </c>
    </row>
    <row r="337" spans="1:5" ht="27">
      <c r="A337" s="81"/>
      <c r="B337" s="275" t="s">
        <v>446</v>
      </c>
      <c r="C337" s="57" t="s">
        <v>40</v>
      </c>
      <c r="D337" s="81">
        <v>63</v>
      </c>
      <c r="E337" s="81">
        <v>123.606</v>
      </c>
    </row>
    <row r="338" spans="1:5" ht="13.5">
      <c r="A338" s="81"/>
      <c r="B338" s="125" t="s">
        <v>200</v>
      </c>
      <c r="C338" s="57" t="s">
        <v>40</v>
      </c>
      <c r="D338" s="81">
        <v>79</v>
      </c>
      <c r="E338" s="81">
        <v>154.998</v>
      </c>
    </row>
    <row r="339" spans="1:5" ht="13.5">
      <c r="A339" s="113"/>
      <c r="B339" s="222" t="s">
        <v>47</v>
      </c>
      <c r="C339" s="117" t="s">
        <v>0</v>
      </c>
      <c r="D339" s="113">
        <v>1.6</v>
      </c>
      <c r="E339" s="113">
        <v>3.1392</v>
      </c>
    </row>
    <row r="340" spans="1:5" ht="67.5" customHeight="1">
      <c r="A340" s="321" t="s">
        <v>57</v>
      </c>
      <c r="B340" s="322" t="s">
        <v>554</v>
      </c>
      <c r="C340" s="323" t="s">
        <v>175</v>
      </c>
      <c r="D340" s="323"/>
      <c r="E340" s="284">
        <v>72</v>
      </c>
    </row>
    <row r="341" spans="1:5" ht="13.5">
      <c r="A341" s="324"/>
      <c r="B341" s="325" t="s">
        <v>440</v>
      </c>
      <c r="C341" s="326" t="s">
        <v>160</v>
      </c>
      <c r="D341" s="326">
        <v>0.68</v>
      </c>
      <c r="E341" s="77">
        <v>48.96</v>
      </c>
    </row>
    <row r="342" spans="1:5" ht="13.5">
      <c r="A342" s="327"/>
      <c r="B342" s="328" t="s">
        <v>422</v>
      </c>
      <c r="C342" s="329" t="s">
        <v>0</v>
      </c>
      <c r="D342" s="329">
        <v>0.0003</v>
      </c>
      <c r="E342" s="298">
        <v>0.021599999999999998</v>
      </c>
    </row>
    <row r="343" spans="1:5" ht="27">
      <c r="A343" s="330"/>
      <c r="B343" s="331" t="s">
        <v>441</v>
      </c>
      <c r="C343" s="332" t="s">
        <v>40</v>
      </c>
      <c r="D343" s="332">
        <v>0.246</v>
      </c>
      <c r="E343" s="122">
        <v>17.712</v>
      </c>
    </row>
    <row r="344" spans="1:5" ht="13.5">
      <c r="A344" s="330"/>
      <c r="B344" s="331" t="s">
        <v>103</v>
      </c>
      <c r="C344" s="332" t="s">
        <v>40</v>
      </c>
      <c r="D344" s="332">
        <v>0.027</v>
      </c>
      <c r="E344" s="122">
        <v>1.944</v>
      </c>
    </row>
    <row r="345" spans="1:5" ht="13.5">
      <c r="A345" s="333"/>
      <c r="B345" s="334" t="s">
        <v>331</v>
      </c>
      <c r="C345" s="335" t="s">
        <v>0</v>
      </c>
      <c r="D345" s="335">
        <v>0.0019</v>
      </c>
      <c r="E345" s="204">
        <v>0.1368</v>
      </c>
    </row>
    <row r="346" spans="1:5" ht="27">
      <c r="A346" s="104" t="s">
        <v>23</v>
      </c>
      <c r="B346" s="104" t="s">
        <v>544</v>
      </c>
      <c r="C346" s="104" t="s">
        <v>311</v>
      </c>
      <c r="D346" s="64"/>
      <c r="E346" s="62">
        <v>2.04</v>
      </c>
    </row>
    <row r="347" spans="1:5" ht="13.5">
      <c r="A347" s="81"/>
      <c r="B347" s="336" t="s">
        <v>171</v>
      </c>
      <c r="C347" s="82" t="s">
        <v>39</v>
      </c>
      <c r="D347" s="82">
        <v>93</v>
      </c>
      <c r="E347" s="83">
        <v>189.72</v>
      </c>
    </row>
    <row r="348" spans="1:5" ht="13.5">
      <c r="A348" s="81"/>
      <c r="B348" s="171" t="s">
        <v>172</v>
      </c>
      <c r="C348" s="101" t="s">
        <v>0</v>
      </c>
      <c r="D348" s="101">
        <v>2.6</v>
      </c>
      <c r="E348" s="103">
        <v>5.304</v>
      </c>
    </row>
    <row r="349" spans="1:5" ht="13.5">
      <c r="A349" s="81"/>
      <c r="B349" s="80" t="s">
        <v>310</v>
      </c>
      <c r="C349" s="53" t="s">
        <v>169</v>
      </c>
      <c r="D349" s="53">
        <v>2.55</v>
      </c>
      <c r="E349" s="337">
        <v>5.202</v>
      </c>
    </row>
    <row r="350" spans="1:5" ht="43.5" customHeight="1">
      <c r="A350" s="338">
        <v>13</v>
      </c>
      <c r="B350" s="339" t="s">
        <v>555</v>
      </c>
      <c r="C350" s="61" t="s">
        <v>217</v>
      </c>
      <c r="D350" s="61"/>
      <c r="E350" s="272">
        <v>0.22499999999999998</v>
      </c>
    </row>
    <row r="351" spans="1:5" ht="13.5">
      <c r="A351" s="340"/>
      <c r="B351" s="336" t="s">
        <v>171</v>
      </c>
      <c r="C351" s="82" t="s">
        <v>39</v>
      </c>
      <c r="D351" s="82">
        <v>46</v>
      </c>
      <c r="E351" s="83">
        <v>10.35</v>
      </c>
    </row>
    <row r="352" spans="1:5" ht="13.5">
      <c r="A352" s="340"/>
      <c r="B352" s="171" t="s">
        <v>172</v>
      </c>
      <c r="C352" s="101" t="s">
        <v>0</v>
      </c>
      <c r="D352" s="101">
        <v>1.1</v>
      </c>
      <c r="E352" s="103">
        <v>0.2475</v>
      </c>
    </row>
    <row r="353" spans="1:5" ht="13.5">
      <c r="A353" s="340"/>
      <c r="B353" s="80" t="s">
        <v>310</v>
      </c>
      <c r="C353" s="53" t="s">
        <v>169</v>
      </c>
      <c r="D353" s="53">
        <v>0.7</v>
      </c>
      <c r="E353" s="337">
        <v>0.15749999999999997</v>
      </c>
    </row>
    <row r="354" spans="1:5" ht="13.5">
      <c r="A354" s="340"/>
      <c r="B354" s="331" t="s">
        <v>331</v>
      </c>
      <c r="C354" s="332" t="s">
        <v>0</v>
      </c>
      <c r="D354" s="332">
        <v>0.5</v>
      </c>
      <c r="E354" s="122">
        <v>0.11249999999999999</v>
      </c>
    </row>
    <row r="355" spans="1:5" ht="27">
      <c r="A355" s="104" t="s">
        <v>25</v>
      </c>
      <c r="B355" s="104" t="s">
        <v>549</v>
      </c>
      <c r="C355" s="317" t="s">
        <v>194</v>
      </c>
      <c r="D355" s="118"/>
      <c r="E355" s="62">
        <v>160</v>
      </c>
    </row>
    <row r="356" spans="1:5" ht="13.5">
      <c r="A356" s="81"/>
      <c r="B356" s="170" t="s">
        <v>27</v>
      </c>
      <c r="C356" s="99" t="s">
        <v>194</v>
      </c>
      <c r="D356" s="99">
        <v>1</v>
      </c>
      <c r="E356" s="169">
        <v>176</v>
      </c>
    </row>
    <row r="357" spans="1:5" ht="27">
      <c r="A357" s="81"/>
      <c r="B357" s="80" t="s">
        <v>444</v>
      </c>
      <c r="C357" s="93" t="s">
        <v>194</v>
      </c>
      <c r="D357" s="57">
        <v>1.1</v>
      </c>
      <c r="E357" s="122">
        <v>176</v>
      </c>
    </row>
    <row r="358" spans="1:5" ht="13.5">
      <c r="A358" s="81"/>
      <c r="B358" s="80" t="s">
        <v>445</v>
      </c>
      <c r="C358" s="57" t="s">
        <v>40</v>
      </c>
      <c r="D358" s="81">
        <v>0.1575</v>
      </c>
      <c r="E358" s="81">
        <v>25.2</v>
      </c>
    </row>
    <row r="359" spans="1:5" ht="13.5">
      <c r="A359" s="81"/>
      <c r="B359" s="125" t="s">
        <v>200</v>
      </c>
      <c r="C359" s="57" t="s">
        <v>40</v>
      </c>
      <c r="D359" s="57">
        <v>2</v>
      </c>
      <c r="E359" s="81">
        <v>320</v>
      </c>
    </row>
    <row r="360" spans="1:5" ht="13.5">
      <c r="A360" s="113"/>
      <c r="B360" s="173" t="s">
        <v>44</v>
      </c>
      <c r="C360" s="117" t="s">
        <v>0</v>
      </c>
      <c r="D360" s="117">
        <v>15</v>
      </c>
      <c r="E360" s="113">
        <v>3.2</v>
      </c>
    </row>
    <row r="361" spans="1:5" ht="40.5">
      <c r="A361" s="93" t="s">
        <v>58</v>
      </c>
      <c r="B361" s="93" t="s">
        <v>236</v>
      </c>
      <c r="C361" s="93" t="s">
        <v>279</v>
      </c>
      <c r="D361" s="320"/>
      <c r="E361" s="95">
        <v>5.89</v>
      </c>
    </row>
    <row r="362" spans="1:5" ht="13.5">
      <c r="A362" s="81"/>
      <c r="B362" s="170" t="s">
        <v>27</v>
      </c>
      <c r="C362" s="99" t="s">
        <v>39</v>
      </c>
      <c r="D362" s="99">
        <v>85</v>
      </c>
      <c r="E362" s="169">
        <v>500.65</v>
      </c>
    </row>
    <row r="363" spans="1:5" ht="13.5">
      <c r="A363" s="81"/>
      <c r="B363" s="273" t="s">
        <v>56</v>
      </c>
      <c r="C363" s="249" t="s">
        <v>49</v>
      </c>
      <c r="D363" s="181">
        <v>0.02</v>
      </c>
      <c r="E363" s="298">
        <v>0.1178</v>
      </c>
    </row>
    <row r="364" spans="1:5" ht="13.5">
      <c r="A364" s="81"/>
      <c r="B364" s="125" t="s">
        <v>445</v>
      </c>
      <c r="C364" s="57" t="s">
        <v>40</v>
      </c>
      <c r="D364" s="81">
        <v>63</v>
      </c>
      <c r="E364" s="81">
        <v>371.07</v>
      </c>
    </row>
    <row r="365" spans="1:5" ht="13.5">
      <c r="A365" s="81"/>
      <c r="B365" s="80" t="s">
        <v>208</v>
      </c>
      <c r="C365" s="57" t="s">
        <v>40</v>
      </c>
      <c r="D365" s="81">
        <v>79</v>
      </c>
      <c r="E365" s="81">
        <v>465.31</v>
      </c>
    </row>
    <row r="366" spans="1:5" ht="13.5">
      <c r="A366" s="113"/>
      <c r="B366" s="173" t="s">
        <v>47</v>
      </c>
      <c r="C366" s="117" t="s">
        <v>0</v>
      </c>
      <c r="D366" s="113">
        <v>1.6</v>
      </c>
      <c r="E366" s="113">
        <v>9.424</v>
      </c>
    </row>
    <row r="367" spans="1:5" ht="44.25" customHeight="1">
      <c r="A367" s="104" t="s">
        <v>30</v>
      </c>
      <c r="B367" s="104" t="s">
        <v>548</v>
      </c>
      <c r="C367" s="104" t="s">
        <v>279</v>
      </c>
      <c r="D367" s="118"/>
      <c r="E367" s="62">
        <v>0.75</v>
      </c>
    </row>
    <row r="368" spans="1:5" ht="13.5">
      <c r="A368" s="81"/>
      <c r="B368" s="170" t="s">
        <v>27</v>
      </c>
      <c r="C368" s="99" t="s">
        <v>39</v>
      </c>
      <c r="D368" s="99">
        <v>85</v>
      </c>
      <c r="E368" s="169">
        <v>63.75</v>
      </c>
    </row>
    <row r="369" spans="1:5" ht="13.5">
      <c r="A369" s="81"/>
      <c r="B369" s="273" t="s">
        <v>56</v>
      </c>
      <c r="C369" s="249" t="s">
        <v>49</v>
      </c>
      <c r="D369" s="181">
        <v>0.02</v>
      </c>
      <c r="E369" s="298">
        <v>0.015</v>
      </c>
    </row>
    <row r="370" spans="1:5" ht="13.5">
      <c r="A370" s="81"/>
      <c r="B370" s="125" t="s">
        <v>445</v>
      </c>
      <c r="C370" s="57" t="s">
        <v>40</v>
      </c>
      <c r="D370" s="81">
        <v>63</v>
      </c>
      <c r="E370" s="81">
        <v>47.25</v>
      </c>
    </row>
    <row r="371" spans="1:5" ht="13.5">
      <c r="A371" s="81"/>
      <c r="B371" s="80" t="s">
        <v>208</v>
      </c>
      <c r="C371" s="57" t="s">
        <v>40</v>
      </c>
      <c r="D371" s="81">
        <v>79</v>
      </c>
      <c r="E371" s="81">
        <v>59.25</v>
      </c>
    </row>
    <row r="372" spans="1:5" ht="13.5">
      <c r="A372" s="113"/>
      <c r="B372" s="173" t="s">
        <v>47</v>
      </c>
      <c r="C372" s="117" t="s">
        <v>0</v>
      </c>
      <c r="D372" s="113">
        <v>1.6</v>
      </c>
      <c r="E372" s="113">
        <v>1.2000000000000002</v>
      </c>
    </row>
    <row r="373" spans="1:5" ht="30.75" customHeight="1">
      <c r="A373" s="104" t="s">
        <v>31</v>
      </c>
      <c r="B373" s="104" t="s">
        <v>201</v>
      </c>
      <c r="C373" s="104" t="s">
        <v>28</v>
      </c>
      <c r="D373" s="64"/>
      <c r="E373" s="62">
        <v>3.1</v>
      </c>
    </row>
    <row r="374" spans="1:5" ht="13.5">
      <c r="A374" s="81"/>
      <c r="B374" s="170" t="s">
        <v>131</v>
      </c>
      <c r="C374" s="99" t="s">
        <v>39</v>
      </c>
      <c r="D374" s="99">
        <v>22.7</v>
      </c>
      <c r="E374" s="169">
        <v>70.37</v>
      </c>
    </row>
    <row r="375" spans="1:5" ht="13.5">
      <c r="A375" s="81"/>
      <c r="B375" s="171" t="s">
        <v>156</v>
      </c>
      <c r="C375" s="111" t="s">
        <v>49</v>
      </c>
      <c r="D375" s="103">
        <v>0.23</v>
      </c>
      <c r="E375" s="138">
        <v>0.7130000000000001</v>
      </c>
    </row>
    <row r="376" spans="1:5" ht="13.5">
      <c r="A376" s="81"/>
      <c r="B376" s="125" t="s">
        <v>72</v>
      </c>
      <c r="C376" s="57" t="s">
        <v>29</v>
      </c>
      <c r="D376" s="94">
        <v>0.037</v>
      </c>
      <c r="E376" s="81">
        <v>0.1147</v>
      </c>
    </row>
    <row r="377" spans="1:5" ht="15.75">
      <c r="A377" s="81"/>
      <c r="B377" s="80" t="s">
        <v>73</v>
      </c>
      <c r="C377" s="57" t="s">
        <v>45</v>
      </c>
      <c r="D377" s="94">
        <v>0.006</v>
      </c>
      <c r="E377" s="94">
        <v>0.018600000000000002</v>
      </c>
    </row>
    <row r="378" spans="1:5" ht="15.75">
      <c r="A378" s="113"/>
      <c r="B378" s="173" t="s">
        <v>74</v>
      </c>
      <c r="C378" s="117" t="s">
        <v>43</v>
      </c>
      <c r="D378" s="113">
        <v>1.2</v>
      </c>
      <c r="E378" s="113">
        <v>3.7199999999999998</v>
      </c>
    </row>
    <row r="379" spans="1:5" ht="13.5">
      <c r="A379" s="60"/>
      <c r="B379" s="43" t="s">
        <v>568</v>
      </c>
      <c r="C379" s="38"/>
      <c r="D379" s="60"/>
      <c r="E379" s="60"/>
    </row>
    <row r="380" spans="1:5" ht="28.5" customHeight="1">
      <c r="A380" s="49" t="s">
        <v>11</v>
      </c>
      <c r="B380" s="49" t="s">
        <v>203</v>
      </c>
      <c r="C380" s="43" t="s">
        <v>202</v>
      </c>
      <c r="D380" s="189"/>
      <c r="E380" s="46">
        <v>35</v>
      </c>
    </row>
    <row r="381" spans="1:5" ht="13.5" customHeight="1">
      <c r="A381" s="60"/>
      <c r="B381" s="341" t="s">
        <v>27</v>
      </c>
      <c r="C381" s="88" t="s">
        <v>39</v>
      </c>
      <c r="D381" s="88">
        <v>1.21</v>
      </c>
      <c r="E381" s="342">
        <v>42.35</v>
      </c>
    </row>
    <row r="382" spans="1:5" ht="16.5" customHeight="1">
      <c r="A382" s="44">
        <v>2</v>
      </c>
      <c r="B382" s="60" t="s">
        <v>477</v>
      </c>
      <c r="C382" s="343" t="s">
        <v>195</v>
      </c>
      <c r="D382" s="343"/>
      <c r="E382" s="343">
        <v>35</v>
      </c>
    </row>
    <row r="383" spans="1:5" ht="13.5" customHeight="1">
      <c r="A383" s="60"/>
      <c r="B383" s="188" t="s">
        <v>276</v>
      </c>
      <c r="C383" s="343" t="s">
        <v>136</v>
      </c>
      <c r="D383" s="41"/>
      <c r="E383" s="344">
        <v>52.5</v>
      </c>
    </row>
    <row r="384" spans="1:5" ht="13.5" customHeight="1">
      <c r="A384" s="44">
        <v>3</v>
      </c>
      <c r="B384" s="188" t="s">
        <v>478</v>
      </c>
      <c r="C384" s="343" t="s">
        <v>22</v>
      </c>
      <c r="D384" s="41"/>
      <c r="E384" s="60">
        <v>4</v>
      </c>
    </row>
    <row r="385" spans="1:5" ht="13.5" customHeight="1">
      <c r="A385" s="60"/>
      <c r="B385" s="341" t="s">
        <v>27</v>
      </c>
      <c r="C385" s="88" t="s">
        <v>22</v>
      </c>
      <c r="D385" s="88"/>
      <c r="E385" s="342">
        <v>4</v>
      </c>
    </row>
    <row r="386" spans="1:5" ht="13.5" customHeight="1">
      <c r="A386" s="60"/>
      <c r="B386" s="346" t="s">
        <v>479</v>
      </c>
      <c r="C386" s="38" t="s">
        <v>22</v>
      </c>
      <c r="D386" s="38"/>
      <c r="E386" s="60">
        <v>4</v>
      </c>
    </row>
    <row r="387" spans="1:5" ht="13.5">
      <c r="A387" s="347"/>
      <c r="B387" s="348"/>
      <c r="C387" s="348"/>
      <c r="D387" s="348"/>
      <c r="E387" s="348"/>
    </row>
    <row r="388" spans="1:5" ht="15.75">
      <c r="A388" s="429" t="s">
        <v>191</v>
      </c>
      <c r="B388" s="429"/>
      <c r="C388" s="429"/>
      <c r="D388" s="429"/>
      <c r="E388" s="429"/>
    </row>
    <row r="389" spans="1:5" ht="21" customHeight="1">
      <c r="A389" s="430" t="s">
        <v>1</v>
      </c>
      <c r="B389" s="430" t="s">
        <v>500</v>
      </c>
      <c r="C389" s="434" t="s">
        <v>570</v>
      </c>
      <c r="D389" s="430" t="s">
        <v>212</v>
      </c>
      <c r="E389" s="430" t="s">
        <v>17</v>
      </c>
    </row>
    <row r="390" spans="1:5" ht="21" customHeight="1">
      <c r="A390" s="430"/>
      <c r="B390" s="430"/>
      <c r="C390" s="434"/>
      <c r="D390" s="430"/>
      <c r="E390" s="430"/>
    </row>
    <row r="391" spans="1:5" ht="13.5">
      <c r="A391" s="413">
        <v>1</v>
      </c>
      <c r="B391" s="413">
        <v>2</v>
      </c>
      <c r="C391" s="37">
        <v>3</v>
      </c>
      <c r="D391" s="413">
        <v>4</v>
      </c>
      <c r="E391" s="413">
        <v>5</v>
      </c>
    </row>
    <row r="392" spans="1:5" ht="27">
      <c r="A392" s="349" t="s">
        <v>11</v>
      </c>
      <c r="B392" s="349" t="s">
        <v>336</v>
      </c>
      <c r="C392" s="349" t="s">
        <v>63</v>
      </c>
      <c r="D392" s="352"/>
      <c r="E392" s="350">
        <v>105</v>
      </c>
    </row>
    <row r="393" spans="1:5" ht="13.5">
      <c r="A393" s="350"/>
      <c r="B393" s="353" t="s">
        <v>108</v>
      </c>
      <c r="C393" s="349" t="s">
        <v>64</v>
      </c>
      <c r="D393" s="352">
        <v>0.105</v>
      </c>
      <c r="E393" s="350">
        <v>11.025</v>
      </c>
    </row>
    <row r="394" spans="1:5" ht="13.5">
      <c r="A394" s="350"/>
      <c r="B394" s="353" t="s">
        <v>56</v>
      </c>
      <c r="C394" s="349" t="s">
        <v>0</v>
      </c>
      <c r="D394" s="352">
        <v>0.0538</v>
      </c>
      <c r="E394" s="350">
        <v>5.649</v>
      </c>
    </row>
    <row r="395" spans="1:5" ht="27">
      <c r="A395" s="350"/>
      <c r="B395" s="353" t="s">
        <v>271</v>
      </c>
      <c r="C395" s="349" t="s">
        <v>63</v>
      </c>
      <c r="D395" s="354"/>
      <c r="E395" s="350">
        <v>30</v>
      </c>
    </row>
    <row r="396" spans="1:5" ht="13.5">
      <c r="A396" s="350"/>
      <c r="B396" s="353" t="s">
        <v>170</v>
      </c>
      <c r="C396" s="349" t="s">
        <v>63</v>
      </c>
      <c r="D396" s="354"/>
      <c r="E396" s="350">
        <v>20</v>
      </c>
    </row>
    <row r="397" spans="1:5" ht="13.5">
      <c r="A397" s="350"/>
      <c r="B397" s="353" t="s">
        <v>337</v>
      </c>
      <c r="C397" s="349" t="s">
        <v>63</v>
      </c>
      <c r="D397" s="354"/>
      <c r="E397" s="350">
        <v>30</v>
      </c>
    </row>
    <row r="398" spans="1:5" ht="13.5">
      <c r="A398" s="350"/>
      <c r="B398" s="353" t="s">
        <v>81</v>
      </c>
      <c r="C398" s="349" t="s">
        <v>65</v>
      </c>
      <c r="D398" s="350"/>
      <c r="E398" s="350">
        <v>40</v>
      </c>
    </row>
    <row r="399" spans="1:5" ht="13.5">
      <c r="A399" s="350"/>
      <c r="B399" s="353" t="s">
        <v>338</v>
      </c>
      <c r="C399" s="349" t="s">
        <v>65</v>
      </c>
      <c r="D399" s="350"/>
      <c r="E399" s="350">
        <v>20</v>
      </c>
    </row>
    <row r="400" spans="1:5" ht="13.5">
      <c r="A400" s="350"/>
      <c r="B400" s="353" t="s">
        <v>237</v>
      </c>
      <c r="C400" s="349" t="s">
        <v>65</v>
      </c>
      <c r="D400" s="350"/>
      <c r="E400" s="350">
        <v>8</v>
      </c>
    </row>
    <row r="401" spans="1:5" ht="13.5">
      <c r="A401" s="350"/>
      <c r="B401" s="353" t="s">
        <v>41</v>
      </c>
      <c r="C401" s="349" t="s">
        <v>0</v>
      </c>
      <c r="D401" s="352">
        <v>0.0163</v>
      </c>
      <c r="E401" s="350">
        <v>0.32599999999999996</v>
      </c>
    </row>
    <row r="402" spans="1:5" ht="27">
      <c r="A402" s="349" t="s">
        <v>12</v>
      </c>
      <c r="B402" s="351" t="s">
        <v>339</v>
      </c>
      <c r="C402" s="355" t="s">
        <v>65</v>
      </c>
      <c r="D402" s="351"/>
      <c r="E402" s="356">
        <v>2</v>
      </c>
    </row>
    <row r="403" spans="1:5" ht="13.5">
      <c r="A403" s="349"/>
      <c r="B403" s="351" t="s">
        <v>332</v>
      </c>
      <c r="C403" s="351" t="s">
        <v>160</v>
      </c>
      <c r="D403" s="351">
        <v>1.7365</v>
      </c>
      <c r="E403" s="357">
        <v>3.473</v>
      </c>
    </row>
    <row r="404" spans="1:5" ht="13.5">
      <c r="A404" s="349"/>
      <c r="B404" s="351" t="s">
        <v>333</v>
      </c>
      <c r="C404" s="351" t="s">
        <v>0</v>
      </c>
      <c r="D404" s="358">
        <v>0.1495</v>
      </c>
      <c r="E404" s="357">
        <v>0.299</v>
      </c>
    </row>
    <row r="405" spans="1:5" ht="13.5">
      <c r="A405" s="349"/>
      <c r="B405" s="351" t="s">
        <v>340</v>
      </c>
      <c r="C405" s="351" t="s">
        <v>65</v>
      </c>
      <c r="D405" s="350"/>
      <c r="E405" s="357">
        <v>1</v>
      </c>
    </row>
    <row r="406" spans="1:5" ht="13.5">
      <c r="A406" s="349"/>
      <c r="B406" s="351" t="s">
        <v>341</v>
      </c>
      <c r="C406" s="351" t="s">
        <v>65</v>
      </c>
      <c r="D406" s="350"/>
      <c r="E406" s="357">
        <v>1</v>
      </c>
    </row>
    <row r="407" spans="1:5" ht="13.5">
      <c r="A407" s="349"/>
      <c r="B407" s="351" t="s">
        <v>331</v>
      </c>
      <c r="C407" s="351" t="s">
        <v>0</v>
      </c>
      <c r="D407" s="355">
        <v>0.2</v>
      </c>
      <c r="E407" s="357">
        <v>0.4</v>
      </c>
    </row>
    <row r="408" spans="1:5" ht="13.5">
      <c r="A408" s="349" t="s">
        <v>13</v>
      </c>
      <c r="B408" s="351" t="s">
        <v>345</v>
      </c>
      <c r="C408" s="355" t="s">
        <v>65</v>
      </c>
      <c r="D408" s="351"/>
      <c r="E408" s="356">
        <v>2</v>
      </c>
    </row>
    <row r="409" spans="1:5" ht="13.5">
      <c r="A409" s="349"/>
      <c r="B409" s="351" t="s">
        <v>332</v>
      </c>
      <c r="C409" s="351" t="s">
        <v>160</v>
      </c>
      <c r="D409" s="351">
        <v>3.14</v>
      </c>
      <c r="E409" s="357">
        <v>6.28</v>
      </c>
    </row>
    <row r="410" spans="1:5" ht="13.5">
      <c r="A410" s="349"/>
      <c r="B410" s="351" t="s">
        <v>333</v>
      </c>
      <c r="C410" s="351" t="s">
        <v>0</v>
      </c>
      <c r="D410" s="358">
        <v>0.08</v>
      </c>
      <c r="E410" s="357">
        <v>0.16</v>
      </c>
    </row>
    <row r="411" spans="1:5" ht="27">
      <c r="A411" s="349"/>
      <c r="B411" s="351" t="s">
        <v>343</v>
      </c>
      <c r="C411" s="351" t="s">
        <v>342</v>
      </c>
      <c r="D411" s="350"/>
      <c r="E411" s="357">
        <v>2</v>
      </c>
    </row>
    <row r="412" spans="1:5" ht="13.5">
      <c r="A412" s="349"/>
      <c r="B412" s="351" t="s">
        <v>331</v>
      </c>
      <c r="C412" s="351" t="s">
        <v>0</v>
      </c>
      <c r="D412" s="355">
        <v>0.72</v>
      </c>
      <c r="E412" s="357">
        <v>1.44</v>
      </c>
    </row>
    <row r="413" spans="1:5" ht="40.5">
      <c r="A413" s="351">
        <v>4</v>
      </c>
      <c r="B413" s="351" t="s">
        <v>344</v>
      </c>
      <c r="C413" s="351" t="s">
        <v>187</v>
      </c>
      <c r="D413" s="351"/>
      <c r="E413" s="358">
        <v>0.006</v>
      </c>
    </row>
    <row r="414" spans="1:5" ht="13.5">
      <c r="A414" s="359"/>
      <c r="B414" s="360" t="s">
        <v>171</v>
      </c>
      <c r="C414" s="359" t="s">
        <v>39</v>
      </c>
      <c r="D414" s="359">
        <v>411</v>
      </c>
      <c r="E414" s="354">
        <v>2.466</v>
      </c>
    </row>
    <row r="415" spans="1:5" ht="13.5">
      <c r="A415" s="359"/>
      <c r="B415" s="360" t="s">
        <v>188</v>
      </c>
      <c r="C415" s="359" t="s">
        <v>0</v>
      </c>
      <c r="D415" s="359">
        <v>164</v>
      </c>
      <c r="E415" s="354">
        <v>0.984</v>
      </c>
    </row>
    <row r="416" spans="1:5" ht="26.25">
      <c r="A416" s="359"/>
      <c r="B416" s="361" t="s">
        <v>566</v>
      </c>
      <c r="C416" s="359" t="s">
        <v>182</v>
      </c>
      <c r="D416" s="359"/>
      <c r="E416" s="362">
        <v>5.988</v>
      </c>
    </row>
    <row r="417" spans="1:5" ht="13.5">
      <c r="A417" s="359"/>
      <c r="B417" s="360" t="s">
        <v>44</v>
      </c>
      <c r="C417" s="359" t="s">
        <v>0</v>
      </c>
      <c r="D417" s="359">
        <v>54.4</v>
      </c>
      <c r="E417" s="354">
        <v>0.3264</v>
      </c>
    </row>
    <row r="418" spans="1:5" ht="13.5">
      <c r="A418" s="349" t="s">
        <v>15</v>
      </c>
      <c r="B418" s="349" t="s">
        <v>84</v>
      </c>
      <c r="C418" s="349" t="s">
        <v>63</v>
      </c>
      <c r="D418" s="352"/>
      <c r="E418" s="350">
        <v>105</v>
      </c>
    </row>
    <row r="419" spans="1:5" ht="13.5">
      <c r="A419" s="350"/>
      <c r="B419" s="353" t="s">
        <v>108</v>
      </c>
      <c r="C419" s="349" t="s">
        <v>64</v>
      </c>
      <c r="D419" s="363">
        <v>0.0516</v>
      </c>
      <c r="E419" s="350">
        <v>5.418</v>
      </c>
    </row>
    <row r="420" spans="1:5" ht="13.5">
      <c r="A420" s="350"/>
      <c r="B420" s="353" t="s">
        <v>41</v>
      </c>
      <c r="C420" s="349" t="s">
        <v>0</v>
      </c>
      <c r="D420" s="352">
        <v>0.011</v>
      </c>
      <c r="E420" s="350">
        <v>1.155</v>
      </c>
    </row>
    <row r="421" spans="1:5" ht="27">
      <c r="A421" s="349" t="s">
        <v>16</v>
      </c>
      <c r="B421" s="349" t="s">
        <v>498</v>
      </c>
      <c r="C421" s="349" t="s">
        <v>22</v>
      </c>
      <c r="D421" s="350"/>
      <c r="E421" s="350">
        <v>10</v>
      </c>
    </row>
    <row r="422" spans="1:5" ht="13.5">
      <c r="A422" s="350"/>
      <c r="B422" s="353" t="s">
        <v>27</v>
      </c>
      <c r="C422" s="349" t="s">
        <v>39</v>
      </c>
      <c r="D422" s="354">
        <v>0.66</v>
      </c>
      <c r="E422" s="350">
        <v>6.6000000000000005</v>
      </c>
    </row>
    <row r="423" spans="1:5" ht="13.5">
      <c r="A423" s="350"/>
      <c r="B423" s="353" t="s">
        <v>56</v>
      </c>
      <c r="C423" s="349" t="s">
        <v>0</v>
      </c>
      <c r="D423" s="354">
        <v>0.4</v>
      </c>
      <c r="E423" s="350">
        <v>4</v>
      </c>
    </row>
    <row r="425" spans="1:5" ht="15.75">
      <c r="A425" s="440" t="s">
        <v>192</v>
      </c>
      <c r="B425" s="440"/>
      <c r="C425" s="440"/>
      <c r="D425" s="440"/>
      <c r="E425" s="440"/>
    </row>
    <row r="426" spans="1:5" ht="13.5" customHeight="1">
      <c r="A426" s="441" t="s">
        <v>1</v>
      </c>
      <c r="B426" s="441" t="s">
        <v>21</v>
      </c>
      <c r="C426" s="442" t="s">
        <v>9</v>
      </c>
      <c r="D426" s="441" t="s">
        <v>17</v>
      </c>
      <c r="E426" s="441"/>
    </row>
    <row r="427" spans="1:5" ht="65.25">
      <c r="A427" s="441"/>
      <c r="B427" s="441"/>
      <c r="C427" s="442"/>
      <c r="D427" s="58" t="s">
        <v>9</v>
      </c>
      <c r="E427" s="58" t="s">
        <v>19</v>
      </c>
    </row>
    <row r="428" spans="1:5" ht="13.5">
      <c r="A428" s="49" t="s">
        <v>11</v>
      </c>
      <c r="B428" s="49" t="s">
        <v>13</v>
      </c>
      <c r="C428" s="49" t="s">
        <v>14</v>
      </c>
      <c r="D428" s="49" t="s">
        <v>15</v>
      </c>
      <c r="E428" s="60" t="s">
        <v>16</v>
      </c>
    </row>
    <row r="429" spans="1:5" ht="27">
      <c r="A429" s="49" t="s">
        <v>11</v>
      </c>
      <c r="B429" s="49" t="s">
        <v>480</v>
      </c>
      <c r="C429" s="49" t="s">
        <v>63</v>
      </c>
      <c r="D429" s="41"/>
      <c r="E429" s="60">
        <v>6</v>
      </c>
    </row>
    <row r="430" spans="1:5" ht="13.5">
      <c r="A430" s="60"/>
      <c r="B430" s="188" t="s">
        <v>108</v>
      </c>
      <c r="C430" s="49" t="s">
        <v>64</v>
      </c>
      <c r="D430" s="41">
        <v>0.583</v>
      </c>
      <c r="E430" s="60">
        <v>3.4979999999999998</v>
      </c>
    </row>
    <row r="431" spans="1:5" ht="13.5">
      <c r="A431" s="60"/>
      <c r="B431" s="188" t="s">
        <v>56</v>
      </c>
      <c r="C431" s="49" t="s">
        <v>0</v>
      </c>
      <c r="D431" s="41">
        <v>0.0046</v>
      </c>
      <c r="E431" s="364">
        <v>0.0276</v>
      </c>
    </row>
    <row r="432" spans="1:5" ht="27">
      <c r="A432" s="60"/>
      <c r="B432" s="188" t="s">
        <v>334</v>
      </c>
      <c r="C432" s="49" t="s">
        <v>50</v>
      </c>
      <c r="D432" s="60">
        <v>1</v>
      </c>
      <c r="E432" s="60">
        <v>6</v>
      </c>
    </row>
    <row r="433" spans="1:5" ht="13.5">
      <c r="A433" s="60"/>
      <c r="B433" s="188" t="s">
        <v>41</v>
      </c>
      <c r="C433" s="49" t="s">
        <v>0</v>
      </c>
      <c r="D433" s="41">
        <v>0.208</v>
      </c>
      <c r="E433" s="60">
        <v>1.248</v>
      </c>
    </row>
    <row r="434" spans="1:5" ht="40.5">
      <c r="A434" s="49" t="s">
        <v>12</v>
      </c>
      <c r="B434" s="49" t="s">
        <v>483</v>
      </c>
      <c r="C434" s="49" t="s">
        <v>63</v>
      </c>
      <c r="D434" s="41"/>
      <c r="E434" s="60">
        <v>20</v>
      </c>
    </row>
    <row r="435" spans="1:5" ht="13.5">
      <c r="A435" s="60"/>
      <c r="B435" s="188" t="s">
        <v>108</v>
      </c>
      <c r="C435" s="49" t="s">
        <v>64</v>
      </c>
      <c r="D435" s="41">
        <v>0.583</v>
      </c>
      <c r="E435" s="60">
        <v>11.66</v>
      </c>
    </row>
    <row r="436" spans="1:5" ht="13.5">
      <c r="A436" s="60"/>
      <c r="B436" s="188" t="s">
        <v>56</v>
      </c>
      <c r="C436" s="49" t="s">
        <v>0</v>
      </c>
      <c r="D436" s="41">
        <v>0.0046</v>
      </c>
      <c r="E436" s="60">
        <v>0.092</v>
      </c>
    </row>
    <row r="437" spans="1:5" ht="13.5">
      <c r="A437" s="60"/>
      <c r="B437" s="188" t="s">
        <v>481</v>
      </c>
      <c r="C437" s="49" t="s">
        <v>50</v>
      </c>
      <c r="D437" s="60">
        <v>1</v>
      </c>
      <c r="E437" s="60">
        <v>20</v>
      </c>
    </row>
    <row r="438" spans="1:5" ht="13.5">
      <c r="A438" s="60"/>
      <c r="B438" s="188" t="s">
        <v>88</v>
      </c>
      <c r="C438" s="49" t="s">
        <v>65</v>
      </c>
      <c r="D438" s="41"/>
      <c r="E438" s="60">
        <v>10</v>
      </c>
    </row>
    <row r="439" spans="1:5" ht="13.5">
      <c r="A439" s="60"/>
      <c r="B439" s="188" t="s">
        <v>41</v>
      </c>
      <c r="C439" s="49" t="s">
        <v>0</v>
      </c>
      <c r="D439" s="41">
        <v>0.208</v>
      </c>
      <c r="E439" s="60">
        <v>4.16</v>
      </c>
    </row>
    <row r="440" spans="1:5" ht="27">
      <c r="A440" s="49" t="s">
        <v>13</v>
      </c>
      <c r="B440" s="49" t="s">
        <v>226</v>
      </c>
      <c r="C440" s="49" t="s">
        <v>63</v>
      </c>
      <c r="D440" s="41"/>
      <c r="E440" s="60">
        <v>20</v>
      </c>
    </row>
    <row r="441" spans="1:5" ht="13.5">
      <c r="A441" s="60"/>
      <c r="B441" s="188" t="s">
        <v>108</v>
      </c>
      <c r="C441" s="49" t="s">
        <v>64</v>
      </c>
      <c r="D441" s="41">
        <v>0.583</v>
      </c>
      <c r="E441" s="60">
        <v>11.66</v>
      </c>
    </row>
    <row r="442" spans="1:5" ht="13.5">
      <c r="A442" s="60"/>
      <c r="B442" s="188" t="s">
        <v>56</v>
      </c>
      <c r="C442" s="49" t="s">
        <v>0</v>
      </c>
      <c r="D442" s="41">
        <v>0.0046</v>
      </c>
      <c r="E442" s="60">
        <v>0.092</v>
      </c>
    </row>
    <row r="443" spans="1:5" ht="13.5">
      <c r="A443" s="60"/>
      <c r="B443" s="188" t="s">
        <v>227</v>
      </c>
      <c r="C443" s="49" t="s">
        <v>50</v>
      </c>
      <c r="D443" s="60">
        <v>1</v>
      </c>
      <c r="E443" s="60">
        <v>20</v>
      </c>
    </row>
    <row r="444" spans="1:5" ht="13.5">
      <c r="A444" s="60"/>
      <c r="B444" s="188" t="s">
        <v>228</v>
      </c>
      <c r="C444" s="49" t="s">
        <v>65</v>
      </c>
      <c r="D444" s="41"/>
      <c r="E444" s="60">
        <v>15</v>
      </c>
    </row>
    <row r="445" spans="1:5" ht="13.5">
      <c r="A445" s="60"/>
      <c r="B445" s="188" t="s">
        <v>41</v>
      </c>
      <c r="C445" s="49" t="s">
        <v>0</v>
      </c>
      <c r="D445" s="41">
        <v>0.208</v>
      </c>
      <c r="E445" s="60">
        <v>4.16</v>
      </c>
    </row>
    <row r="446" spans="1:5" ht="40.5">
      <c r="A446" s="49" t="s">
        <v>13</v>
      </c>
      <c r="B446" s="49" t="s">
        <v>482</v>
      </c>
      <c r="C446" s="49" t="s">
        <v>63</v>
      </c>
      <c r="D446" s="41"/>
      <c r="E446" s="38">
        <v>30</v>
      </c>
    </row>
    <row r="447" spans="1:5" ht="13.5">
      <c r="A447" s="60"/>
      <c r="B447" s="188" t="s">
        <v>108</v>
      </c>
      <c r="C447" s="49" t="s">
        <v>64</v>
      </c>
      <c r="D447" s="41">
        <v>0.609</v>
      </c>
      <c r="E447" s="60">
        <v>18.27</v>
      </c>
    </row>
    <row r="448" spans="1:5" ht="13.5">
      <c r="A448" s="60"/>
      <c r="B448" s="188" t="s">
        <v>56</v>
      </c>
      <c r="C448" s="49" t="s">
        <v>0</v>
      </c>
      <c r="D448" s="41">
        <v>0.0021</v>
      </c>
      <c r="E448" s="60">
        <v>0.063</v>
      </c>
    </row>
    <row r="449" spans="1:5" ht="13.5">
      <c r="A449" s="60"/>
      <c r="B449" s="188" t="s">
        <v>229</v>
      </c>
      <c r="C449" s="49" t="s">
        <v>50</v>
      </c>
      <c r="D449" s="60">
        <v>1</v>
      </c>
      <c r="E449" s="60">
        <v>30</v>
      </c>
    </row>
    <row r="450" spans="1:5" ht="13.5">
      <c r="A450" s="60"/>
      <c r="B450" s="188" t="s">
        <v>71</v>
      </c>
      <c r="C450" s="49" t="s">
        <v>65</v>
      </c>
      <c r="D450" s="41"/>
      <c r="E450" s="60">
        <v>15</v>
      </c>
    </row>
    <row r="451" spans="1:5" ht="13.5">
      <c r="A451" s="60"/>
      <c r="B451" s="188" t="s">
        <v>41</v>
      </c>
      <c r="C451" s="49" t="s">
        <v>0</v>
      </c>
      <c r="D451" s="41">
        <v>0.156</v>
      </c>
      <c r="E451" s="60">
        <v>4.68</v>
      </c>
    </row>
    <row r="452" spans="1:5" ht="27">
      <c r="A452" s="49" t="s">
        <v>14</v>
      </c>
      <c r="B452" s="49" t="s">
        <v>484</v>
      </c>
      <c r="C452" s="49" t="s">
        <v>89</v>
      </c>
      <c r="D452" s="41"/>
      <c r="E452" s="60">
        <v>9</v>
      </c>
    </row>
    <row r="453" spans="1:5" ht="13.5">
      <c r="A453" s="60"/>
      <c r="B453" s="188" t="s">
        <v>108</v>
      </c>
      <c r="C453" s="49" t="s">
        <v>64</v>
      </c>
      <c r="D453" s="41">
        <v>3.66</v>
      </c>
      <c r="E453" s="60">
        <v>32.94</v>
      </c>
    </row>
    <row r="454" spans="1:5" ht="13.5">
      <c r="A454" s="60"/>
      <c r="B454" s="188" t="s">
        <v>102</v>
      </c>
      <c r="C454" s="49" t="s">
        <v>0</v>
      </c>
      <c r="D454" s="41">
        <v>0.28</v>
      </c>
      <c r="E454" s="60">
        <v>2.5200000000000005</v>
      </c>
    </row>
    <row r="455" spans="1:5" ht="13.5">
      <c r="A455" s="60"/>
      <c r="B455" s="188" t="s">
        <v>224</v>
      </c>
      <c r="C455" s="49" t="s">
        <v>51</v>
      </c>
      <c r="D455" s="41"/>
      <c r="E455" s="60">
        <v>8</v>
      </c>
    </row>
    <row r="456" spans="1:5" ht="13.5">
      <c r="A456" s="60"/>
      <c r="B456" s="188" t="s">
        <v>485</v>
      </c>
      <c r="C456" s="49" t="s">
        <v>51</v>
      </c>
      <c r="D456" s="41"/>
      <c r="E456" s="60">
        <v>1</v>
      </c>
    </row>
    <row r="457" spans="1:5" ht="13.5">
      <c r="A457" s="60"/>
      <c r="B457" s="188" t="s">
        <v>41</v>
      </c>
      <c r="C457" s="49" t="s">
        <v>0</v>
      </c>
      <c r="D457" s="41">
        <v>1.24</v>
      </c>
      <c r="E457" s="60">
        <v>11.16</v>
      </c>
    </row>
    <row r="458" spans="1:5" ht="13.5">
      <c r="A458" s="49" t="s">
        <v>15</v>
      </c>
      <c r="B458" s="36" t="s">
        <v>486</v>
      </c>
      <c r="C458" s="49" t="s">
        <v>193</v>
      </c>
      <c r="D458" s="41"/>
      <c r="E458" s="60">
        <v>1</v>
      </c>
    </row>
    <row r="459" spans="1:5" ht="13.5">
      <c r="A459" s="60"/>
      <c r="B459" s="188" t="s">
        <v>108</v>
      </c>
      <c r="C459" s="49" t="s">
        <v>64</v>
      </c>
      <c r="D459" s="41">
        <v>1</v>
      </c>
      <c r="E459" s="60">
        <v>1</v>
      </c>
    </row>
    <row r="460" spans="1:5" ht="13.5">
      <c r="A460" s="60"/>
      <c r="B460" s="188" t="s">
        <v>102</v>
      </c>
      <c r="C460" s="49" t="s">
        <v>0</v>
      </c>
      <c r="D460" s="41">
        <v>0.28</v>
      </c>
      <c r="E460" s="60">
        <v>0.28</v>
      </c>
    </row>
    <row r="461" spans="1:5" ht="27">
      <c r="A461" s="60"/>
      <c r="B461" s="188" t="s">
        <v>496</v>
      </c>
      <c r="C461" s="49"/>
      <c r="D461" s="41">
        <v>1</v>
      </c>
      <c r="E461" s="60">
        <v>1</v>
      </c>
    </row>
    <row r="462" spans="1:5" ht="13.5">
      <c r="A462" s="60"/>
      <c r="B462" s="188" t="s">
        <v>41</v>
      </c>
      <c r="C462" s="49" t="s">
        <v>0</v>
      </c>
      <c r="D462" s="41">
        <v>0.37</v>
      </c>
      <c r="E462" s="60">
        <v>0.37</v>
      </c>
    </row>
    <row r="463" spans="1:5" ht="13.5">
      <c r="A463" s="49" t="s">
        <v>16</v>
      </c>
      <c r="B463" s="36" t="s">
        <v>272</v>
      </c>
      <c r="C463" s="49" t="s">
        <v>193</v>
      </c>
      <c r="D463" s="41"/>
      <c r="E463" s="60">
        <v>4</v>
      </c>
    </row>
    <row r="464" spans="1:5" ht="13.5">
      <c r="A464" s="60"/>
      <c r="B464" s="188" t="s">
        <v>108</v>
      </c>
      <c r="C464" s="49" t="s">
        <v>64</v>
      </c>
      <c r="D464" s="41">
        <v>3.66</v>
      </c>
      <c r="E464" s="60">
        <v>14.64</v>
      </c>
    </row>
    <row r="465" spans="1:5" ht="13.5">
      <c r="A465" s="60"/>
      <c r="B465" s="188" t="s">
        <v>102</v>
      </c>
      <c r="C465" s="49" t="s">
        <v>0</v>
      </c>
      <c r="D465" s="41">
        <v>0.28</v>
      </c>
      <c r="E465" s="60">
        <v>1.12</v>
      </c>
    </row>
    <row r="466" spans="1:5" ht="27">
      <c r="A466" s="60"/>
      <c r="B466" s="188" t="s">
        <v>273</v>
      </c>
      <c r="C466" s="49"/>
      <c r="D466" s="41">
        <v>1</v>
      </c>
      <c r="E466" s="60">
        <v>4</v>
      </c>
    </row>
    <row r="467" spans="1:5" ht="13.5">
      <c r="A467" s="60"/>
      <c r="B467" s="188" t="s">
        <v>41</v>
      </c>
      <c r="C467" s="49" t="s">
        <v>0</v>
      </c>
      <c r="D467" s="41">
        <v>0.37</v>
      </c>
      <c r="E467" s="60">
        <v>1.48</v>
      </c>
    </row>
    <row r="468" spans="1:5" ht="27">
      <c r="A468" s="49" t="s">
        <v>4</v>
      </c>
      <c r="B468" s="49" t="s">
        <v>497</v>
      </c>
      <c r="C468" s="49" t="s">
        <v>22</v>
      </c>
      <c r="D468" s="41"/>
      <c r="E468" s="60">
        <v>9</v>
      </c>
    </row>
    <row r="469" spans="1:5" ht="13.5">
      <c r="A469" s="60"/>
      <c r="B469" s="188" t="s">
        <v>108</v>
      </c>
      <c r="C469" s="49" t="s">
        <v>64</v>
      </c>
      <c r="D469" s="41">
        <v>1.56</v>
      </c>
      <c r="E469" s="60">
        <v>14.040000000000001</v>
      </c>
    </row>
    <row r="470" spans="1:5" ht="13.5">
      <c r="A470" s="60"/>
      <c r="B470" s="188" t="s">
        <v>56</v>
      </c>
      <c r="C470" s="49" t="s">
        <v>0</v>
      </c>
      <c r="D470" s="41">
        <v>0.06</v>
      </c>
      <c r="E470" s="60">
        <v>0.54</v>
      </c>
    </row>
    <row r="471" spans="1:5" ht="13.5">
      <c r="A471" s="60"/>
      <c r="B471" s="188" t="s">
        <v>488</v>
      </c>
      <c r="C471" s="49" t="s">
        <v>22</v>
      </c>
      <c r="D471" s="41"/>
      <c r="E471" s="60">
        <v>8</v>
      </c>
    </row>
    <row r="472" spans="1:5" ht="13.5">
      <c r="A472" s="60"/>
      <c r="B472" s="188" t="s">
        <v>564</v>
      </c>
      <c r="C472" s="49" t="s">
        <v>22</v>
      </c>
      <c r="D472" s="41"/>
      <c r="E472" s="60">
        <v>1</v>
      </c>
    </row>
    <row r="473" spans="1:5" ht="13.5">
      <c r="A473" s="60"/>
      <c r="B473" s="188" t="s">
        <v>166</v>
      </c>
      <c r="C473" s="49" t="s">
        <v>22</v>
      </c>
      <c r="D473" s="41">
        <v>1</v>
      </c>
      <c r="E473" s="60">
        <v>9</v>
      </c>
    </row>
    <row r="474" spans="1:5" ht="13.5">
      <c r="A474" s="60"/>
      <c r="B474" s="188" t="s">
        <v>487</v>
      </c>
      <c r="C474" s="49"/>
      <c r="D474" s="41">
        <v>1</v>
      </c>
      <c r="E474" s="60">
        <v>9</v>
      </c>
    </row>
    <row r="475" spans="1:5" ht="13.5">
      <c r="A475" s="60"/>
      <c r="B475" s="188" t="s">
        <v>41</v>
      </c>
      <c r="C475" s="49" t="s">
        <v>0</v>
      </c>
      <c r="D475" s="41">
        <v>0.29</v>
      </c>
      <c r="E475" s="60">
        <v>2.61</v>
      </c>
    </row>
    <row r="476" spans="1:5" ht="13.5">
      <c r="A476" s="49" t="s">
        <v>5</v>
      </c>
      <c r="B476" s="49" t="s">
        <v>489</v>
      </c>
      <c r="C476" s="49" t="s">
        <v>22</v>
      </c>
      <c r="D476" s="41"/>
      <c r="E476" s="60">
        <v>1</v>
      </c>
    </row>
    <row r="477" spans="1:5" ht="13.5">
      <c r="A477" s="60"/>
      <c r="B477" s="188" t="s">
        <v>108</v>
      </c>
      <c r="C477" s="49" t="s">
        <v>64</v>
      </c>
      <c r="D477" s="41">
        <v>1.56</v>
      </c>
      <c r="E477" s="60">
        <v>1.56</v>
      </c>
    </row>
    <row r="478" spans="1:5" ht="13.5">
      <c r="A478" s="60"/>
      <c r="B478" s="188" t="s">
        <v>56</v>
      </c>
      <c r="C478" s="49" t="s">
        <v>0</v>
      </c>
      <c r="D478" s="41">
        <v>0.06</v>
      </c>
      <c r="E478" s="60">
        <v>0.06</v>
      </c>
    </row>
    <row r="479" spans="1:5" ht="13.5">
      <c r="A479" s="60"/>
      <c r="B479" s="188" t="s">
        <v>490</v>
      </c>
      <c r="C479" s="49" t="s">
        <v>193</v>
      </c>
      <c r="D479" s="41">
        <v>1</v>
      </c>
      <c r="E479" s="60">
        <v>1</v>
      </c>
    </row>
    <row r="480" spans="1:5" ht="13.5">
      <c r="A480" s="60"/>
      <c r="B480" s="188" t="s">
        <v>166</v>
      </c>
      <c r="C480" s="49" t="s">
        <v>22</v>
      </c>
      <c r="D480" s="41">
        <v>1</v>
      </c>
      <c r="E480" s="60">
        <v>1</v>
      </c>
    </row>
    <row r="481" spans="1:5" ht="13.5">
      <c r="A481" s="60"/>
      <c r="B481" s="188" t="s">
        <v>487</v>
      </c>
      <c r="C481" s="49"/>
      <c r="D481" s="41">
        <v>1</v>
      </c>
      <c r="E481" s="60">
        <v>1</v>
      </c>
    </row>
    <row r="482" spans="1:5" ht="13.5">
      <c r="A482" s="60"/>
      <c r="B482" s="188" t="s">
        <v>41</v>
      </c>
      <c r="C482" s="49" t="s">
        <v>0</v>
      </c>
      <c r="D482" s="41">
        <v>0.29</v>
      </c>
      <c r="E482" s="60">
        <v>0.29</v>
      </c>
    </row>
    <row r="483" spans="1:5" ht="67.5">
      <c r="A483" s="49" t="s">
        <v>6</v>
      </c>
      <c r="B483" s="49" t="s">
        <v>491</v>
      </c>
      <c r="C483" s="49" t="s">
        <v>492</v>
      </c>
      <c r="D483" s="41"/>
      <c r="E483" s="60">
        <v>1</v>
      </c>
    </row>
    <row r="484" spans="1:5" ht="13.5">
      <c r="A484" s="60"/>
      <c r="B484" s="49" t="s">
        <v>108</v>
      </c>
      <c r="C484" s="49" t="s">
        <v>64</v>
      </c>
      <c r="D484" s="53">
        <v>0.34</v>
      </c>
      <c r="E484" s="60">
        <v>0.34</v>
      </c>
    </row>
    <row r="485" spans="1:5" ht="13.5">
      <c r="A485" s="60"/>
      <c r="B485" s="49" t="s">
        <v>56</v>
      </c>
      <c r="C485" s="49" t="s">
        <v>0</v>
      </c>
      <c r="D485" s="53">
        <v>0.22</v>
      </c>
      <c r="E485" s="60">
        <v>0.22</v>
      </c>
    </row>
    <row r="486" spans="1:5" ht="27">
      <c r="A486" s="60"/>
      <c r="B486" s="49" t="s">
        <v>493</v>
      </c>
      <c r="C486" s="49" t="s">
        <v>342</v>
      </c>
      <c r="D486" s="41">
        <v>1</v>
      </c>
      <c r="E486" s="60">
        <v>1</v>
      </c>
    </row>
    <row r="487" spans="1:5" ht="13.5">
      <c r="A487" s="60"/>
      <c r="B487" s="49" t="s">
        <v>41</v>
      </c>
      <c r="C487" s="49" t="s">
        <v>0</v>
      </c>
      <c r="D487" s="41">
        <v>0.11</v>
      </c>
      <c r="E487" s="60">
        <v>0.11</v>
      </c>
    </row>
    <row r="488" spans="1:5" ht="13.5">
      <c r="A488" s="49" t="s">
        <v>5</v>
      </c>
      <c r="B488" s="49" t="s">
        <v>168</v>
      </c>
      <c r="C488" s="49" t="s">
        <v>89</v>
      </c>
      <c r="D488" s="41"/>
      <c r="E488" s="60">
        <v>4</v>
      </c>
    </row>
    <row r="489" spans="1:5" ht="13.5">
      <c r="A489" s="60"/>
      <c r="B489" s="49" t="s">
        <v>108</v>
      </c>
      <c r="C489" s="49" t="s">
        <v>64</v>
      </c>
      <c r="D489" s="351">
        <v>1.51</v>
      </c>
      <c r="E489" s="60">
        <v>6.04</v>
      </c>
    </row>
    <row r="490" spans="1:5" ht="13.5">
      <c r="A490" s="60"/>
      <c r="B490" s="49" t="s">
        <v>56</v>
      </c>
      <c r="C490" s="49" t="s">
        <v>0</v>
      </c>
      <c r="D490" s="351">
        <v>0.13</v>
      </c>
      <c r="E490" s="60">
        <v>0.52</v>
      </c>
    </row>
    <row r="491" spans="1:5" ht="13.5">
      <c r="A491" s="60"/>
      <c r="B491" s="49" t="s">
        <v>167</v>
      </c>
      <c r="C491" s="49" t="s">
        <v>51</v>
      </c>
      <c r="D491" s="41">
        <v>1</v>
      </c>
      <c r="E491" s="60">
        <v>4</v>
      </c>
    </row>
    <row r="492" spans="1:5" ht="13.5">
      <c r="A492" s="60"/>
      <c r="B492" s="49" t="s">
        <v>41</v>
      </c>
      <c r="C492" s="49" t="s">
        <v>0</v>
      </c>
      <c r="D492" s="351">
        <v>0.07</v>
      </c>
      <c r="E492" s="60">
        <v>0.28</v>
      </c>
    </row>
    <row r="493" spans="1:5" ht="13.5">
      <c r="A493" s="49" t="s">
        <v>6</v>
      </c>
      <c r="B493" s="49" t="s">
        <v>494</v>
      </c>
      <c r="C493" s="49" t="s">
        <v>65</v>
      </c>
      <c r="D493" s="41"/>
      <c r="E493" s="60">
        <v>17</v>
      </c>
    </row>
    <row r="494" spans="1:5" ht="13.5">
      <c r="A494" s="60"/>
      <c r="B494" s="49" t="s">
        <v>108</v>
      </c>
      <c r="C494" s="49" t="s">
        <v>64</v>
      </c>
      <c r="D494" s="41">
        <v>0.46</v>
      </c>
      <c r="E494" s="60">
        <v>7.82</v>
      </c>
    </row>
    <row r="495" spans="1:5" ht="13.5">
      <c r="A495" s="60"/>
      <c r="B495" s="49" t="s">
        <v>56</v>
      </c>
      <c r="C495" s="49" t="s">
        <v>0</v>
      </c>
      <c r="D495" s="41">
        <v>0.02</v>
      </c>
      <c r="E495" s="60">
        <v>0.34</v>
      </c>
    </row>
    <row r="496" spans="1:5" ht="13.5">
      <c r="A496" s="60"/>
      <c r="B496" s="49" t="s">
        <v>274</v>
      </c>
      <c r="C496" s="49" t="s">
        <v>65</v>
      </c>
      <c r="D496" s="41">
        <v>1</v>
      </c>
      <c r="E496" s="60">
        <v>17</v>
      </c>
    </row>
    <row r="497" spans="1:5" ht="13.5">
      <c r="A497" s="60"/>
      <c r="B497" s="49" t="s">
        <v>41</v>
      </c>
      <c r="C497" s="49" t="s">
        <v>0</v>
      </c>
      <c r="D497" s="41">
        <v>0.11</v>
      </c>
      <c r="E497" s="60">
        <v>1.87</v>
      </c>
    </row>
    <row r="498" spans="1:5" ht="40.5">
      <c r="A498" s="51">
        <v>10</v>
      </c>
      <c r="B498" s="365" t="s">
        <v>495</v>
      </c>
      <c r="C498" s="51" t="s">
        <v>193</v>
      </c>
      <c r="D498" s="61"/>
      <c r="E498" s="63">
        <v>24</v>
      </c>
    </row>
    <row r="499" spans="1:5" ht="13.5">
      <c r="A499" s="52"/>
      <c r="B499" s="172" t="s">
        <v>171</v>
      </c>
      <c r="C499" s="52" t="s">
        <v>186</v>
      </c>
      <c r="D499" s="53">
        <v>0.34</v>
      </c>
      <c r="E499" s="54">
        <v>8.16</v>
      </c>
    </row>
    <row r="500" spans="1:5" ht="13.5">
      <c r="A500" s="52"/>
      <c r="B500" s="172" t="s">
        <v>188</v>
      </c>
      <c r="C500" s="366" t="s">
        <v>0</v>
      </c>
      <c r="D500" s="53">
        <v>0.22</v>
      </c>
      <c r="E500" s="54">
        <v>5.28</v>
      </c>
    </row>
    <row r="501" spans="1:5" ht="13.5">
      <c r="A501" s="52"/>
      <c r="B501" s="172" t="s">
        <v>233</v>
      </c>
      <c r="C501" s="52" t="s">
        <v>193</v>
      </c>
      <c r="D501" s="53"/>
      <c r="E501" s="55">
        <v>6</v>
      </c>
    </row>
    <row r="502" spans="1:5" ht="13.5">
      <c r="A502" s="52"/>
      <c r="B502" s="172" t="s">
        <v>230</v>
      </c>
      <c r="C502" s="52" t="s">
        <v>193</v>
      </c>
      <c r="D502" s="53"/>
      <c r="E502" s="55">
        <v>6</v>
      </c>
    </row>
    <row r="503" spans="1:5" ht="13.5">
      <c r="A503" s="52"/>
      <c r="B503" s="172" t="s">
        <v>231</v>
      </c>
      <c r="C503" s="52" t="s">
        <v>193</v>
      </c>
      <c r="D503" s="53"/>
      <c r="E503" s="55">
        <v>6</v>
      </c>
    </row>
    <row r="504" spans="1:5" ht="13.5">
      <c r="A504" s="52"/>
      <c r="B504" s="172" t="s">
        <v>232</v>
      </c>
      <c r="C504" s="52" t="s">
        <v>193</v>
      </c>
      <c r="D504" s="53"/>
      <c r="E504" s="55">
        <v>6</v>
      </c>
    </row>
    <row r="505" spans="1:5" ht="13.5">
      <c r="A505" s="367"/>
      <c r="B505" s="368" t="s">
        <v>44</v>
      </c>
      <c r="C505" s="369" t="s">
        <v>0</v>
      </c>
      <c r="D505" s="207">
        <v>0.37</v>
      </c>
      <c r="E505" s="56">
        <v>8.879999999999999</v>
      </c>
    </row>
    <row r="506" spans="1:5" ht="27">
      <c r="A506" s="49" t="s">
        <v>23</v>
      </c>
      <c r="B506" s="49" t="s">
        <v>565</v>
      </c>
      <c r="C506" s="49" t="s">
        <v>193</v>
      </c>
      <c r="D506" s="41"/>
      <c r="E506" s="60">
        <v>8</v>
      </c>
    </row>
    <row r="507" spans="1:5" ht="13.5">
      <c r="A507" s="60"/>
      <c r="B507" s="188" t="s">
        <v>108</v>
      </c>
      <c r="C507" s="49" t="s">
        <v>64</v>
      </c>
      <c r="D507" s="41">
        <v>6.86</v>
      </c>
      <c r="E507" s="60">
        <v>54.88</v>
      </c>
    </row>
    <row r="508" spans="1:5" ht="13.5">
      <c r="A508" s="60"/>
      <c r="B508" s="188" t="s">
        <v>56</v>
      </c>
      <c r="C508" s="49" t="s">
        <v>0</v>
      </c>
      <c r="D508" s="41">
        <v>0.04</v>
      </c>
      <c r="E508" s="60">
        <v>0.32</v>
      </c>
    </row>
    <row r="509" spans="1:5" ht="13.5">
      <c r="A509" s="60"/>
      <c r="B509" s="188" t="s">
        <v>225</v>
      </c>
      <c r="C509" s="49" t="s">
        <v>193</v>
      </c>
      <c r="D509" s="41"/>
      <c r="E509" s="60">
        <v>6</v>
      </c>
    </row>
    <row r="510" spans="1:5" ht="13.5">
      <c r="A510" s="60"/>
      <c r="B510" s="188" t="s">
        <v>335</v>
      </c>
      <c r="C510" s="49" t="s">
        <v>193</v>
      </c>
      <c r="D510" s="41"/>
      <c r="E510" s="60">
        <v>2</v>
      </c>
    </row>
    <row r="511" spans="1:5" ht="13.5">
      <c r="A511" s="60"/>
      <c r="B511" s="188" t="s">
        <v>41</v>
      </c>
      <c r="C511" s="49" t="s">
        <v>0</v>
      </c>
      <c r="D511" s="41">
        <v>0.37</v>
      </c>
      <c r="E511" s="60">
        <v>2.96</v>
      </c>
    </row>
    <row r="512" spans="1:5" ht="13.5">
      <c r="A512" s="49" t="s">
        <v>24</v>
      </c>
      <c r="B512" s="49" t="s">
        <v>238</v>
      </c>
      <c r="C512" s="49" t="s">
        <v>193</v>
      </c>
      <c r="D512" s="41"/>
      <c r="E512" s="60">
        <v>2</v>
      </c>
    </row>
    <row r="513" spans="1:5" ht="13.5">
      <c r="A513" s="60"/>
      <c r="B513" s="188" t="s">
        <v>108</v>
      </c>
      <c r="C513" s="49" t="s">
        <v>64</v>
      </c>
      <c r="D513" s="41">
        <v>6.86</v>
      </c>
      <c r="E513" s="60">
        <v>13.72</v>
      </c>
    </row>
    <row r="514" spans="1:5" ht="13.5">
      <c r="A514" s="60"/>
      <c r="B514" s="188" t="s">
        <v>56</v>
      </c>
      <c r="C514" s="49" t="s">
        <v>0</v>
      </c>
      <c r="D514" s="41">
        <v>0.04</v>
      </c>
      <c r="E514" s="60">
        <v>0.08</v>
      </c>
    </row>
    <row r="515" spans="1:5" ht="13.5">
      <c r="A515" s="60"/>
      <c r="B515" s="188" t="s">
        <v>275</v>
      </c>
      <c r="C515" s="49" t="s">
        <v>193</v>
      </c>
      <c r="D515" s="41">
        <v>1</v>
      </c>
      <c r="E515" s="60">
        <v>2</v>
      </c>
    </row>
    <row r="516" spans="1:5" ht="13.5">
      <c r="A516" s="60"/>
      <c r="B516" s="188" t="s">
        <v>41</v>
      </c>
      <c r="C516" s="49" t="s">
        <v>0</v>
      </c>
      <c r="D516" s="41">
        <v>0.37</v>
      </c>
      <c r="E516" s="60">
        <v>0.74</v>
      </c>
    </row>
    <row r="517" spans="1:5" ht="27">
      <c r="A517" s="49" t="s">
        <v>25</v>
      </c>
      <c r="B517" s="49" t="s">
        <v>92</v>
      </c>
      <c r="C517" s="49" t="s">
        <v>22</v>
      </c>
      <c r="D517" s="60"/>
      <c r="E517" s="60">
        <v>12</v>
      </c>
    </row>
    <row r="518" spans="1:5" ht="13.5">
      <c r="A518" s="60"/>
      <c r="B518" s="49" t="s">
        <v>27</v>
      </c>
      <c r="C518" s="49" t="s">
        <v>39</v>
      </c>
      <c r="D518" s="38">
        <v>0.66</v>
      </c>
      <c r="E518" s="60">
        <v>7.92</v>
      </c>
    </row>
    <row r="519" spans="1:5" ht="13.5">
      <c r="A519" s="60"/>
      <c r="B519" s="49" t="s">
        <v>56</v>
      </c>
      <c r="C519" s="49" t="s">
        <v>0</v>
      </c>
      <c r="D519" s="38">
        <v>0.4</v>
      </c>
      <c r="E519" s="60">
        <v>4.800000000000001</v>
      </c>
    </row>
    <row r="521" spans="1:5" ht="16.5">
      <c r="A521" s="449" t="s">
        <v>569</v>
      </c>
      <c r="B521" s="449"/>
      <c r="C521" s="449"/>
      <c r="D521" s="449"/>
      <c r="E521" s="449"/>
    </row>
    <row r="522" spans="1:5" ht="13.5">
      <c r="A522" s="450" t="s">
        <v>499</v>
      </c>
      <c r="B522" s="450"/>
      <c r="C522" s="450"/>
      <c r="D522" s="450"/>
      <c r="E522" s="450"/>
    </row>
    <row r="523" spans="1:5" ht="15.75" customHeight="1">
      <c r="A523" s="443" t="s">
        <v>1</v>
      </c>
      <c r="B523" s="443" t="s">
        <v>500</v>
      </c>
      <c r="C523" s="445" t="s">
        <v>9</v>
      </c>
      <c r="D523" s="447" t="s">
        <v>501</v>
      </c>
      <c r="E523" s="448"/>
    </row>
    <row r="524" spans="1:5" ht="78.75">
      <c r="A524" s="444"/>
      <c r="B524" s="444"/>
      <c r="C524" s="446"/>
      <c r="D524" s="370" t="s">
        <v>18</v>
      </c>
      <c r="E524" s="370" t="s">
        <v>502</v>
      </c>
    </row>
    <row r="525" spans="1:5" ht="13.5">
      <c r="A525" s="207">
        <v>1</v>
      </c>
      <c r="B525" s="207">
        <v>3</v>
      </c>
      <c r="C525" s="40">
        <v>4</v>
      </c>
      <c r="D525" s="40">
        <v>5</v>
      </c>
      <c r="E525" s="40">
        <v>6</v>
      </c>
    </row>
    <row r="526" spans="1:5" ht="40.5">
      <c r="A526" s="37">
        <v>1</v>
      </c>
      <c r="B526" s="371" t="s">
        <v>503</v>
      </c>
      <c r="C526" s="37" t="s">
        <v>22</v>
      </c>
      <c r="D526" s="40"/>
      <c r="E526" s="343">
        <v>1</v>
      </c>
    </row>
    <row r="527" spans="1:5" ht="13.5">
      <c r="A527" s="40">
        <v>1.1</v>
      </c>
      <c r="B527" s="40" t="s">
        <v>312</v>
      </c>
      <c r="C527" s="372" t="s">
        <v>39</v>
      </c>
      <c r="D527" s="372">
        <v>5</v>
      </c>
      <c r="E527" s="373">
        <v>5</v>
      </c>
    </row>
    <row r="528" spans="1:5" ht="14.25" thickBot="1">
      <c r="A528" s="40">
        <v>1.2000000000000002</v>
      </c>
      <c r="B528" s="40" t="s">
        <v>313</v>
      </c>
      <c r="C528" s="40" t="s">
        <v>194</v>
      </c>
      <c r="D528" s="40"/>
      <c r="E528" s="38">
        <v>5</v>
      </c>
    </row>
    <row r="529" spans="1:5" ht="41.25" thickBot="1">
      <c r="A529" s="374">
        <v>2</v>
      </c>
      <c r="B529" s="376" t="s">
        <v>504</v>
      </c>
      <c r="C529" s="376" t="s">
        <v>22</v>
      </c>
      <c r="D529" s="375"/>
      <c r="E529" s="377">
        <v>1</v>
      </c>
    </row>
    <row r="530" spans="1:5" ht="13.5">
      <c r="A530" s="207">
        <v>2.1</v>
      </c>
      <c r="B530" s="378" t="s">
        <v>269</v>
      </c>
      <c r="C530" s="379" t="s">
        <v>39</v>
      </c>
      <c r="D530" s="379">
        <v>6.3</v>
      </c>
      <c r="E530" s="373">
        <v>6.3</v>
      </c>
    </row>
    <row r="531" spans="1:5" ht="13.5">
      <c r="A531" s="40">
        <v>2.2</v>
      </c>
      <c r="B531" s="380" t="s">
        <v>102</v>
      </c>
      <c r="C531" s="380" t="s">
        <v>176</v>
      </c>
      <c r="D531" s="380">
        <v>0.96</v>
      </c>
      <c r="E531" s="380">
        <v>22.88</v>
      </c>
    </row>
    <row r="532" spans="1:5" ht="27.75" thickBot="1">
      <c r="A532" s="61">
        <v>2.2</v>
      </c>
      <c r="B532" s="61" t="s">
        <v>505</v>
      </c>
      <c r="C532" s="61" t="s">
        <v>22</v>
      </c>
      <c r="D532" s="61"/>
      <c r="E532" s="107">
        <v>1</v>
      </c>
    </row>
    <row r="533" spans="1:5" ht="27.75" thickBot="1">
      <c r="A533" s="374">
        <v>3</v>
      </c>
      <c r="B533" s="376" t="s">
        <v>506</v>
      </c>
      <c r="C533" s="376" t="s">
        <v>22</v>
      </c>
      <c r="D533" s="375"/>
      <c r="E533" s="377">
        <v>3</v>
      </c>
    </row>
    <row r="534" spans="1:5" ht="13.5">
      <c r="A534" s="207">
        <v>3.1</v>
      </c>
      <c r="B534" s="378" t="s">
        <v>269</v>
      </c>
      <c r="C534" s="379" t="s">
        <v>39</v>
      </c>
      <c r="D534" s="382">
        <v>2.2</v>
      </c>
      <c r="E534" s="383">
        <v>6.6000000000000005</v>
      </c>
    </row>
    <row r="535" spans="1:5" ht="13.5">
      <c r="A535" s="40">
        <v>3.2</v>
      </c>
      <c r="B535" s="380" t="s">
        <v>102</v>
      </c>
      <c r="C535" s="380" t="s">
        <v>176</v>
      </c>
      <c r="D535" s="380">
        <v>0.07</v>
      </c>
      <c r="E535" s="380">
        <v>0.21000000000000002</v>
      </c>
    </row>
    <row r="536" spans="1:5" ht="27">
      <c r="A536" s="40">
        <v>3.3000000000000003</v>
      </c>
      <c r="B536" s="40" t="s">
        <v>507</v>
      </c>
      <c r="C536" s="40" t="s">
        <v>22</v>
      </c>
      <c r="D536" s="40"/>
      <c r="E536" s="38">
        <v>4</v>
      </c>
    </row>
    <row r="537" spans="1:5" ht="27.75" thickBot="1">
      <c r="A537" s="40">
        <v>3.4000000000000004</v>
      </c>
      <c r="B537" s="40" t="s">
        <v>508</v>
      </c>
      <c r="C537" s="40" t="s">
        <v>22</v>
      </c>
      <c r="D537" s="40"/>
      <c r="E537" s="38">
        <v>2</v>
      </c>
    </row>
    <row r="538" spans="1:5" ht="41.25" thickBot="1">
      <c r="A538" s="374">
        <v>4</v>
      </c>
      <c r="B538" s="376" t="s">
        <v>509</v>
      </c>
      <c r="C538" s="376" t="s">
        <v>22</v>
      </c>
      <c r="D538" s="375"/>
      <c r="E538" s="377">
        <v>4</v>
      </c>
    </row>
    <row r="539" spans="1:5" ht="13.5">
      <c r="A539" s="207">
        <v>4.1</v>
      </c>
      <c r="B539" s="378" t="s">
        <v>269</v>
      </c>
      <c r="C539" s="379" t="s">
        <v>39</v>
      </c>
      <c r="D539" s="382">
        <v>1.2</v>
      </c>
      <c r="E539" s="383">
        <v>4.8</v>
      </c>
    </row>
    <row r="540" spans="1:5" ht="13.5">
      <c r="A540" s="40">
        <v>4.199999999999999</v>
      </c>
      <c r="B540" s="380" t="s">
        <v>102</v>
      </c>
      <c r="C540" s="380" t="s">
        <v>176</v>
      </c>
      <c r="D540" s="380">
        <v>0.07</v>
      </c>
      <c r="E540" s="380">
        <v>0.28</v>
      </c>
    </row>
    <row r="541" spans="1:5" ht="27">
      <c r="A541" s="40">
        <v>4.299999999999999</v>
      </c>
      <c r="B541" s="40" t="s">
        <v>510</v>
      </c>
      <c r="C541" s="40" t="s">
        <v>22</v>
      </c>
      <c r="D541" s="40"/>
      <c r="E541" s="38">
        <v>4</v>
      </c>
    </row>
    <row r="542" spans="1:5" ht="40.5">
      <c r="A542" s="37">
        <v>5</v>
      </c>
      <c r="B542" s="37" t="s">
        <v>511</v>
      </c>
      <c r="C542" s="37" t="s">
        <v>22</v>
      </c>
      <c r="D542" s="40"/>
      <c r="E542" s="343">
        <v>2</v>
      </c>
    </row>
    <row r="543" spans="1:5" ht="13.5">
      <c r="A543" s="40">
        <v>5.1</v>
      </c>
      <c r="B543" s="40" t="s">
        <v>312</v>
      </c>
      <c r="C543" s="372" t="s">
        <v>39</v>
      </c>
      <c r="D543" s="372">
        <v>8.94</v>
      </c>
      <c r="E543" s="373">
        <v>17.88</v>
      </c>
    </row>
    <row r="544" spans="1:5" ht="13.5">
      <c r="A544" s="40">
        <v>5.199999999999999</v>
      </c>
      <c r="B544" s="40" t="s">
        <v>102</v>
      </c>
      <c r="C544" s="380" t="s">
        <v>176</v>
      </c>
      <c r="D544" s="380">
        <v>0.08</v>
      </c>
      <c r="E544" s="380">
        <v>0.16</v>
      </c>
    </row>
    <row r="545" spans="1:5" ht="27">
      <c r="A545" s="40">
        <v>5.299999999999999</v>
      </c>
      <c r="B545" s="40" t="s">
        <v>512</v>
      </c>
      <c r="C545" s="40" t="s">
        <v>22</v>
      </c>
      <c r="D545" s="40"/>
      <c r="E545" s="38">
        <v>2</v>
      </c>
    </row>
    <row r="546" spans="1:5" ht="40.5">
      <c r="A546" s="37">
        <v>6</v>
      </c>
      <c r="B546" s="37" t="s">
        <v>513</v>
      </c>
      <c r="C546" s="37" t="s">
        <v>22</v>
      </c>
      <c r="D546" s="40"/>
      <c r="E546" s="343">
        <v>1</v>
      </c>
    </row>
    <row r="547" spans="1:5" ht="13.5">
      <c r="A547" s="40">
        <v>6.1</v>
      </c>
      <c r="B547" s="40" t="s">
        <v>312</v>
      </c>
      <c r="C547" s="372" t="s">
        <v>39</v>
      </c>
      <c r="D547" s="372">
        <v>3.96</v>
      </c>
      <c r="E547" s="373">
        <v>3.96</v>
      </c>
    </row>
    <row r="548" spans="1:5" ht="13.5">
      <c r="A548" s="40">
        <v>6.199999999999999</v>
      </c>
      <c r="B548" s="40" t="s">
        <v>102</v>
      </c>
      <c r="C548" s="380" t="s">
        <v>176</v>
      </c>
      <c r="D548" s="380">
        <v>0.1</v>
      </c>
      <c r="E548" s="380">
        <v>0.1</v>
      </c>
    </row>
    <row r="549" spans="1:5" ht="27.75" thickBot="1">
      <c r="A549" s="40">
        <v>6.299999999999999</v>
      </c>
      <c r="B549" s="40" t="s">
        <v>514</v>
      </c>
      <c r="C549" s="40" t="s">
        <v>22</v>
      </c>
      <c r="D549" s="40"/>
      <c r="E549" s="38">
        <v>1</v>
      </c>
    </row>
    <row r="550" spans="1:5" ht="27.75" thickBot="1">
      <c r="A550" s="374">
        <v>7</v>
      </c>
      <c r="B550" s="376" t="s">
        <v>314</v>
      </c>
      <c r="C550" s="376" t="s">
        <v>239</v>
      </c>
      <c r="D550" s="375" t="s">
        <v>315</v>
      </c>
      <c r="E550" s="384">
        <v>5.5</v>
      </c>
    </row>
    <row r="551" spans="1:5" ht="13.5">
      <c r="A551" s="207">
        <v>7.1</v>
      </c>
      <c r="B551" s="378" t="s">
        <v>269</v>
      </c>
      <c r="C551" s="379" t="s">
        <v>39</v>
      </c>
      <c r="D551" s="383">
        <v>24.6</v>
      </c>
      <c r="E551" s="383">
        <v>135.3</v>
      </c>
    </row>
    <row r="552" spans="1:5" ht="13.5">
      <c r="A552" s="61">
        <v>7.199999999999999</v>
      </c>
      <c r="B552" s="385" t="s">
        <v>102</v>
      </c>
      <c r="C552" s="385" t="s">
        <v>176</v>
      </c>
      <c r="D552" s="385">
        <v>9.3</v>
      </c>
      <c r="E552" s="386">
        <v>51.150000000000006</v>
      </c>
    </row>
    <row r="553" spans="1:5" ht="27">
      <c r="A553" s="37">
        <v>8</v>
      </c>
      <c r="B553" s="37" t="s">
        <v>515</v>
      </c>
      <c r="C553" s="37" t="s">
        <v>239</v>
      </c>
      <c r="D553" s="40" t="s">
        <v>315</v>
      </c>
      <c r="E553" s="46">
        <v>16.5</v>
      </c>
    </row>
    <row r="554" spans="1:5" ht="13.5">
      <c r="A554" s="40">
        <v>8.1</v>
      </c>
      <c r="B554" s="87" t="s">
        <v>269</v>
      </c>
      <c r="C554" s="372" t="s">
        <v>39</v>
      </c>
      <c r="D554" s="373">
        <v>16.900000000000002</v>
      </c>
      <c r="E554" s="373">
        <v>278.85</v>
      </c>
    </row>
    <row r="555" spans="1:5" ht="13.5">
      <c r="A555" s="40">
        <v>8.2</v>
      </c>
      <c r="B555" s="40" t="s">
        <v>102</v>
      </c>
      <c r="C555" s="380" t="s">
        <v>316</v>
      </c>
      <c r="D555" s="380">
        <v>4.823</v>
      </c>
      <c r="E555" s="381">
        <v>79.57950000000001</v>
      </c>
    </row>
    <row r="556" spans="1:5" ht="27">
      <c r="A556" s="40">
        <v>8.299999999999999</v>
      </c>
      <c r="B556" s="40" t="s">
        <v>516</v>
      </c>
      <c r="C556" s="40" t="s">
        <v>194</v>
      </c>
      <c r="D556" s="40"/>
      <c r="E556" s="38">
        <v>1170</v>
      </c>
    </row>
    <row r="557" spans="1:5" ht="27">
      <c r="A557" s="40">
        <v>8.399999999999999</v>
      </c>
      <c r="B557" s="40" t="s">
        <v>517</v>
      </c>
      <c r="C557" s="40" t="s">
        <v>194</v>
      </c>
      <c r="D557" s="40"/>
      <c r="E557" s="38">
        <v>410</v>
      </c>
    </row>
    <row r="558" spans="1:5" ht="27.75" thickBot="1">
      <c r="A558" s="40">
        <v>8.499999999999998</v>
      </c>
      <c r="B558" s="40" t="s">
        <v>518</v>
      </c>
      <c r="C558" s="40" t="s">
        <v>194</v>
      </c>
      <c r="D558" s="40"/>
      <c r="E558" s="38">
        <v>70</v>
      </c>
    </row>
    <row r="559" spans="1:5" ht="14.25" thickBot="1">
      <c r="A559" s="374">
        <v>9</v>
      </c>
      <c r="B559" s="376" t="s">
        <v>317</v>
      </c>
      <c r="C559" s="376" t="s">
        <v>244</v>
      </c>
      <c r="D559" s="375" t="s">
        <v>315</v>
      </c>
      <c r="E559" s="384">
        <v>1.2650000000000001</v>
      </c>
    </row>
    <row r="560" spans="1:5" ht="13.5">
      <c r="A560" s="207">
        <v>9.1</v>
      </c>
      <c r="B560" s="378" t="s">
        <v>269</v>
      </c>
      <c r="C560" s="379" t="s">
        <v>39</v>
      </c>
      <c r="D560" s="383">
        <v>74.2</v>
      </c>
      <c r="E560" s="383">
        <v>93.86300000000001</v>
      </c>
    </row>
    <row r="561" spans="1:5" ht="13.5">
      <c r="A561" s="40">
        <v>9.2</v>
      </c>
      <c r="B561" s="380" t="s">
        <v>102</v>
      </c>
      <c r="C561" s="380" t="s">
        <v>176</v>
      </c>
      <c r="D561" s="380">
        <v>1.1</v>
      </c>
      <c r="E561" s="381">
        <v>1.3915000000000002</v>
      </c>
    </row>
    <row r="562" spans="1:5" ht="14.25" thickBot="1">
      <c r="A562" s="40">
        <v>9.299999999999999</v>
      </c>
      <c r="B562" s="61" t="s">
        <v>318</v>
      </c>
      <c r="C562" s="387" t="s">
        <v>244</v>
      </c>
      <c r="D562" s="61"/>
      <c r="E562" s="107">
        <v>1.3156</v>
      </c>
    </row>
    <row r="563" spans="1:5" ht="14.25" thickBot="1">
      <c r="A563" s="374">
        <v>10</v>
      </c>
      <c r="B563" s="376" t="s">
        <v>519</v>
      </c>
      <c r="C563" s="376" t="s">
        <v>239</v>
      </c>
      <c r="D563" s="375"/>
      <c r="E563" s="384">
        <v>0.2</v>
      </c>
    </row>
    <row r="564" spans="1:5" ht="13.5">
      <c r="A564" s="207">
        <v>10.1</v>
      </c>
      <c r="B564" s="378" t="s">
        <v>269</v>
      </c>
      <c r="C564" s="379" t="s">
        <v>39</v>
      </c>
      <c r="D564" s="383">
        <v>10</v>
      </c>
      <c r="E564" s="383">
        <v>2</v>
      </c>
    </row>
    <row r="565" spans="1:5" ht="13.5">
      <c r="A565" s="40">
        <v>10.2</v>
      </c>
      <c r="B565" s="380" t="s">
        <v>102</v>
      </c>
      <c r="C565" s="380" t="s">
        <v>176</v>
      </c>
      <c r="D565" s="380">
        <v>6.3</v>
      </c>
      <c r="E565" s="381">
        <v>1.26</v>
      </c>
    </row>
    <row r="566" spans="1:5" ht="14.25" thickBot="1">
      <c r="A566" s="40">
        <v>10.299999999999999</v>
      </c>
      <c r="B566" s="61" t="s">
        <v>527</v>
      </c>
      <c r="C566" s="61" t="s">
        <v>194</v>
      </c>
      <c r="D566" s="61"/>
      <c r="E566" s="107">
        <v>20</v>
      </c>
    </row>
    <row r="567" spans="1:5" ht="14.25" thickBot="1">
      <c r="A567" s="374">
        <v>11</v>
      </c>
      <c r="B567" s="376" t="s">
        <v>520</v>
      </c>
      <c r="C567" s="376" t="s">
        <v>239</v>
      </c>
      <c r="D567" s="375"/>
      <c r="E567" s="384">
        <v>0.2</v>
      </c>
    </row>
    <row r="568" spans="1:5" ht="13.5">
      <c r="A568" s="207">
        <v>11.1</v>
      </c>
      <c r="B568" s="378" t="s">
        <v>269</v>
      </c>
      <c r="C568" s="379" t="s">
        <v>39</v>
      </c>
      <c r="D568" s="383">
        <v>85</v>
      </c>
      <c r="E568" s="383">
        <v>17</v>
      </c>
    </row>
    <row r="569" spans="1:5" ht="13.5">
      <c r="A569" s="40">
        <v>11.2</v>
      </c>
      <c r="B569" s="380" t="s">
        <v>102</v>
      </c>
      <c r="C569" s="380" t="s">
        <v>176</v>
      </c>
      <c r="D569" s="380">
        <v>36.9</v>
      </c>
      <c r="E569" s="381">
        <v>7.38</v>
      </c>
    </row>
    <row r="570" spans="1:5" ht="13.5">
      <c r="A570" s="40">
        <v>11.299999999999999</v>
      </c>
      <c r="B570" s="61" t="s">
        <v>521</v>
      </c>
      <c r="C570" s="61" t="s">
        <v>194</v>
      </c>
      <c r="D570" s="61"/>
      <c r="E570" s="107">
        <v>20</v>
      </c>
    </row>
    <row r="571" spans="1:5" ht="27">
      <c r="A571" s="37">
        <v>12</v>
      </c>
      <c r="B571" s="37" t="s">
        <v>522</v>
      </c>
      <c r="C571" s="37" t="s">
        <v>22</v>
      </c>
      <c r="D571" s="40" t="s">
        <v>315</v>
      </c>
      <c r="E571" s="343">
        <v>27</v>
      </c>
    </row>
    <row r="572" spans="1:5" ht="13.5">
      <c r="A572" s="40">
        <v>12.1</v>
      </c>
      <c r="B572" s="87" t="s">
        <v>269</v>
      </c>
      <c r="C572" s="372" t="s">
        <v>39</v>
      </c>
      <c r="D572" s="373">
        <v>0.351</v>
      </c>
      <c r="E572" s="373">
        <v>9.477</v>
      </c>
    </row>
    <row r="573" spans="1:5" ht="13.5">
      <c r="A573" s="40">
        <v>12.2</v>
      </c>
      <c r="B573" s="40" t="s">
        <v>102</v>
      </c>
      <c r="C573" s="380" t="s">
        <v>316</v>
      </c>
      <c r="D573" s="380">
        <v>0.007</v>
      </c>
      <c r="E573" s="381">
        <v>0.189</v>
      </c>
    </row>
    <row r="574" spans="1:5" ht="27">
      <c r="A574" s="40">
        <v>12.299999999999999</v>
      </c>
      <c r="B574" s="40" t="s">
        <v>320</v>
      </c>
      <c r="C574" s="40" t="s">
        <v>22</v>
      </c>
      <c r="D574" s="40"/>
      <c r="E574" s="38">
        <v>27</v>
      </c>
    </row>
    <row r="575" spans="1:5" ht="27">
      <c r="A575" s="37">
        <v>13</v>
      </c>
      <c r="B575" s="37" t="s">
        <v>523</v>
      </c>
      <c r="C575" s="37" t="s">
        <v>22</v>
      </c>
      <c r="D575" s="40" t="s">
        <v>315</v>
      </c>
      <c r="E575" s="343">
        <v>20</v>
      </c>
    </row>
    <row r="576" spans="1:5" ht="13.5">
      <c r="A576" s="40">
        <v>13.1</v>
      </c>
      <c r="B576" s="87" t="s">
        <v>269</v>
      </c>
      <c r="C576" s="372" t="s">
        <v>39</v>
      </c>
      <c r="D576" s="373">
        <v>0.26</v>
      </c>
      <c r="E576" s="373">
        <v>5.2</v>
      </c>
    </row>
    <row r="577" spans="1:5" ht="13.5">
      <c r="A577" s="40">
        <v>13.2</v>
      </c>
      <c r="B577" s="40" t="s">
        <v>102</v>
      </c>
      <c r="C577" s="380" t="s">
        <v>316</v>
      </c>
      <c r="D577" s="380">
        <v>0.007</v>
      </c>
      <c r="E577" s="381">
        <v>0.14</v>
      </c>
    </row>
    <row r="578" spans="1:5" ht="27">
      <c r="A578" s="40">
        <v>13.299999999999999</v>
      </c>
      <c r="B578" s="40" t="s">
        <v>319</v>
      </c>
      <c r="C578" s="40" t="s">
        <v>22</v>
      </c>
      <c r="D578" s="40"/>
      <c r="E578" s="38">
        <v>20</v>
      </c>
    </row>
    <row r="579" spans="1:5" ht="27">
      <c r="A579" s="37">
        <v>14</v>
      </c>
      <c r="B579" s="37" t="s">
        <v>321</v>
      </c>
      <c r="C579" s="37" t="s">
        <v>22</v>
      </c>
      <c r="D579" s="40" t="s">
        <v>315</v>
      </c>
      <c r="E579" s="343">
        <v>83</v>
      </c>
    </row>
    <row r="580" spans="1:5" ht="13.5">
      <c r="A580" s="40">
        <v>14.1</v>
      </c>
      <c r="B580" s="87" t="s">
        <v>269</v>
      </c>
      <c r="C580" s="372" t="s">
        <v>39</v>
      </c>
      <c r="D580" s="373">
        <v>0.29</v>
      </c>
      <c r="E580" s="373">
        <v>24.069999999999997</v>
      </c>
    </row>
    <row r="581" spans="1:5" ht="13.5">
      <c r="A581" s="40">
        <v>14.2</v>
      </c>
      <c r="B581" s="40" t="s">
        <v>102</v>
      </c>
      <c r="C581" s="380" t="s">
        <v>316</v>
      </c>
      <c r="D581" s="380">
        <v>0.003</v>
      </c>
      <c r="E581" s="381">
        <v>0.249</v>
      </c>
    </row>
    <row r="582" spans="1:5" ht="27">
      <c r="A582" s="40">
        <v>14.299999999999999</v>
      </c>
      <c r="B582" s="40" t="s">
        <v>524</v>
      </c>
      <c r="C582" s="40" t="s">
        <v>22</v>
      </c>
      <c r="D582" s="40"/>
      <c r="E582" s="38">
        <v>83</v>
      </c>
    </row>
    <row r="583" spans="1:5" ht="13.5">
      <c r="A583" s="37">
        <v>15</v>
      </c>
      <c r="B583" s="37" t="s">
        <v>528</v>
      </c>
      <c r="C583" s="37" t="s">
        <v>22</v>
      </c>
      <c r="D583" s="40"/>
      <c r="E583" s="343">
        <v>176</v>
      </c>
    </row>
    <row r="584" spans="1:5" ht="13.5">
      <c r="A584" s="40">
        <v>15.1</v>
      </c>
      <c r="B584" s="87" t="s">
        <v>312</v>
      </c>
      <c r="C584" s="372" t="s">
        <v>39</v>
      </c>
      <c r="D584" s="373">
        <v>1.03</v>
      </c>
      <c r="E584" s="373">
        <v>181.28</v>
      </c>
    </row>
    <row r="585" spans="1:5" ht="13.5">
      <c r="A585" s="40">
        <v>15.2</v>
      </c>
      <c r="B585" s="40" t="s">
        <v>102</v>
      </c>
      <c r="C585" s="380" t="s">
        <v>176</v>
      </c>
      <c r="D585" s="380">
        <v>0.58</v>
      </c>
      <c r="E585" s="381">
        <v>102.08</v>
      </c>
    </row>
    <row r="586" spans="1:5" ht="27">
      <c r="A586" s="40">
        <v>15.299999999999999</v>
      </c>
      <c r="B586" s="40" t="s">
        <v>529</v>
      </c>
      <c r="C586" s="40" t="s">
        <v>22</v>
      </c>
      <c r="D586" s="40"/>
      <c r="E586" s="38">
        <v>42</v>
      </c>
    </row>
    <row r="587" spans="1:5" ht="13.5">
      <c r="A587" s="40">
        <v>15.399999999999999</v>
      </c>
      <c r="B587" s="40" t="s">
        <v>322</v>
      </c>
      <c r="C587" s="40" t="s">
        <v>22</v>
      </c>
      <c r="D587" s="40"/>
      <c r="E587" s="38">
        <v>101</v>
      </c>
    </row>
    <row r="588" spans="1:5" ht="13.5">
      <c r="A588" s="40">
        <v>15.299999999999999</v>
      </c>
      <c r="B588" s="40" t="s">
        <v>530</v>
      </c>
      <c r="C588" s="40" t="s">
        <v>22</v>
      </c>
      <c r="D588" s="40"/>
      <c r="E588" s="38">
        <v>4</v>
      </c>
    </row>
    <row r="589" spans="1:5" ht="13.5">
      <c r="A589" s="40">
        <v>15.399999999999999</v>
      </c>
      <c r="B589" s="40" t="s">
        <v>531</v>
      </c>
      <c r="C589" s="40" t="s">
        <v>22</v>
      </c>
      <c r="D589" s="40"/>
      <c r="E589" s="38">
        <v>29</v>
      </c>
    </row>
    <row r="590" spans="1:5" ht="27">
      <c r="A590" s="37">
        <v>16</v>
      </c>
      <c r="B590" s="37" t="s">
        <v>532</v>
      </c>
      <c r="C590" s="37" t="s">
        <v>22</v>
      </c>
      <c r="D590" s="40"/>
      <c r="E590" s="343">
        <v>6</v>
      </c>
    </row>
    <row r="591" spans="1:5" ht="13.5">
      <c r="A591" s="40">
        <v>16.1</v>
      </c>
      <c r="B591" s="87" t="s">
        <v>312</v>
      </c>
      <c r="C591" s="372" t="s">
        <v>39</v>
      </c>
      <c r="D591" s="373">
        <v>0.61</v>
      </c>
      <c r="E591" s="373">
        <v>3.66</v>
      </c>
    </row>
    <row r="592" spans="1:5" ht="13.5">
      <c r="A592" s="40">
        <v>16.200000000000003</v>
      </c>
      <c r="B592" s="40" t="s">
        <v>102</v>
      </c>
      <c r="C592" s="380" t="s">
        <v>176</v>
      </c>
      <c r="D592" s="380">
        <v>0.25</v>
      </c>
      <c r="E592" s="381">
        <v>1.5</v>
      </c>
    </row>
    <row r="593" spans="1:5" ht="13.5">
      <c r="A593" s="40">
        <v>16.300000000000004</v>
      </c>
      <c r="B593" s="40" t="s">
        <v>533</v>
      </c>
      <c r="C593" s="40" t="s">
        <v>22</v>
      </c>
      <c r="D593" s="40"/>
      <c r="E593" s="38">
        <v>6</v>
      </c>
    </row>
    <row r="594" spans="1:5" ht="13.5">
      <c r="A594" s="37">
        <v>17</v>
      </c>
      <c r="B594" s="37" t="s">
        <v>323</v>
      </c>
      <c r="C594" s="37" t="s">
        <v>22</v>
      </c>
      <c r="D594" s="40"/>
      <c r="E594" s="343">
        <v>5</v>
      </c>
    </row>
    <row r="595" spans="1:5" ht="13.5">
      <c r="A595" s="40">
        <v>17.1</v>
      </c>
      <c r="B595" s="87" t="s">
        <v>312</v>
      </c>
      <c r="C595" s="372" t="s">
        <v>39</v>
      </c>
      <c r="D595" s="373">
        <v>1.98</v>
      </c>
      <c r="E595" s="373">
        <v>9.9</v>
      </c>
    </row>
    <row r="596" spans="1:5" ht="13.5">
      <c r="A596" s="40">
        <v>17.200000000000003</v>
      </c>
      <c r="B596" s="40" t="s">
        <v>102</v>
      </c>
      <c r="C596" s="380" t="s">
        <v>176</v>
      </c>
      <c r="D596" s="380">
        <v>0.36</v>
      </c>
      <c r="E596" s="381">
        <v>1.7999999999999998</v>
      </c>
    </row>
    <row r="597" spans="1:5" ht="13.5">
      <c r="A597" s="40">
        <v>17.300000000000004</v>
      </c>
      <c r="B597" s="40" t="s">
        <v>324</v>
      </c>
      <c r="C597" s="40" t="s">
        <v>22</v>
      </c>
      <c r="D597" s="40"/>
      <c r="E597" s="38">
        <v>5</v>
      </c>
    </row>
    <row r="598" spans="1:5" ht="40.5">
      <c r="A598" s="37">
        <v>18</v>
      </c>
      <c r="B598" s="37" t="s">
        <v>525</v>
      </c>
      <c r="C598" s="37" t="s">
        <v>244</v>
      </c>
      <c r="D598" s="37"/>
      <c r="E598" s="46">
        <v>3.67</v>
      </c>
    </row>
    <row r="599" spans="1:5" ht="13.5">
      <c r="A599" s="40">
        <v>18.1</v>
      </c>
      <c r="B599" s="87" t="s">
        <v>269</v>
      </c>
      <c r="C599" s="372" t="s">
        <v>39</v>
      </c>
      <c r="D599" s="373">
        <v>2.34</v>
      </c>
      <c r="E599" s="373">
        <v>8.5878</v>
      </c>
    </row>
    <row r="600" spans="1:5" ht="27">
      <c r="A600" s="37">
        <v>19</v>
      </c>
      <c r="B600" s="37" t="s">
        <v>526</v>
      </c>
      <c r="C600" s="37" t="s">
        <v>239</v>
      </c>
      <c r="D600" s="37"/>
      <c r="E600" s="46">
        <v>0.25</v>
      </c>
    </row>
    <row r="601" spans="1:5" ht="13.5">
      <c r="A601" s="40">
        <v>19.1</v>
      </c>
      <c r="B601" s="87" t="s">
        <v>269</v>
      </c>
      <c r="C601" s="87" t="s">
        <v>39</v>
      </c>
      <c r="D601" s="88">
        <v>51</v>
      </c>
      <c r="E601" s="88">
        <v>12.75</v>
      </c>
    </row>
    <row r="602" spans="1:5" ht="13.5">
      <c r="A602" s="40">
        <v>19.200000000000003</v>
      </c>
      <c r="B602" s="40" t="s">
        <v>102</v>
      </c>
      <c r="C602" s="388" t="s">
        <v>176</v>
      </c>
      <c r="D602" s="345">
        <v>3.1</v>
      </c>
      <c r="E602" s="345">
        <v>0.775</v>
      </c>
    </row>
    <row r="603" spans="1:5" ht="27">
      <c r="A603" s="40">
        <v>19.300000000000004</v>
      </c>
      <c r="B603" s="40" t="s">
        <v>270</v>
      </c>
      <c r="C603" s="40" t="s">
        <v>194</v>
      </c>
      <c r="D603" s="40" t="s">
        <v>52</v>
      </c>
      <c r="E603" s="38">
        <v>25</v>
      </c>
    </row>
    <row r="604" spans="1:5" ht="13.5">
      <c r="A604" s="37">
        <v>20</v>
      </c>
      <c r="B604" s="37" t="s">
        <v>325</v>
      </c>
      <c r="C604" s="37" t="s">
        <v>22</v>
      </c>
      <c r="D604" s="37"/>
      <c r="E604" s="46">
        <v>4</v>
      </c>
    </row>
    <row r="605" spans="1:5" ht="13.5">
      <c r="A605" s="40">
        <v>20.1</v>
      </c>
      <c r="B605" s="87" t="s">
        <v>269</v>
      </c>
      <c r="C605" s="40" t="s">
        <v>39</v>
      </c>
      <c r="D605" s="38">
        <v>0.9</v>
      </c>
      <c r="E605" s="38">
        <v>3.6</v>
      </c>
    </row>
    <row r="606" spans="1:5" ht="13.5">
      <c r="A606" s="40">
        <v>20.200000000000003</v>
      </c>
      <c r="B606" s="40" t="s">
        <v>102</v>
      </c>
      <c r="C606" s="40" t="s">
        <v>176</v>
      </c>
      <c r="D606" s="38">
        <v>0.7</v>
      </c>
      <c r="E606" s="38">
        <v>2.8</v>
      </c>
    </row>
    <row r="607" spans="1:5" ht="27">
      <c r="A607" s="40">
        <v>20.300000000000004</v>
      </c>
      <c r="B607" s="40" t="s">
        <v>326</v>
      </c>
      <c r="C607" s="40" t="s">
        <v>22</v>
      </c>
      <c r="D607" s="40" t="s">
        <v>52</v>
      </c>
      <c r="E607" s="38">
        <v>4</v>
      </c>
    </row>
    <row r="608" spans="1:5" ht="13.5">
      <c r="A608" s="37">
        <v>21</v>
      </c>
      <c r="B608" s="37" t="s">
        <v>327</v>
      </c>
      <c r="C608" s="37" t="s">
        <v>244</v>
      </c>
      <c r="D608" s="37"/>
      <c r="E608" s="46">
        <v>3.4131</v>
      </c>
    </row>
    <row r="609" spans="1:5" ht="13.5">
      <c r="A609" s="40">
        <v>21.1</v>
      </c>
      <c r="B609" s="87" t="s">
        <v>269</v>
      </c>
      <c r="C609" s="372" t="s">
        <v>39</v>
      </c>
      <c r="D609" s="373">
        <v>2.77</v>
      </c>
      <c r="E609" s="373">
        <v>9.454287</v>
      </c>
    </row>
    <row r="610" spans="1:5" ht="13.5">
      <c r="A610" s="389"/>
      <c r="B610" s="390"/>
      <c r="C610" s="390"/>
      <c r="D610" s="389"/>
      <c r="E610" s="389"/>
    </row>
    <row r="611" spans="1:5" ht="13.5">
      <c r="A611" s="451" t="s">
        <v>209</v>
      </c>
      <c r="B611" s="451"/>
      <c r="C611" s="451"/>
      <c r="D611" s="451"/>
      <c r="E611" s="451"/>
    </row>
    <row r="612" spans="1:5" ht="13.5" customHeight="1">
      <c r="A612" s="452" t="s">
        <v>210</v>
      </c>
      <c r="B612" s="453" t="s">
        <v>211</v>
      </c>
      <c r="C612" s="454" t="s">
        <v>9</v>
      </c>
      <c r="D612" s="453" t="s">
        <v>17</v>
      </c>
      <c r="E612" s="453"/>
    </row>
    <row r="613" spans="1:5" ht="62.25">
      <c r="A613" s="452"/>
      <c r="B613" s="453"/>
      <c r="C613" s="454"/>
      <c r="D613" s="59" t="s">
        <v>212</v>
      </c>
      <c r="E613" s="40" t="s">
        <v>10</v>
      </c>
    </row>
    <row r="614" spans="1:5" ht="12.75">
      <c r="A614" s="391" t="s">
        <v>11</v>
      </c>
      <c r="B614" s="392">
        <v>3</v>
      </c>
      <c r="C614" s="392">
        <v>4</v>
      </c>
      <c r="D614" s="392">
        <v>5</v>
      </c>
      <c r="E614" s="393">
        <v>6</v>
      </c>
    </row>
    <row r="615" spans="1:5" ht="13.5">
      <c r="A615" s="391"/>
      <c r="B615" s="45" t="s">
        <v>213</v>
      </c>
      <c r="C615" s="392"/>
      <c r="D615" s="392"/>
      <c r="E615" s="393"/>
    </row>
    <row r="616" spans="1:5" ht="27">
      <c r="A616" s="40">
        <v>1</v>
      </c>
      <c r="B616" s="37" t="s">
        <v>214</v>
      </c>
      <c r="C616" s="40" t="s">
        <v>182</v>
      </c>
      <c r="D616" s="40"/>
      <c r="E616" s="40">
        <v>20</v>
      </c>
    </row>
    <row r="617" spans="1:5" ht="13.5">
      <c r="A617" s="42"/>
      <c r="B617" s="394" t="s">
        <v>171</v>
      </c>
      <c r="C617" s="42" t="s">
        <v>39</v>
      </c>
      <c r="D617" s="42">
        <v>0.609</v>
      </c>
      <c r="E617" s="38">
        <v>12.18</v>
      </c>
    </row>
    <row r="618" spans="1:5" ht="13.5">
      <c r="A618" s="42"/>
      <c r="B618" s="394" t="s">
        <v>188</v>
      </c>
      <c r="C618" s="42" t="s">
        <v>0</v>
      </c>
      <c r="D618" s="42">
        <v>0.0021</v>
      </c>
      <c r="E618" s="38">
        <v>0.041999999999999996</v>
      </c>
    </row>
    <row r="619" spans="1:5" ht="13.5">
      <c r="A619" s="42"/>
      <c r="B619" s="47" t="s">
        <v>215</v>
      </c>
      <c r="C619" s="42" t="s">
        <v>182</v>
      </c>
      <c r="D619" s="42"/>
      <c r="E619" s="351">
        <v>10</v>
      </c>
    </row>
    <row r="620" spans="1:5" ht="13.5">
      <c r="A620" s="42"/>
      <c r="B620" s="47" t="s">
        <v>329</v>
      </c>
      <c r="C620" s="42" t="s">
        <v>182</v>
      </c>
      <c r="D620" s="42"/>
      <c r="E620" s="351">
        <v>10</v>
      </c>
    </row>
    <row r="621" spans="1:5" ht="40.5">
      <c r="A621" s="42">
        <v>2</v>
      </c>
      <c r="B621" s="395" t="s">
        <v>534</v>
      </c>
      <c r="C621" s="42" t="s">
        <v>65</v>
      </c>
      <c r="D621" s="40"/>
      <c r="E621" s="60">
        <v>12</v>
      </c>
    </row>
    <row r="622" spans="1:5" ht="13.5">
      <c r="A622" s="42"/>
      <c r="B622" s="394" t="s">
        <v>171</v>
      </c>
      <c r="C622" s="42" t="s">
        <v>186</v>
      </c>
      <c r="D622" s="40">
        <v>1.41</v>
      </c>
      <c r="E622" s="48">
        <v>16.919999999999998</v>
      </c>
    </row>
    <row r="623" spans="1:5" ht="13.5">
      <c r="A623" s="42"/>
      <c r="B623" s="394" t="s">
        <v>188</v>
      </c>
      <c r="C623" s="42" t="s">
        <v>0</v>
      </c>
      <c r="D623" s="40">
        <v>0.161</v>
      </c>
      <c r="E623" s="48">
        <v>1.932</v>
      </c>
    </row>
    <row r="624" spans="1:5" ht="28.5">
      <c r="A624" s="42"/>
      <c r="B624" s="394" t="s">
        <v>538</v>
      </c>
      <c r="C624" s="40" t="s">
        <v>22</v>
      </c>
      <c r="D624" s="40"/>
      <c r="E624" s="38">
        <v>12</v>
      </c>
    </row>
    <row r="625" spans="1:5" ht="13.5">
      <c r="A625" s="42"/>
      <c r="B625" s="394" t="s">
        <v>216</v>
      </c>
      <c r="C625" s="42" t="s">
        <v>22</v>
      </c>
      <c r="D625" s="40">
        <v>2</v>
      </c>
      <c r="E625" s="38">
        <v>24</v>
      </c>
    </row>
    <row r="626" spans="1:5" ht="13.5">
      <c r="A626" s="42"/>
      <c r="B626" s="394" t="s">
        <v>44</v>
      </c>
      <c r="C626" s="42" t="s">
        <v>0</v>
      </c>
      <c r="D626" s="40">
        <v>0.31</v>
      </c>
      <c r="E626" s="48">
        <v>3.7199999999999998</v>
      </c>
    </row>
    <row r="627" spans="1:5" ht="27">
      <c r="A627" s="40">
        <v>3</v>
      </c>
      <c r="B627" s="37" t="s">
        <v>189</v>
      </c>
      <c r="C627" s="40" t="s">
        <v>22</v>
      </c>
      <c r="D627" s="40"/>
      <c r="E627" s="40">
        <v>24</v>
      </c>
    </row>
    <row r="628" spans="1:5" ht="13.5">
      <c r="A628" s="42"/>
      <c r="B628" s="394" t="s">
        <v>171</v>
      </c>
      <c r="C628" s="42" t="s">
        <v>39</v>
      </c>
      <c r="D628" s="40">
        <v>1.51</v>
      </c>
      <c r="E628" s="40">
        <v>36.24</v>
      </c>
    </row>
    <row r="629" spans="1:5" ht="13.5">
      <c r="A629" s="42"/>
      <c r="B629" s="394" t="s">
        <v>190</v>
      </c>
      <c r="C629" s="42" t="s">
        <v>0</v>
      </c>
      <c r="D629" s="40">
        <v>0.13</v>
      </c>
      <c r="E629" s="40">
        <v>3.12</v>
      </c>
    </row>
    <row r="630" spans="1:5" ht="13.5">
      <c r="A630" s="42"/>
      <c r="B630" s="394" t="s">
        <v>539</v>
      </c>
      <c r="C630" s="42" t="s">
        <v>22</v>
      </c>
      <c r="D630" s="40"/>
      <c r="E630" s="40">
        <v>12</v>
      </c>
    </row>
    <row r="631" spans="1:5" ht="13.5">
      <c r="A631" s="42"/>
      <c r="B631" s="394" t="s">
        <v>540</v>
      </c>
      <c r="C631" s="42" t="s">
        <v>22</v>
      </c>
      <c r="D631" s="40"/>
      <c r="E631" s="40">
        <v>12</v>
      </c>
    </row>
    <row r="632" spans="1:5" ht="13.5">
      <c r="A632" s="42"/>
      <c r="B632" s="394" t="s">
        <v>44</v>
      </c>
      <c r="C632" s="42" t="s">
        <v>0</v>
      </c>
      <c r="D632" s="40">
        <v>0.07</v>
      </c>
      <c r="E632" s="40">
        <v>1.6800000000000002</v>
      </c>
    </row>
    <row r="633" spans="1:5" ht="27">
      <c r="A633" s="40">
        <v>4</v>
      </c>
      <c r="B633" s="45" t="s">
        <v>84</v>
      </c>
      <c r="C633" s="40" t="s">
        <v>217</v>
      </c>
      <c r="D633" s="40"/>
      <c r="E633" s="41">
        <v>0.2</v>
      </c>
    </row>
    <row r="634" spans="1:5" ht="13.5">
      <c r="A634" s="40"/>
      <c r="B634" s="47" t="s">
        <v>171</v>
      </c>
      <c r="C634" s="42" t="s">
        <v>39</v>
      </c>
      <c r="D634" s="40">
        <v>5.16</v>
      </c>
      <c r="E634" s="38">
        <v>1.032</v>
      </c>
    </row>
    <row r="635" spans="1:5" ht="13.5">
      <c r="A635" s="40"/>
      <c r="B635" s="394" t="s">
        <v>172</v>
      </c>
      <c r="C635" s="42" t="s">
        <v>0</v>
      </c>
      <c r="D635" s="40">
        <v>1</v>
      </c>
      <c r="E635" s="38">
        <v>0.2</v>
      </c>
    </row>
    <row r="636" spans="1:5" ht="13.5">
      <c r="A636" s="40"/>
      <c r="B636" s="394" t="s">
        <v>44</v>
      </c>
      <c r="C636" s="42" t="s">
        <v>0</v>
      </c>
      <c r="D636" s="40">
        <v>0.11</v>
      </c>
      <c r="E636" s="38">
        <v>0.022000000000000002</v>
      </c>
    </row>
    <row r="637" spans="1:5" ht="13.5">
      <c r="A637" s="42"/>
      <c r="B637" s="45" t="s">
        <v>218</v>
      </c>
      <c r="C637" s="45"/>
      <c r="D637" s="37"/>
      <c r="E637" s="37"/>
    </row>
    <row r="638" spans="1:5" ht="13.5">
      <c r="A638" s="42"/>
      <c r="B638" s="45" t="s">
        <v>219</v>
      </c>
      <c r="C638" s="42"/>
      <c r="D638" s="40"/>
      <c r="E638" s="40"/>
    </row>
    <row r="639" spans="1:5" ht="27">
      <c r="A639" s="42">
        <v>1</v>
      </c>
      <c r="B639" s="45" t="s">
        <v>535</v>
      </c>
      <c r="C639" s="40" t="s">
        <v>193</v>
      </c>
      <c r="D639" s="40"/>
      <c r="E639" s="38">
        <v>1</v>
      </c>
    </row>
    <row r="640" spans="1:5" ht="13.5">
      <c r="A640" s="42"/>
      <c r="B640" s="394" t="s">
        <v>171</v>
      </c>
      <c r="C640" s="40" t="s">
        <v>193</v>
      </c>
      <c r="D640" s="40">
        <v>1</v>
      </c>
      <c r="E640" s="38">
        <v>1</v>
      </c>
    </row>
    <row r="641" spans="1:5" ht="40.5">
      <c r="A641" s="40">
        <v>2</v>
      </c>
      <c r="B641" s="395" t="s">
        <v>536</v>
      </c>
      <c r="C641" s="40" t="s">
        <v>193</v>
      </c>
      <c r="D641" s="40"/>
      <c r="E641" s="38">
        <v>1</v>
      </c>
    </row>
    <row r="642" spans="1:5" ht="13.5">
      <c r="A642" s="45"/>
      <c r="B642" s="394" t="s">
        <v>171</v>
      </c>
      <c r="C642" s="42" t="s">
        <v>186</v>
      </c>
      <c r="D642" s="40">
        <v>5.58</v>
      </c>
      <c r="E642" s="48">
        <v>5.58</v>
      </c>
    </row>
    <row r="643" spans="1:5" ht="13.5">
      <c r="A643" s="45"/>
      <c r="B643" s="394" t="s">
        <v>188</v>
      </c>
      <c r="C643" s="42" t="s">
        <v>0</v>
      </c>
      <c r="D643" s="40">
        <v>0.01</v>
      </c>
      <c r="E643" s="48">
        <v>0.01</v>
      </c>
    </row>
    <row r="644" spans="1:5" ht="13.5">
      <c r="A644" s="45"/>
      <c r="B644" s="394" t="s">
        <v>537</v>
      </c>
      <c r="C644" s="40" t="s">
        <v>193</v>
      </c>
      <c r="D644" s="40">
        <v>1</v>
      </c>
      <c r="E644" s="38">
        <v>1</v>
      </c>
    </row>
    <row r="645" spans="1:5" ht="13.5">
      <c r="A645" s="45"/>
      <c r="B645" s="394" t="s">
        <v>44</v>
      </c>
      <c r="C645" s="42" t="s">
        <v>0</v>
      </c>
      <c r="D645" s="40">
        <v>0.76</v>
      </c>
      <c r="E645" s="48">
        <v>0.76</v>
      </c>
    </row>
    <row r="646" ht="12.75">
      <c r="A646" s="396"/>
    </row>
    <row r="647" spans="1:5" ht="15.75">
      <c r="A647" s="455" t="s">
        <v>268</v>
      </c>
      <c r="B647" s="455"/>
      <c r="C647" s="455"/>
      <c r="D647" s="455"/>
      <c r="E647" s="455"/>
    </row>
    <row r="648" spans="1:5" ht="13.5" customHeight="1">
      <c r="A648" s="441" t="s">
        <v>1</v>
      </c>
      <c r="B648" s="441" t="s">
        <v>21</v>
      </c>
      <c r="C648" s="442" t="s">
        <v>9</v>
      </c>
      <c r="D648" s="441" t="s">
        <v>17</v>
      </c>
      <c r="E648" s="441"/>
    </row>
    <row r="649" spans="1:5" ht="65.25">
      <c r="A649" s="441"/>
      <c r="B649" s="441"/>
      <c r="C649" s="442"/>
      <c r="D649" s="58" t="s">
        <v>9</v>
      </c>
      <c r="E649" s="58" t="s">
        <v>19</v>
      </c>
    </row>
    <row r="650" spans="1:5" ht="12.75">
      <c r="A650" s="397">
        <v>1</v>
      </c>
      <c r="B650" s="397">
        <v>3</v>
      </c>
      <c r="C650" s="397">
        <v>4</v>
      </c>
      <c r="D650" s="397">
        <v>5</v>
      </c>
      <c r="E650" s="397">
        <v>6</v>
      </c>
    </row>
    <row r="651" spans="1:5" ht="25.5">
      <c r="A651" s="398">
        <v>1</v>
      </c>
      <c r="B651" s="399" t="s">
        <v>328</v>
      </c>
      <c r="C651" s="400" t="s">
        <v>246</v>
      </c>
      <c r="D651" s="400"/>
      <c r="E651" s="401">
        <v>1</v>
      </c>
    </row>
    <row r="652" spans="1:5" ht="12.75">
      <c r="A652" s="402"/>
      <c r="B652" s="403" t="s">
        <v>247</v>
      </c>
      <c r="C652" s="404" t="s">
        <v>248</v>
      </c>
      <c r="D652" s="404">
        <v>35.65</v>
      </c>
      <c r="E652" s="405">
        <v>35.65</v>
      </c>
    </row>
    <row r="653" spans="1:5" ht="12.75">
      <c r="A653" s="402"/>
      <c r="B653" s="403" t="s">
        <v>249</v>
      </c>
      <c r="C653" s="404" t="s">
        <v>241</v>
      </c>
      <c r="D653" s="406">
        <v>1</v>
      </c>
      <c r="E653" s="405">
        <v>1</v>
      </c>
    </row>
    <row r="654" spans="1:5" ht="12.75">
      <c r="A654" s="402"/>
      <c r="B654" s="403" t="s">
        <v>250</v>
      </c>
      <c r="C654" s="404" t="s">
        <v>241</v>
      </c>
      <c r="D654" s="406">
        <v>1</v>
      </c>
      <c r="E654" s="405">
        <v>1</v>
      </c>
    </row>
    <row r="655" spans="1:5" ht="12.75">
      <c r="A655" s="402"/>
      <c r="B655" s="403" t="s">
        <v>251</v>
      </c>
      <c r="C655" s="404" t="s">
        <v>223</v>
      </c>
      <c r="D655" s="407">
        <v>2.88</v>
      </c>
      <c r="E655" s="405">
        <v>2.88</v>
      </c>
    </row>
    <row r="656" spans="1:5" ht="25.5">
      <c r="A656" s="398">
        <v>2</v>
      </c>
      <c r="B656" s="399" t="s">
        <v>252</v>
      </c>
      <c r="C656" s="400" t="s">
        <v>241</v>
      </c>
      <c r="D656" s="400"/>
      <c r="E656" s="401">
        <v>36</v>
      </c>
    </row>
    <row r="657" spans="1:5" ht="12.75">
      <c r="A657" s="402"/>
      <c r="B657" s="403" t="s">
        <v>253</v>
      </c>
      <c r="C657" s="404" t="s">
        <v>248</v>
      </c>
      <c r="D657" s="404">
        <v>1.15</v>
      </c>
      <c r="E657" s="405">
        <v>41.4</v>
      </c>
    </row>
    <row r="658" spans="1:5" ht="12.75">
      <c r="A658" s="402"/>
      <c r="B658" s="403" t="s">
        <v>254</v>
      </c>
      <c r="C658" s="404" t="s">
        <v>241</v>
      </c>
      <c r="D658" s="406">
        <v>1</v>
      </c>
      <c r="E658" s="405">
        <v>36</v>
      </c>
    </row>
    <row r="659" spans="1:5" ht="12.75">
      <c r="A659" s="402"/>
      <c r="B659" s="403" t="s">
        <v>255</v>
      </c>
      <c r="C659" s="404" t="s">
        <v>241</v>
      </c>
      <c r="D659" s="406">
        <v>1</v>
      </c>
      <c r="E659" s="405">
        <v>36</v>
      </c>
    </row>
    <row r="660" spans="1:5" ht="12.75">
      <c r="A660" s="402"/>
      <c r="B660" s="403" t="s">
        <v>251</v>
      </c>
      <c r="C660" s="404" t="s">
        <v>223</v>
      </c>
      <c r="D660" s="407">
        <v>0.09</v>
      </c>
      <c r="E660" s="405">
        <v>3.2399999999999998</v>
      </c>
    </row>
    <row r="661" spans="1:5" ht="25.5">
      <c r="A661" s="398">
        <v>3</v>
      </c>
      <c r="B661" s="399" t="s">
        <v>256</v>
      </c>
      <c r="C661" s="400" t="s">
        <v>241</v>
      </c>
      <c r="D661" s="400"/>
      <c r="E661" s="401">
        <v>3</v>
      </c>
    </row>
    <row r="662" spans="1:5" ht="12.75">
      <c r="A662" s="402"/>
      <c r="B662" s="403" t="s">
        <v>257</v>
      </c>
      <c r="C662" s="404" t="s">
        <v>248</v>
      </c>
      <c r="D662" s="404">
        <v>2.3</v>
      </c>
      <c r="E662" s="405">
        <v>6.8999999999999995</v>
      </c>
    </row>
    <row r="663" spans="1:5" ht="12.75">
      <c r="A663" s="402"/>
      <c r="B663" s="403" t="s">
        <v>258</v>
      </c>
      <c r="C663" s="404" t="s">
        <v>241</v>
      </c>
      <c r="D663" s="406">
        <v>1</v>
      </c>
      <c r="E663" s="405">
        <v>3</v>
      </c>
    </row>
    <row r="664" spans="1:5" ht="12.75">
      <c r="A664" s="402"/>
      <c r="B664" s="403" t="s">
        <v>251</v>
      </c>
      <c r="C664" s="404" t="s">
        <v>223</v>
      </c>
      <c r="D664" s="407">
        <v>0.14</v>
      </c>
      <c r="E664" s="405">
        <v>0.42000000000000004</v>
      </c>
    </row>
    <row r="665" spans="1:5" ht="25.5">
      <c r="A665" s="398">
        <v>4</v>
      </c>
      <c r="B665" s="399" t="s">
        <v>542</v>
      </c>
      <c r="C665" s="400" t="s">
        <v>241</v>
      </c>
      <c r="D665" s="400"/>
      <c r="E665" s="401">
        <v>20</v>
      </c>
    </row>
    <row r="666" spans="1:5" ht="12.75">
      <c r="A666" s="402"/>
      <c r="B666" s="403" t="s">
        <v>260</v>
      </c>
      <c r="C666" s="404" t="s">
        <v>248</v>
      </c>
      <c r="D666" s="404">
        <v>3.4499999999999997</v>
      </c>
      <c r="E666" s="405">
        <v>69</v>
      </c>
    </row>
    <row r="667" spans="1:5" ht="12.75">
      <c r="A667" s="402"/>
      <c r="B667" s="403" t="s">
        <v>259</v>
      </c>
      <c r="C667" s="404" t="s">
        <v>241</v>
      </c>
      <c r="D667" s="406"/>
      <c r="E667" s="405">
        <v>5</v>
      </c>
    </row>
    <row r="668" spans="1:5" ht="12.75">
      <c r="A668" s="402"/>
      <c r="B668" s="403" t="s">
        <v>261</v>
      </c>
      <c r="C668" s="404" t="s">
        <v>241</v>
      </c>
      <c r="D668" s="406"/>
      <c r="E668" s="405">
        <v>5</v>
      </c>
    </row>
    <row r="669" spans="1:5" ht="12.75">
      <c r="A669" s="402"/>
      <c r="B669" s="408" t="s">
        <v>541</v>
      </c>
      <c r="C669" s="404" t="s">
        <v>241</v>
      </c>
      <c r="D669" s="406"/>
      <c r="E669" s="405">
        <v>17</v>
      </c>
    </row>
    <row r="670" spans="1:5" ht="12.75">
      <c r="A670" s="402"/>
      <c r="B670" s="403" t="s">
        <v>251</v>
      </c>
      <c r="C670" s="404" t="s">
        <v>223</v>
      </c>
      <c r="D670" s="407">
        <v>0.14</v>
      </c>
      <c r="E670" s="405">
        <v>2.8000000000000003</v>
      </c>
    </row>
    <row r="671" spans="1:5" ht="25.5">
      <c r="A671" s="398">
        <v>5</v>
      </c>
      <c r="B671" s="399" t="s">
        <v>262</v>
      </c>
      <c r="C671" s="400" t="s">
        <v>222</v>
      </c>
      <c r="D671" s="400"/>
      <c r="E671" s="401">
        <v>170</v>
      </c>
    </row>
    <row r="672" spans="1:5" ht="12.75">
      <c r="A672" s="402"/>
      <c r="B672" s="403" t="s">
        <v>263</v>
      </c>
      <c r="C672" s="404" t="s">
        <v>248</v>
      </c>
      <c r="D672" s="404">
        <v>0.1495</v>
      </c>
      <c r="E672" s="405">
        <v>25.415</v>
      </c>
    </row>
    <row r="673" spans="1:5" ht="25.5">
      <c r="A673" s="402"/>
      <c r="B673" s="403" t="s">
        <v>264</v>
      </c>
      <c r="C673" s="404" t="s">
        <v>222</v>
      </c>
      <c r="D673" s="406">
        <v>1</v>
      </c>
      <c r="E673" s="405">
        <v>170</v>
      </c>
    </row>
    <row r="674" spans="1:5" ht="12.75">
      <c r="A674" s="402"/>
      <c r="B674" s="403" t="s">
        <v>251</v>
      </c>
      <c r="C674" s="404" t="s">
        <v>223</v>
      </c>
      <c r="D674" s="409">
        <v>0.0041</v>
      </c>
      <c r="E674" s="405">
        <v>0.6970000000000001</v>
      </c>
    </row>
    <row r="675" spans="1:5" ht="12.75">
      <c r="A675" s="398">
        <v>6</v>
      </c>
      <c r="B675" s="399" t="s">
        <v>242</v>
      </c>
      <c r="C675" s="400" t="s">
        <v>222</v>
      </c>
      <c r="D675" s="400"/>
      <c r="E675" s="401">
        <v>60</v>
      </c>
    </row>
    <row r="676" spans="1:5" ht="12.75">
      <c r="A676" s="410"/>
      <c r="B676" s="403" t="s">
        <v>265</v>
      </c>
      <c r="C676" s="404" t="s">
        <v>248</v>
      </c>
      <c r="D676" s="404">
        <v>0.1495</v>
      </c>
      <c r="E676" s="405">
        <v>8.969999999999999</v>
      </c>
    </row>
    <row r="677" spans="1:5" ht="12.75">
      <c r="A677" s="410"/>
      <c r="B677" s="403" t="s">
        <v>266</v>
      </c>
      <c r="C677" s="404" t="s">
        <v>222</v>
      </c>
      <c r="D677" s="406">
        <v>1</v>
      </c>
      <c r="E677" s="405">
        <v>60</v>
      </c>
    </row>
    <row r="678" spans="1:5" ht="12.75">
      <c r="A678" s="410"/>
      <c r="B678" s="403" t="s">
        <v>267</v>
      </c>
      <c r="C678" s="404" t="s">
        <v>222</v>
      </c>
      <c r="D678" s="406">
        <v>1</v>
      </c>
      <c r="E678" s="405">
        <v>60</v>
      </c>
    </row>
    <row r="679" spans="1:5" ht="12.75">
      <c r="A679" s="410"/>
      <c r="B679" s="403" t="s">
        <v>251</v>
      </c>
      <c r="C679" s="404" t="s">
        <v>223</v>
      </c>
      <c r="D679" s="409">
        <v>0.0044</v>
      </c>
      <c r="E679" s="405">
        <v>0.264</v>
      </c>
    </row>
    <row r="680" spans="1:5" ht="39.75">
      <c r="A680" s="410">
        <v>7</v>
      </c>
      <c r="B680" s="411" t="s">
        <v>562</v>
      </c>
      <c r="C680" s="404" t="s">
        <v>557</v>
      </c>
      <c r="D680" s="409"/>
      <c r="E680" s="412">
        <v>1</v>
      </c>
    </row>
    <row r="681" spans="1:5" ht="12.75">
      <c r="A681" s="410"/>
      <c r="B681" s="403" t="s">
        <v>458</v>
      </c>
      <c r="C681" s="404"/>
      <c r="D681" s="409">
        <v>2</v>
      </c>
      <c r="E681" s="405">
        <v>2</v>
      </c>
    </row>
    <row r="682" spans="1:5" ht="12.75">
      <c r="A682" s="410"/>
      <c r="B682" s="403" t="s">
        <v>558</v>
      </c>
      <c r="C682" s="404" t="s">
        <v>559</v>
      </c>
      <c r="D682" s="409">
        <v>0.2</v>
      </c>
      <c r="E682" s="405">
        <v>0.2</v>
      </c>
    </row>
    <row r="683" spans="1:5" ht="12.75">
      <c r="A683" s="410"/>
      <c r="B683" s="403" t="s">
        <v>561</v>
      </c>
      <c r="C683" s="404" t="s">
        <v>560</v>
      </c>
      <c r="D683" s="409">
        <v>1</v>
      </c>
      <c r="E683" s="405">
        <v>1</v>
      </c>
    </row>
    <row r="684" spans="1:5" ht="12.75">
      <c r="A684" s="410"/>
      <c r="B684" s="403" t="s">
        <v>251</v>
      </c>
      <c r="C684" s="404" t="s">
        <v>559</v>
      </c>
      <c r="D684" s="409">
        <v>1.12</v>
      </c>
      <c r="E684" s="405">
        <v>1.12</v>
      </c>
    </row>
  </sheetData>
  <sheetProtection/>
  <protectedRanges>
    <protectedRange sqref="M85" name="Range2_1_1_1"/>
  </protectedRanges>
  <mergeCells count="37">
    <mergeCell ref="A648:A649"/>
    <mergeCell ref="B648:B649"/>
    <mergeCell ref="C648:C649"/>
    <mergeCell ref="D648:E648"/>
    <mergeCell ref="A611:E611"/>
    <mergeCell ref="A612:A613"/>
    <mergeCell ref="B612:B613"/>
    <mergeCell ref="C612:C613"/>
    <mergeCell ref="D612:E612"/>
    <mergeCell ref="A647:E647"/>
    <mergeCell ref="A523:A524"/>
    <mergeCell ref="B523:B524"/>
    <mergeCell ref="C523:C524"/>
    <mergeCell ref="D523:E523"/>
    <mergeCell ref="A521:E521"/>
    <mergeCell ref="A522:E522"/>
    <mergeCell ref="A425:E425"/>
    <mergeCell ref="A426:A427"/>
    <mergeCell ref="B426:B427"/>
    <mergeCell ref="C426:C427"/>
    <mergeCell ref="D426:E426"/>
    <mergeCell ref="A388:E388"/>
    <mergeCell ref="B4:B5"/>
    <mergeCell ref="C4:C5"/>
    <mergeCell ref="A253:A257"/>
    <mergeCell ref="A263:A267"/>
    <mergeCell ref="A389:A390"/>
    <mergeCell ref="B389:B390"/>
    <mergeCell ref="C389:C390"/>
    <mergeCell ref="D389:D390"/>
    <mergeCell ref="E389:E390"/>
    <mergeCell ref="D4:D5"/>
    <mergeCell ref="E4:E5"/>
    <mergeCell ref="A1:E1"/>
    <mergeCell ref="A2:E2"/>
    <mergeCell ref="A3:E3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 E D E A</cp:lastModifiedBy>
  <cp:lastPrinted>2020-08-16T08:42:26Z</cp:lastPrinted>
  <dcterms:created xsi:type="dcterms:W3CDTF">2005-10-04T05:52:32Z</dcterms:created>
  <dcterms:modified xsi:type="dcterms:W3CDTF">2021-03-01T12:59:37Z</dcterms:modified>
  <cp:category/>
  <cp:version/>
  <cp:contentType/>
  <cp:contentStatus/>
</cp:coreProperties>
</file>