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2260" windowHeight="12645" activeTab="1"/>
  </bookViews>
  <sheets>
    <sheet name="დანართი 1" sheetId="2" r:id="rId1"/>
    <sheet name="დანართი 1,1" sheetId="1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/>
  <c r="F31" s="1"/>
  <c r="F36"/>
  <c r="F32"/>
  <c r="F19"/>
  <c r="F18"/>
  <c r="F17"/>
  <c r="F16"/>
  <c r="F33" l="1"/>
  <c r="F37"/>
  <c r="F38"/>
  <c r="F63" l="1"/>
  <c r="F62"/>
  <c r="F61"/>
  <c r="F60"/>
  <c r="F59"/>
  <c r="F57"/>
  <c r="F56"/>
  <c r="F55"/>
  <c r="F48"/>
  <c r="F47"/>
  <c r="F45"/>
  <c r="F42"/>
  <c r="F41"/>
  <c r="F40"/>
  <c r="F29"/>
  <c r="F28"/>
  <c r="F27"/>
  <c r="F23"/>
  <c r="F22"/>
  <c r="F21"/>
  <c r="F14"/>
  <c r="F12"/>
  <c r="F11"/>
  <c r="F10"/>
  <c r="F7" i="2" l="1"/>
  <c r="F44" i="1"/>
  <c r="E7" i="2" l="1"/>
</calcChain>
</file>

<file path=xl/sharedStrings.xml><?xml version="1.0" encoding="utf-8"?>
<sst xmlns="http://schemas.openxmlformats.org/spreadsheetml/2006/main" count="165" uniqueCount="98">
  <si>
    <t>№</t>
  </si>
  <si>
    <t>საფუძველი</t>
  </si>
  <si>
    <t>სამუშაოების, რესურსების  დასახელება</t>
  </si>
  <si>
    <t>განზ.</t>
  </si>
  <si>
    <t>ნორმატიული რესურსი</t>
  </si>
  <si>
    <t>მასალა</t>
  </si>
  <si>
    <t>ხელფასი</t>
  </si>
  <si>
    <t>მანქანა მექანიზმები</t>
  </si>
  <si>
    <t>ჯამი</t>
  </si>
  <si>
    <t>ერთეული</t>
  </si>
  <si>
    <t>სულ</t>
  </si>
  <si>
    <t>ერთ. ფასი</t>
  </si>
  <si>
    <t>დაზიანებული მავთულბადის სექციების შემოღობვის დემონტაჟი დასაწყობებით</t>
  </si>
  <si>
    <t>მ</t>
  </si>
  <si>
    <t>შრომითი რესურსი</t>
  </si>
  <si>
    <t>კაც/სთ</t>
  </si>
  <si>
    <t>სხვა მანქანები</t>
  </si>
  <si>
    <t>ლარი</t>
  </si>
  <si>
    <t>საბაზრო</t>
  </si>
  <si>
    <t>საჭრელი რგოლი</t>
  </si>
  <si>
    <t>ცალი</t>
  </si>
  <si>
    <t>მანქანები</t>
  </si>
  <si>
    <t>ტონა</t>
  </si>
  <si>
    <t>მავთული შესაკრავი დ=1 მმ.</t>
  </si>
  <si>
    <t>კგ.</t>
  </si>
  <si>
    <t>ხე მასალა</t>
  </si>
  <si>
    <t>სხვა ხარჯები</t>
  </si>
  <si>
    <t>მეტრი</t>
  </si>
  <si>
    <t>ლითონის მზა შემოღობვა თავისივე ლითონის მილკვადრატებით 50*50*2 და სამაგრი დეტალებით, სიმაღლით 1,5 მ.</t>
  </si>
  <si>
    <t>1ტ</t>
  </si>
  <si>
    <t>მილკვადრატი 80*80*3 მმ.</t>
  </si>
  <si>
    <t>ანჯამა</t>
  </si>
  <si>
    <t>ლითონის დეტალები</t>
  </si>
  <si>
    <t>ცენტრალური შესასვლელი ჭიშკრის დამუშავება შეღებვა ორი ფენა ზეთოვანი ანტიკოროზიული საღებავით</t>
  </si>
  <si>
    <t>საღებავი ზეთოვანი ანტიკოროზიული 3:1 ში მაღალი ხარისხის</t>
  </si>
  <si>
    <t>ოლიფა</t>
  </si>
  <si>
    <t>ლიტრ</t>
  </si>
  <si>
    <t xml:space="preserve">ზედნადები ხარჯები </t>
  </si>
  <si>
    <t>გეგმიური დაგროვება</t>
  </si>
  <si>
    <t>შედგენილია: I კვარტლის მიხედვით</t>
  </si>
  <si>
    <t>ღირებულება : 2021 წლის მიმდინარე ფასები</t>
  </si>
  <si>
    <t xml:space="preserve">II კატეგორიის გრუნტის დამუშავება ხელით ლენტური საძირკვლის მოსაწყობად ადგილზე მოსწორებით </t>
  </si>
  <si>
    <t xml:space="preserve">რკ/ბეტონის ლენტური საძირკვლისა და ზეძირკვლის მოწყობა </t>
  </si>
  <si>
    <t>წყალტუბოს მუნიციპალიტეტის სოფ. რიონის საბავშვო ბაღის შემოღობვის რეაბილიტაციის სამუშაოები</t>
  </si>
  <si>
    <t>ნაკრები ხარჯთაღრიცხვა</t>
  </si>
  <si>
    <t>Sedgenilia: m.S.k. I kvartlis mixedviT</t>
  </si>
  <si>
    <t>Rirebuleba: 2021 wlis mimdinare fasebi</t>
  </si>
  <si>
    <t>დანართი №1</t>
  </si>
  <si>
    <t>#</t>
  </si>
  <si>
    <t>samuSaoebis dasaxeleba</t>
  </si>
  <si>
    <t>ganz. erTeuli</t>
  </si>
  <si>
    <t>Rirebuleba lari</t>
  </si>
  <si>
    <t>maT Soris xelfasi</t>
  </si>
  <si>
    <t>დანართი 1.1</t>
  </si>
  <si>
    <t>lari</t>
  </si>
  <si>
    <t>jami</t>
  </si>
  <si>
    <t>gauTvaliswinebeli xarjebi</t>
  </si>
  <si>
    <t>dagrovebiTi sapensio gadasaxadi (xelfasidan)</t>
  </si>
  <si>
    <t>d.R.g.</t>
  </si>
  <si>
    <t>sul jami</t>
  </si>
  <si>
    <t>ობიექტის ლოკალური ხარჯთაღრიცხვა</t>
  </si>
  <si>
    <t xml:space="preserve">ანკერი M6x45 მმ. </t>
  </si>
  <si>
    <t>ც.</t>
  </si>
  <si>
    <r>
      <t>მ</t>
    </r>
    <r>
      <rPr>
        <b/>
        <vertAlign val="superscript"/>
        <sz val="11"/>
        <rFont val="Calibri"/>
        <family val="2"/>
        <charset val="204"/>
        <scheme val="minor"/>
      </rPr>
      <t>3</t>
    </r>
  </si>
  <si>
    <r>
      <t>მ</t>
    </r>
    <r>
      <rPr>
        <vertAlign val="superscript"/>
        <sz val="11"/>
        <rFont val="Calibri"/>
        <family val="2"/>
        <charset val="204"/>
        <scheme val="minor"/>
      </rPr>
      <t>3</t>
    </r>
  </si>
  <si>
    <r>
      <t>მ</t>
    </r>
    <r>
      <rPr>
        <vertAlign val="superscript"/>
        <sz val="11"/>
        <rFont val="Calibri"/>
        <family val="2"/>
        <charset val="204"/>
        <scheme val="minor"/>
      </rPr>
      <t>2</t>
    </r>
  </si>
  <si>
    <r>
      <t>მ</t>
    </r>
    <r>
      <rPr>
        <b/>
        <vertAlign val="superscript"/>
        <sz val="11"/>
        <rFont val="Calibri"/>
        <family val="2"/>
        <charset val="204"/>
        <scheme val="minor"/>
      </rPr>
      <t>2</t>
    </r>
  </si>
  <si>
    <t>ГЭСН                            09-05-006-1</t>
  </si>
  <si>
    <t>ს.ნ და წ.                                       6-1-22</t>
  </si>
  <si>
    <t>ს.ნ და წ.                                     7-21-11</t>
  </si>
  <si>
    <t>ს.ნ და წ.                                       9-17-1</t>
  </si>
  <si>
    <t>ს.ნ და წ.                               15-164-8</t>
  </si>
  <si>
    <t>ს.ნ და წ.                                  1-80-3</t>
  </si>
  <si>
    <t>არმატურა B-500C დ=6 მმ.</t>
  </si>
  <si>
    <t>არმატურა A-500C დ=10 მმ.</t>
  </si>
  <si>
    <t>ბეტონი მ-200 (B-15)</t>
  </si>
  <si>
    <t>ფარი ყალიბის 18 მმ.</t>
  </si>
  <si>
    <t xml:space="preserve">ს.ნ. და წ                      8-3-2          </t>
  </si>
  <si>
    <t>საძირკვლის საფუძვლის ფენის მოწყობა ღორღით, მოსწორება და მოტკეპნა</t>
  </si>
  <si>
    <r>
      <t>მ</t>
    </r>
    <r>
      <rPr>
        <b/>
        <vertAlign val="superscript"/>
        <sz val="11"/>
        <color theme="1"/>
        <rFont val="Calibri"/>
        <family val="2"/>
        <charset val="204"/>
        <scheme val="minor"/>
      </rPr>
      <t>3</t>
    </r>
  </si>
  <si>
    <t>ქვიშა-ღორღი 20-40 მმ.</t>
  </si>
  <si>
    <r>
      <t>მ</t>
    </r>
    <r>
      <rPr>
        <vertAlign val="superscript"/>
        <sz val="11"/>
        <color theme="1"/>
        <rFont val="Calibri"/>
        <family val="2"/>
        <charset val="204"/>
        <scheme val="minor"/>
      </rPr>
      <t>3</t>
    </r>
  </si>
  <si>
    <t>ს.ნ. და წ                          6-12-4</t>
  </si>
  <si>
    <t>რკ/ბეტონის მონოლითური სვეტების მოწყობა</t>
  </si>
  <si>
    <t>ლამინირებული ყალიბის ფარი 18 მმ.</t>
  </si>
  <si>
    <r>
      <t>მ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</si>
  <si>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>ხე მასალა III ხარ. 40 მმ და ზევით</t>
  </si>
  <si>
    <t>სასაქონლე ბეტონი მ-200 (B15)</t>
  </si>
  <si>
    <t xml:space="preserve">ლითონის ჭიშკრის მოწყობა </t>
  </si>
  <si>
    <t>მილკვადრატი 20*20*2 მმ.</t>
  </si>
  <si>
    <t>მილკვადრატი 40*40*3 მმ.</t>
  </si>
  <si>
    <t>ზოლოვანა 20*3 მმ.</t>
  </si>
  <si>
    <t>ფოლადი ფურცლოვანი 4 მმ.</t>
  </si>
  <si>
    <t>კვ.მ.</t>
  </si>
  <si>
    <t>ელექტროდი</t>
  </si>
  <si>
    <t xml:space="preserve">მზა ლითონის შემოღობვის მოწყობა თავისივე სამაგრი დეტალებით </t>
  </si>
  <si>
    <t xml:space="preserve">მსუბუქი ბეტონი მ-100 </t>
  </si>
  <si>
    <t>დანართი 1,1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</si>
</sst>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0.0000"/>
    <numFmt numFmtId="165" formatCode="_-* #,##0.00_р_._-;\-* #,##0.00_р_._-;_-* &quot;-&quot;??_р_._-;_-@_-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AcadMtav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cadNusx"/>
    </font>
    <font>
      <sz val="10"/>
      <name val="Arial"/>
      <family val="2"/>
    </font>
    <font>
      <sz val="10"/>
      <color theme="1"/>
      <name val="Calibri"/>
      <family val="2"/>
      <charset val="204"/>
      <scheme val="minor"/>
    </font>
    <font>
      <b/>
      <sz val="10"/>
      <color theme="1"/>
      <name val="AcadNusx"/>
    </font>
    <font>
      <sz val="10"/>
      <name val="Arial"/>
      <family val="2"/>
      <charset val="204"/>
    </font>
    <font>
      <sz val="11"/>
      <color theme="1"/>
      <name val="AcadMtavr"/>
    </font>
    <font>
      <sz val="10"/>
      <color theme="1"/>
      <name val="AcadNusx"/>
    </font>
    <font>
      <b/>
      <sz val="10"/>
      <color theme="1"/>
      <name val="AcadMtavr"/>
    </font>
    <font>
      <b/>
      <vertAlign val="superscript"/>
      <sz val="11"/>
      <name val="Calibri"/>
      <family val="2"/>
      <charset val="204"/>
      <scheme val="minor"/>
    </font>
    <font>
      <vertAlign val="superscript"/>
      <sz val="1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vertAlign val="superscript"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9" fillId="0" borderId="0"/>
    <xf numFmtId="0" fontId="9" fillId="0" borderId="0"/>
    <xf numFmtId="0" fontId="12" fillId="0" borderId="0"/>
    <xf numFmtId="165" fontId="24" fillId="0" borderId="0" applyFont="0" applyFill="0" applyBorder="0" applyAlignment="0" applyProtection="0"/>
  </cellStyleXfs>
  <cellXfs count="132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left" vertical="center"/>
    </xf>
    <xf numFmtId="0" fontId="7" fillId="6" borderId="6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/>
    </xf>
    <xf numFmtId="0" fontId="0" fillId="0" borderId="6" xfId="0" applyBorder="1"/>
    <xf numFmtId="0" fontId="7" fillId="5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2" fontId="3" fillId="3" borderId="6" xfId="0" applyNumberFormat="1" applyFont="1" applyFill="1" applyBorder="1" applyAlignment="1">
      <alignment vertical="center"/>
    </xf>
    <xf numFmtId="9" fontId="3" fillId="3" borderId="6" xfId="0" applyNumberFormat="1" applyFont="1" applyFill="1" applyBorder="1" applyAlignment="1">
      <alignment horizontal="center" vertical="center"/>
    </xf>
    <xf numFmtId="0" fontId="10" fillId="0" borderId="0" xfId="0" applyFont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9" fillId="0" borderId="0" xfId="3"/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8" fillId="0" borderId="0" xfId="4" applyFont="1" applyAlignment="1">
      <alignment wrapTex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13" fillId="0" borderId="0" xfId="0" applyFont="1"/>
    <xf numFmtId="0" fontId="4" fillId="7" borderId="6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2" fontId="13" fillId="0" borderId="6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0" fontId="13" fillId="0" borderId="6" xfId="0" applyFont="1" applyBorder="1"/>
    <xf numFmtId="9" fontId="4" fillId="0" borderId="6" xfId="0" applyNumberFormat="1" applyFont="1" applyBorder="1" applyAlignment="1">
      <alignment horizontal="center" vertical="center"/>
    </xf>
    <xf numFmtId="0" fontId="14" fillId="0" borderId="0" xfId="3" applyFont="1"/>
    <xf numFmtId="0" fontId="15" fillId="0" borderId="0" xfId="3" applyFont="1" applyAlignment="1">
      <alignment horizontal="center" vertical="center"/>
    </xf>
    <xf numFmtId="0" fontId="4" fillId="0" borderId="0" xfId="0" applyFont="1"/>
    <xf numFmtId="0" fontId="11" fillId="0" borderId="0" xfId="3" applyFont="1" applyAlignment="1">
      <alignment horizontal="center" vertical="center"/>
    </xf>
    <xf numFmtId="2" fontId="9" fillId="0" borderId="0" xfId="3" applyNumberFormat="1"/>
    <xf numFmtId="0" fontId="14" fillId="0" borderId="0" xfId="3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vertical="center" wrapText="1"/>
    </xf>
    <xf numFmtId="1" fontId="3" fillId="5" borderId="0" xfId="0" applyNumberFormat="1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7" fillId="6" borderId="6" xfId="0" applyFont="1" applyFill="1" applyBorder="1" applyAlignment="1">
      <alignment horizontal="left" vertical="center" wrapText="1"/>
    </xf>
    <xf numFmtId="0" fontId="7" fillId="6" borderId="6" xfId="0" applyFont="1" applyFill="1" applyBorder="1" applyAlignment="1">
      <alignment wrapText="1"/>
    </xf>
    <xf numFmtId="0" fontId="6" fillId="4" borderId="6" xfId="0" applyFont="1" applyFill="1" applyBorder="1" applyAlignment="1">
      <alignment horizontal="center" vertical="center" wrapText="1"/>
    </xf>
    <xf numFmtId="0" fontId="1" fillId="0" borderId="6" xfId="0" applyFont="1" applyBorder="1"/>
    <xf numFmtId="0" fontId="1" fillId="0" borderId="6" xfId="0" applyFont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164" fontId="1" fillId="3" borderId="6" xfId="0" applyNumberFormat="1" applyFont="1" applyFill="1" applyBorder="1"/>
    <xf numFmtId="2" fontId="1" fillId="3" borderId="6" xfId="0" applyNumberFormat="1" applyFont="1" applyFill="1" applyBorder="1" applyAlignment="1">
      <alignment vertical="center"/>
    </xf>
    <xf numFmtId="0" fontId="1" fillId="3" borderId="6" xfId="0" applyFont="1" applyFill="1" applyBorder="1"/>
    <xf numFmtId="2" fontId="1" fillId="3" borderId="6" xfId="0" applyNumberFormat="1" applyFont="1" applyFill="1" applyBorder="1"/>
    <xf numFmtId="0" fontId="1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49" fontId="18" fillId="4" borderId="6" xfId="0" applyNumberFormat="1" applyFont="1" applyFill="1" applyBorder="1" applyAlignment="1">
      <alignment horizontal="center" vertical="center" wrapText="1"/>
    </xf>
    <xf numFmtId="49" fontId="18" fillId="5" borderId="6" xfId="0" applyNumberFormat="1" applyFont="1" applyFill="1" applyBorder="1" applyAlignment="1">
      <alignment horizontal="center" vertical="center" wrapText="1"/>
    </xf>
    <xf numFmtId="49" fontId="19" fillId="5" borderId="6" xfId="0" applyNumberFormat="1" applyFont="1" applyFill="1" applyBorder="1" applyAlignment="1">
      <alignment horizontal="center" vertical="center" wrapText="1"/>
    </xf>
    <xf numFmtId="49" fontId="19" fillId="6" borderId="6" xfId="0" applyNumberFormat="1" applyFont="1" applyFill="1" applyBorder="1" applyAlignment="1">
      <alignment horizontal="center"/>
    </xf>
    <xf numFmtId="49" fontId="18" fillId="4" borderId="6" xfId="0" applyNumberFormat="1" applyFont="1" applyFill="1" applyBorder="1" applyAlignment="1">
      <alignment horizontal="center" wrapText="1"/>
    </xf>
    <xf numFmtId="49" fontId="19" fillId="6" borderId="6" xfId="0" applyNumberFormat="1" applyFont="1" applyFill="1" applyBorder="1" applyAlignment="1">
      <alignment horizontal="center" vertical="center"/>
    </xf>
    <xf numFmtId="49" fontId="19" fillId="0" borderId="6" xfId="2" applyNumberFormat="1" applyFont="1" applyBorder="1" applyAlignment="1">
      <alignment horizontal="center"/>
    </xf>
    <xf numFmtId="49" fontId="19" fillId="6" borderId="6" xfId="0" applyNumberFormat="1" applyFont="1" applyFill="1" applyBorder="1" applyAlignment="1">
      <alignment horizontal="center" vertical="center" wrapText="1"/>
    </xf>
    <xf numFmtId="49" fontId="20" fillId="4" borderId="6" xfId="0" applyNumberFormat="1" applyFont="1" applyFill="1" applyBorder="1" applyAlignment="1">
      <alignment horizontal="center" vertical="center" wrapText="1"/>
    </xf>
    <xf numFmtId="49" fontId="20" fillId="0" borderId="6" xfId="0" applyNumberFormat="1" applyFont="1" applyBorder="1" applyAlignment="1">
      <alignment horizontal="center" vertical="center" wrapText="1"/>
    </xf>
    <xf numFmtId="49" fontId="21" fillId="0" borderId="6" xfId="0" applyNumberFormat="1" applyFont="1" applyBorder="1" applyAlignment="1">
      <alignment horizontal="center" vertical="center" wrapText="1"/>
    </xf>
    <xf numFmtId="0" fontId="21" fillId="3" borderId="6" xfId="0" applyFont="1" applyFill="1" applyBorder="1"/>
    <xf numFmtId="0" fontId="3" fillId="4" borderId="6" xfId="0" applyFont="1" applyFill="1" applyBorder="1" applyAlignment="1">
      <alignment wrapText="1"/>
    </xf>
    <xf numFmtId="2" fontId="0" fillId="4" borderId="6" xfId="0" applyNumberFormat="1" applyFill="1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2" fontId="0" fillId="0" borderId="6" xfId="0" applyNumberFormat="1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0" fontId="3" fillId="4" borderId="6" xfId="0" applyFont="1" applyFill="1" applyBorder="1" applyAlignment="1">
      <alignment vertical="center" wrapText="1"/>
    </xf>
    <xf numFmtId="2" fontId="1" fillId="4" borderId="6" xfId="0" applyNumberFormat="1" applyFont="1" applyFill="1" applyBorder="1" applyAlignment="1">
      <alignment horizontal="right" vertical="center"/>
    </xf>
    <xf numFmtId="2" fontId="1" fillId="0" borderId="6" xfId="0" applyNumberFormat="1" applyFont="1" applyBorder="1" applyAlignment="1">
      <alignment horizontal="right" vertical="center"/>
    </xf>
    <xf numFmtId="0" fontId="1" fillId="4" borderId="6" xfId="0" applyFont="1" applyFill="1" applyBorder="1" applyAlignment="1">
      <alignment horizontal="right" vertical="center"/>
    </xf>
    <xf numFmtId="0" fontId="3" fillId="4" borderId="6" xfId="0" applyFont="1" applyFill="1" applyBorder="1" applyAlignment="1">
      <alignment horizontal="right" vertical="center"/>
    </xf>
    <xf numFmtId="164" fontId="1" fillId="0" borderId="6" xfId="0" applyNumberFormat="1" applyFont="1" applyBorder="1" applyAlignment="1">
      <alignment horizontal="right" vertical="center"/>
    </xf>
    <xf numFmtId="2" fontId="7" fillId="5" borderId="6" xfId="1" applyNumberFormat="1" applyFont="1" applyFill="1" applyBorder="1" applyAlignment="1" applyProtection="1">
      <alignment horizontal="right" vertical="center"/>
      <protection locked="0"/>
    </xf>
    <xf numFmtId="2" fontId="7" fillId="5" borderId="6" xfId="1" applyNumberFormat="1" applyFont="1" applyFill="1" applyBorder="1" applyAlignment="1">
      <alignment horizontal="right" vertical="center"/>
    </xf>
    <xf numFmtId="164" fontId="6" fillId="4" borderId="6" xfId="1" applyNumberFormat="1" applyFont="1" applyFill="1" applyBorder="1" applyAlignment="1">
      <alignment horizontal="right" vertical="center" wrapText="1"/>
    </xf>
    <xf numFmtId="164" fontId="6" fillId="4" borderId="6" xfId="1" applyNumberFormat="1" applyFont="1" applyFill="1" applyBorder="1" applyAlignment="1" applyProtection="1">
      <alignment horizontal="right" vertical="center" wrapText="1"/>
      <protection locked="0"/>
    </xf>
    <xf numFmtId="2" fontId="6" fillId="4" borderId="6" xfId="1" applyNumberFormat="1" applyFont="1" applyFill="1" applyBorder="1" applyAlignment="1" applyProtection="1">
      <alignment horizontal="right" vertical="center" wrapText="1"/>
      <protection locked="0"/>
    </xf>
    <xf numFmtId="2" fontId="6" fillId="4" borderId="6" xfId="1" applyNumberFormat="1" applyFont="1" applyFill="1" applyBorder="1" applyAlignment="1">
      <alignment horizontal="right" vertical="center" wrapText="1"/>
    </xf>
    <xf numFmtId="164" fontId="7" fillId="6" borderId="6" xfId="1" applyNumberFormat="1" applyFont="1" applyFill="1" applyBorder="1" applyAlignment="1">
      <alignment horizontal="right" vertical="center" wrapText="1"/>
    </xf>
    <xf numFmtId="164" fontId="7" fillId="6" borderId="6" xfId="1" applyNumberFormat="1" applyFont="1" applyFill="1" applyBorder="1" applyAlignment="1" applyProtection="1">
      <alignment horizontal="right" vertical="center" wrapText="1"/>
      <protection locked="0"/>
    </xf>
    <xf numFmtId="2" fontId="7" fillId="6" borderId="6" xfId="1" applyNumberFormat="1" applyFont="1" applyFill="1" applyBorder="1" applyAlignment="1" applyProtection="1">
      <alignment horizontal="right" vertical="center" wrapText="1"/>
      <protection locked="0"/>
    </xf>
    <xf numFmtId="2" fontId="7" fillId="6" borderId="6" xfId="1" applyNumberFormat="1" applyFont="1" applyFill="1" applyBorder="1" applyAlignment="1">
      <alignment horizontal="right" vertical="center" wrapText="1"/>
    </xf>
    <xf numFmtId="164" fontId="6" fillId="4" borderId="6" xfId="1" applyNumberFormat="1" applyFont="1" applyFill="1" applyBorder="1" applyAlignment="1">
      <alignment horizontal="right" vertical="center"/>
    </xf>
    <xf numFmtId="2" fontId="6" fillId="4" borderId="6" xfId="1" applyNumberFormat="1" applyFont="1" applyFill="1" applyBorder="1" applyAlignment="1" applyProtection="1">
      <alignment horizontal="right" vertical="center"/>
      <protection locked="0"/>
    </xf>
    <xf numFmtId="2" fontId="6" fillId="4" borderId="6" xfId="1" applyNumberFormat="1" applyFont="1" applyFill="1" applyBorder="1" applyAlignment="1">
      <alignment horizontal="right" vertical="center"/>
    </xf>
    <xf numFmtId="164" fontId="7" fillId="6" borderId="6" xfId="1" applyNumberFormat="1" applyFont="1" applyFill="1" applyBorder="1" applyAlignment="1">
      <alignment horizontal="right" vertical="center"/>
    </xf>
    <xf numFmtId="2" fontId="7" fillId="6" borderId="6" xfId="1" applyNumberFormat="1" applyFont="1" applyFill="1" applyBorder="1" applyAlignment="1" applyProtection="1">
      <alignment horizontal="right" vertical="center"/>
      <protection locked="0"/>
    </xf>
    <xf numFmtId="2" fontId="7" fillId="6" borderId="6" xfId="1" applyNumberFormat="1" applyFont="1" applyFill="1" applyBorder="1" applyAlignment="1">
      <alignment horizontal="right" vertical="center"/>
    </xf>
    <xf numFmtId="164" fontId="0" fillId="4" borderId="6" xfId="0" applyNumberFormat="1" applyFill="1" applyBorder="1" applyAlignment="1">
      <alignment horizontal="right"/>
    </xf>
    <xf numFmtId="164" fontId="3" fillId="4" borderId="6" xfId="0" applyNumberFormat="1" applyFont="1" applyFill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2" fontId="7" fillId="0" borderId="6" xfId="2" applyNumberFormat="1" applyFont="1" applyBorder="1" applyAlignment="1">
      <alignment horizontal="right" vertical="center"/>
    </xf>
    <xf numFmtId="164" fontId="3" fillId="4" borderId="6" xfId="0" applyNumberFormat="1" applyFont="1" applyFill="1" applyBorder="1" applyAlignment="1">
      <alignment horizontal="right" vertical="center"/>
    </xf>
    <xf numFmtId="164" fontId="1" fillId="0" borderId="6" xfId="0" applyNumberFormat="1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</cellXfs>
  <cellStyles count="6">
    <cellStyle name="Normal 10" xfId="2"/>
    <cellStyle name="Normal 2" xfId="3"/>
    <cellStyle name="Обычный" xfId="0" builtinId="0"/>
    <cellStyle name="Обычный 4_პუშკინის 13" xfId="4"/>
    <cellStyle name="Финансовый" xfId="1" builtinId="3"/>
    <cellStyle name="მძიმე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workbookViewId="0">
      <selection activeCell="C16" sqref="C16:D18"/>
    </sheetView>
  </sheetViews>
  <sheetFormatPr defaultRowHeight="20.25" customHeight="1"/>
  <cols>
    <col min="1" max="1" width="4" style="25" customWidth="1"/>
    <col min="2" max="2" width="14.140625" style="25" customWidth="1"/>
    <col min="3" max="3" width="64.140625" style="25" customWidth="1"/>
    <col min="4" max="4" width="25.28515625" style="25" customWidth="1"/>
    <col min="5" max="5" width="17.140625" style="25" customWidth="1"/>
    <col min="6" max="6" width="16.140625" style="25" customWidth="1"/>
    <col min="7" max="7" width="11.85546875" style="25" customWidth="1"/>
    <col min="8" max="16384" width="9.140625" style="25"/>
  </cols>
  <sheetData>
    <row r="1" spans="1:6" ht="20.25" customHeight="1">
      <c r="A1" s="110" t="s">
        <v>44</v>
      </c>
      <c r="B1" s="110"/>
      <c r="C1" s="110"/>
      <c r="D1" s="110"/>
      <c r="E1" s="110"/>
      <c r="F1" s="110"/>
    </row>
    <row r="2" spans="1:6" ht="20.25" customHeight="1">
      <c r="A2" s="110" t="s">
        <v>45</v>
      </c>
      <c r="B2" s="110"/>
      <c r="C2" s="110"/>
      <c r="D2" s="26"/>
      <c r="E2" s="26"/>
      <c r="F2" s="26"/>
    </row>
    <row r="3" spans="1:6" ht="20.25" customHeight="1">
      <c r="A3" s="111" t="s">
        <v>46</v>
      </c>
      <c r="B3" s="111"/>
      <c r="C3" s="111"/>
      <c r="D3" s="27"/>
      <c r="E3" s="27"/>
      <c r="F3" s="27" t="s">
        <v>47</v>
      </c>
    </row>
    <row r="4" spans="1:6" ht="20.25" customHeight="1">
      <c r="A4" s="28"/>
      <c r="B4" s="28"/>
      <c r="C4" s="28"/>
      <c r="D4" s="28"/>
      <c r="E4" s="28"/>
    </row>
    <row r="5" spans="1:6" s="31" customFormat="1" ht="38.25" customHeight="1">
      <c r="A5" s="29" t="s">
        <v>48</v>
      </c>
      <c r="B5" s="29"/>
      <c r="C5" s="29" t="s">
        <v>49</v>
      </c>
      <c r="D5" s="30" t="s">
        <v>50</v>
      </c>
      <c r="E5" s="30" t="s">
        <v>51</v>
      </c>
      <c r="F5" s="30" t="s">
        <v>52</v>
      </c>
    </row>
    <row r="6" spans="1:6" s="31" customFormat="1" ht="20.25" customHeight="1">
      <c r="A6" s="32">
        <v>1</v>
      </c>
      <c r="B6" s="32"/>
      <c r="C6" s="32">
        <v>2</v>
      </c>
      <c r="D6" s="32">
        <v>3</v>
      </c>
      <c r="E6" s="32">
        <v>4</v>
      </c>
      <c r="F6" s="32">
        <v>5</v>
      </c>
    </row>
    <row r="7" spans="1:6" s="31" customFormat="1" ht="37.5" customHeight="1">
      <c r="A7" s="33">
        <v>1</v>
      </c>
      <c r="B7" s="33" t="s">
        <v>53</v>
      </c>
      <c r="C7" s="34" t="s">
        <v>43</v>
      </c>
      <c r="D7" s="33" t="s">
        <v>54</v>
      </c>
      <c r="E7" s="35">
        <f>'დანართი 1,1'!M68</f>
        <v>0</v>
      </c>
      <c r="F7" s="35">
        <f>'დანართი 1,1'!J64</f>
        <v>0</v>
      </c>
    </row>
    <row r="8" spans="1:6" s="31" customFormat="1" ht="20.25" customHeight="1">
      <c r="A8" s="33"/>
      <c r="B8" s="33"/>
      <c r="C8" s="29" t="s">
        <v>55</v>
      </c>
      <c r="D8" s="29"/>
      <c r="E8" s="36"/>
      <c r="F8" s="36"/>
    </row>
    <row r="9" spans="1:6" s="31" customFormat="1" ht="20.25" customHeight="1">
      <c r="A9" s="37"/>
      <c r="B9" s="37"/>
      <c r="C9" s="29" t="s">
        <v>56</v>
      </c>
      <c r="D9" s="38">
        <v>0.03</v>
      </c>
      <c r="E9" s="36"/>
      <c r="F9" s="36"/>
    </row>
    <row r="10" spans="1:6" s="31" customFormat="1" ht="20.25" customHeight="1">
      <c r="A10" s="37"/>
      <c r="B10" s="37"/>
      <c r="C10" s="29" t="s">
        <v>55</v>
      </c>
      <c r="D10" s="29"/>
      <c r="E10" s="36"/>
      <c r="F10" s="36"/>
    </row>
    <row r="11" spans="1:6" s="31" customFormat="1" ht="20.25" customHeight="1">
      <c r="A11" s="37"/>
      <c r="B11" s="37"/>
      <c r="C11" s="29" t="s">
        <v>57</v>
      </c>
      <c r="D11" s="38">
        <v>0.02</v>
      </c>
      <c r="E11" s="36"/>
      <c r="F11" s="36"/>
    </row>
    <row r="12" spans="1:6" s="31" customFormat="1" ht="20.25" customHeight="1">
      <c r="A12" s="37"/>
      <c r="B12" s="37"/>
      <c r="C12" s="29" t="s">
        <v>55</v>
      </c>
      <c r="D12" s="29"/>
      <c r="E12" s="36"/>
      <c r="F12" s="36"/>
    </row>
    <row r="13" spans="1:6" s="31" customFormat="1" ht="20.25" customHeight="1">
      <c r="A13" s="37"/>
      <c r="B13" s="37"/>
      <c r="C13" s="29" t="s">
        <v>58</v>
      </c>
      <c r="D13" s="38">
        <v>0.18</v>
      </c>
      <c r="E13" s="36"/>
      <c r="F13" s="36"/>
    </row>
    <row r="14" spans="1:6" s="31" customFormat="1" ht="20.25" customHeight="1">
      <c r="A14" s="37"/>
      <c r="B14" s="37"/>
      <c r="C14" s="29" t="s">
        <v>59</v>
      </c>
      <c r="D14" s="29"/>
      <c r="E14" s="36"/>
      <c r="F14" s="36"/>
    </row>
    <row r="15" spans="1:6" ht="20.25" customHeight="1">
      <c r="A15" s="28"/>
      <c r="B15" s="28"/>
      <c r="C15" s="28"/>
      <c r="D15" s="28"/>
      <c r="E15" s="28"/>
    </row>
    <row r="16" spans="1:6" ht="20.25" customHeight="1">
      <c r="A16" s="39"/>
      <c r="B16" s="39"/>
      <c r="C16" s="40"/>
      <c r="D16" s="40"/>
      <c r="E16" s="40"/>
      <c r="F16" s="41"/>
    </row>
    <row r="17" spans="1:10" ht="20.25" customHeight="1">
      <c r="A17" s="39"/>
      <c r="B17" s="39"/>
      <c r="C17" s="40"/>
      <c r="D17" s="40"/>
      <c r="F17" s="41"/>
    </row>
    <row r="18" spans="1:10" ht="20.25" customHeight="1">
      <c r="A18" s="39"/>
      <c r="B18" s="39"/>
      <c r="C18" s="42"/>
      <c r="D18" s="39"/>
      <c r="E18" s="39"/>
      <c r="F18" s="39"/>
      <c r="H18" s="43"/>
    </row>
    <row r="19" spans="1:10" ht="20.25" customHeight="1">
      <c r="E19" s="43"/>
    </row>
    <row r="21" spans="1:10" ht="20.25" customHeight="1">
      <c r="A21" s="44"/>
      <c r="B21" s="44"/>
      <c r="C21" s="44"/>
      <c r="D21" s="44"/>
      <c r="E21" s="44"/>
      <c r="F21" s="39"/>
    </row>
    <row r="22" spans="1:10" ht="20.25" customHeight="1">
      <c r="A22" s="44"/>
      <c r="B22" s="45"/>
      <c r="C22" s="46"/>
      <c r="D22" s="47"/>
      <c r="E22" s="47"/>
      <c r="F22" s="47"/>
    </row>
    <row r="23" spans="1:10" ht="20.25" customHeight="1">
      <c r="A23" s="44"/>
      <c r="B23" s="48"/>
      <c r="C23" s="46"/>
      <c r="D23" s="47"/>
      <c r="E23" s="47"/>
      <c r="F23" s="47"/>
    </row>
    <row r="24" spans="1:10" ht="20.25" customHeight="1">
      <c r="A24" s="44"/>
      <c r="B24" s="48"/>
      <c r="F24" s="24"/>
      <c r="G24" s="47"/>
      <c r="H24" s="47"/>
      <c r="I24" s="47"/>
      <c r="J24" s="47"/>
    </row>
    <row r="25" spans="1:10" ht="20.25" customHeight="1">
      <c r="A25" s="49"/>
      <c r="B25" s="49"/>
      <c r="C25" s="49"/>
      <c r="D25" s="49"/>
      <c r="E25" s="49"/>
      <c r="F25" s="39"/>
    </row>
    <row r="26" spans="1:10" ht="20.25" customHeight="1">
      <c r="A26" s="39"/>
      <c r="B26" s="24"/>
      <c r="C26" s="24"/>
      <c r="D26" s="24"/>
      <c r="E26" s="39"/>
      <c r="F26" s="39"/>
    </row>
    <row r="27" spans="1:10" ht="20.25" customHeight="1">
      <c r="A27" s="39"/>
      <c r="B27" s="39"/>
      <c r="C27" s="39"/>
      <c r="D27" s="39"/>
      <c r="E27" s="39"/>
      <c r="F27" s="39"/>
    </row>
    <row r="28" spans="1:10" ht="20.25" customHeight="1">
      <c r="A28" s="39"/>
      <c r="B28" s="39"/>
      <c r="C28" s="39"/>
      <c r="D28" s="39"/>
      <c r="E28" s="39"/>
      <c r="F28" s="39"/>
    </row>
    <row r="29" spans="1:10" ht="20.25" customHeight="1">
      <c r="A29" s="39"/>
      <c r="B29" s="39"/>
      <c r="C29" s="39"/>
      <c r="D29" s="39"/>
      <c r="E29" s="39"/>
      <c r="F29" s="39"/>
    </row>
    <row r="30" spans="1:10" ht="20.25" customHeight="1">
      <c r="A30" s="39"/>
      <c r="B30" s="39"/>
      <c r="C30" s="39"/>
      <c r="D30" s="39"/>
      <c r="E30" s="39"/>
      <c r="F30" s="39"/>
    </row>
  </sheetData>
  <mergeCells count="3">
    <mergeCell ref="A1:F1"/>
    <mergeCell ref="A2:C2"/>
    <mergeCell ref="A3:C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tabSelected="1" workbookViewId="0">
      <selection activeCell="S28" sqref="S28"/>
    </sheetView>
  </sheetViews>
  <sheetFormatPr defaultRowHeight="15"/>
  <cols>
    <col min="1" max="1" width="3.85546875" style="62" customWidth="1"/>
    <col min="2" max="2" width="10.7109375" style="21" customWidth="1"/>
    <col min="3" max="3" width="67.140625" style="47" customWidth="1"/>
    <col min="4" max="4" width="9.140625" style="47"/>
    <col min="5" max="5" width="9.42578125" style="47" bestFit="1" customWidth="1"/>
    <col min="6" max="8" width="9.5703125" style="47" bestFit="1" customWidth="1"/>
    <col min="9" max="9" width="7.85546875" style="47" customWidth="1"/>
    <col min="10" max="10" width="8.7109375" style="47" customWidth="1"/>
    <col min="11" max="11" width="7.5703125" style="47" customWidth="1"/>
    <col min="12" max="12" width="8" style="47" customWidth="1"/>
    <col min="13" max="13" width="10.5703125" style="47" customWidth="1"/>
    <col min="14" max="16384" width="9.140625" style="47"/>
  </cols>
  <sheetData>
    <row r="1" spans="1:13" ht="15" customHeight="1">
      <c r="A1" s="112" t="s">
        <v>43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 ht="15" customHeight="1">
      <c r="A2" s="113" t="s">
        <v>60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15" customHeight="1">
      <c r="A3" s="1"/>
      <c r="B3" s="2"/>
      <c r="C3" s="1"/>
      <c r="D3" s="1"/>
      <c r="E3" s="1"/>
      <c r="F3" s="1"/>
      <c r="G3" s="1"/>
      <c r="H3" s="1"/>
      <c r="I3" s="1"/>
      <c r="J3" s="1"/>
      <c r="K3" s="1"/>
      <c r="L3" s="114" t="s">
        <v>97</v>
      </c>
      <c r="M3" s="114"/>
    </row>
    <row r="4" spans="1:13">
      <c r="A4" s="115" t="s">
        <v>39</v>
      </c>
      <c r="B4" s="115"/>
      <c r="C4" s="115"/>
      <c r="D4" s="115"/>
      <c r="E4" s="1"/>
      <c r="F4" s="1"/>
      <c r="G4" s="1"/>
      <c r="H4" s="1"/>
      <c r="I4" s="1"/>
      <c r="J4" s="1"/>
      <c r="K4" s="1"/>
      <c r="L4" s="1"/>
      <c r="M4" s="1"/>
    </row>
    <row r="5" spans="1:13" ht="15" customHeight="1">
      <c r="A5" s="116" t="s">
        <v>40</v>
      </c>
      <c r="B5" s="116"/>
      <c r="C5" s="116"/>
      <c r="D5" s="116"/>
      <c r="E5" s="116"/>
      <c r="F5" s="3"/>
      <c r="G5" s="117"/>
      <c r="H5" s="117"/>
      <c r="I5" s="117"/>
      <c r="J5" s="117"/>
      <c r="K5" s="117"/>
      <c r="L5" s="117"/>
      <c r="M5" s="50"/>
    </row>
    <row r="6" spans="1:13" ht="33.75" customHeight="1">
      <c r="A6" s="122" t="s">
        <v>0</v>
      </c>
      <c r="B6" s="127" t="s">
        <v>1</v>
      </c>
      <c r="C6" s="122" t="s">
        <v>2</v>
      </c>
      <c r="D6" s="122" t="s">
        <v>3</v>
      </c>
      <c r="E6" s="120" t="s">
        <v>4</v>
      </c>
      <c r="F6" s="121"/>
      <c r="G6" s="118" t="s">
        <v>5</v>
      </c>
      <c r="H6" s="119"/>
      <c r="I6" s="118" t="s">
        <v>6</v>
      </c>
      <c r="J6" s="119"/>
      <c r="K6" s="120" t="s">
        <v>7</v>
      </c>
      <c r="L6" s="121"/>
      <c r="M6" s="122" t="s">
        <v>8</v>
      </c>
    </row>
    <row r="7" spans="1:13" ht="30">
      <c r="A7" s="123"/>
      <c r="B7" s="128"/>
      <c r="C7" s="123"/>
      <c r="D7" s="123"/>
      <c r="E7" s="4" t="s">
        <v>9</v>
      </c>
      <c r="F7" s="5" t="s">
        <v>10</v>
      </c>
      <c r="G7" s="6" t="s">
        <v>11</v>
      </c>
      <c r="H7" s="5" t="s">
        <v>8</v>
      </c>
      <c r="I7" s="6" t="s">
        <v>11</v>
      </c>
      <c r="J7" s="5" t="s">
        <v>8</v>
      </c>
      <c r="K7" s="6" t="s">
        <v>11</v>
      </c>
      <c r="L7" s="5" t="s">
        <v>8</v>
      </c>
      <c r="M7" s="123"/>
    </row>
    <row r="8" spans="1:13">
      <c r="A8" s="7">
        <v>1</v>
      </c>
      <c r="B8" s="8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</row>
    <row r="9" spans="1:13" ht="30">
      <c r="A9" s="124">
        <v>1</v>
      </c>
      <c r="B9" s="65" t="s">
        <v>67</v>
      </c>
      <c r="C9" s="51" t="s">
        <v>12</v>
      </c>
      <c r="D9" s="11" t="s">
        <v>13</v>
      </c>
      <c r="E9" s="90"/>
      <c r="F9" s="90">
        <v>76</v>
      </c>
      <c r="G9" s="91"/>
      <c r="H9" s="90"/>
      <c r="I9" s="92"/>
      <c r="J9" s="93"/>
      <c r="K9" s="92"/>
      <c r="L9" s="93"/>
      <c r="M9" s="93"/>
    </row>
    <row r="10" spans="1:13">
      <c r="A10" s="125"/>
      <c r="B10" s="66"/>
      <c r="C10" s="52" t="s">
        <v>14</v>
      </c>
      <c r="D10" s="14" t="s">
        <v>15</v>
      </c>
      <c r="E10" s="94">
        <v>0.34</v>
      </c>
      <c r="F10" s="94">
        <f>E10*F9</f>
        <v>25.840000000000003</v>
      </c>
      <c r="G10" s="95"/>
      <c r="H10" s="94"/>
      <c r="I10" s="96"/>
      <c r="J10" s="97"/>
      <c r="K10" s="96"/>
      <c r="L10" s="97"/>
      <c r="M10" s="97"/>
    </row>
    <row r="11" spans="1:13">
      <c r="A11" s="126"/>
      <c r="B11" s="66"/>
      <c r="C11" s="52" t="s">
        <v>16</v>
      </c>
      <c r="D11" s="14" t="s">
        <v>17</v>
      </c>
      <c r="E11" s="94">
        <v>0.31</v>
      </c>
      <c r="F11" s="94">
        <f>E11*F9</f>
        <v>23.56</v>
      </c>
      <c r="G11" s="95"/>
      <c r="H11" s="94"/>
      <c r="I11" s="96"/>
      <c r="J11" s="97"/>
      <c r="K11" s="96"/>
      <c r="L11" s="97"/>
      <c r="M11" s="97"/>
    </row>
    <row r="12" spans="1:13">
      <c r="A12" s="9"/>
      <c r="B12" s="67" t="s">
        <v>18</v>
      </c>
      <c r="C12" s="52" t="s">
        <v>19</v>
      </c>
      <c r="D12" s="14" t="s">
        <v>20</v>
      </c>
      <c r="E12" s="94">
        <v>0.51</v>
      </c>
      <c r="F12" s="94">
        <f>E12*F9</f>
        <v>38.76</v>
      </c>
      <c r="G12" s="95"/>
      <c r="H12" s="94"/>
      <c r="I12" s="96"/>
      <c r="J12" s="97"/>
      <c r="K12" s="96"/>
      <c r="L12" s="97"/>
      <c r="M12" s="97"/>
    </row>
    <row r="13" spans="1:13" ht="30">
      <c r="A13" s="129">
        <v>4</v>
      </c>
      <c r="B13" s="65" t="s">
        <v>72</v>
      </c>
      <c r="C13" s="51" t="s">
        <v>41</v>
      </c>
      <c r="D13" s="11" t="s">
        <v>63</v>
      </c>
      <c r="E13" s="98"/>
      <c r="F13" s="98">
        <v>19.71</v>
      </c>
      <c r="G13" s="99"/>
      <c r="H13" s="100"/>
      <c r="I13" s="99"/>
      <c r="J13" s="100"/>
      <c r="K13" s="99"/>
      <c r="L13" s="100"/>
      <c r="M13" s="100"/>
    </row>
    <row r="14" spans="1:13">
      <c r="A14" s="130"/>
      <c r="B14" s="68"/>
      <c r="C14" s="52" t="s">
        <v>14</v>
      </c>
      <c r="D14" s="14" t="s">
        <v>15</v>
      </c>
      <c r="E14" s="101">
        <v>2.06</v>
      </c>
      <c r="F14" s="101">
        <f>E14*F13</f>
        <v>40.602600000000002</v>
      </c>
      <c r="G14" s="102"/>
      <c r="H14" s="103"/>
      <c r="I14" s="102"/>
      <c r="J14" s="103"/>
      <c r="K14" s="102"/>
      <c r="L14" s="103"/>
      <c r="M14" s="103"/>
    </row>
    <row r="15" spans="1:13" customFormat="1" ht="30">
      <c r="A15" s="124">
        <v>12</v>
      </c>
      <c r="B15" s="73" t="s">
        <v>77</v>
      </c>
      <c r="C15" s="77" t="s">
        <v>78</v>
      </c>
      <c r="D15" s="12" t="s">
        <v>79</v>
      </c>
      <c r="E15" s="104"/>
      <c r="F15" s="105">
        <v>5.9160000000000004</v>
      </c>
      <c r="G15" s="78"/>
      <c r="H15" s="78"/>
      <c r="I15" s="78"/>
      <c r="J15" s="78"/>
      <c r="K15" s="78"/>
      <c r="L15" s="78"/>
      <c r="M15" s="78"/>
    </row>
    <row r="16" spans="1:13" customFormat="1">
      <c r="A16" s="125"/>
      <c r="B16" s="74"/>
      <c r="C16" s="56" t="s">
        <v>14</v>
      </c>
      <c r="D16" s="79" t="s">
        <v>15</v>
      </c>
      <c r="E16" s="106">
        <v>0.89</v>
      </c>
      <c r="F16" s="106">
        <f>E16*F15</f>
        <v>5.2652400000000004</v>
      </c>
      <c r="G16" s="80"/>
      <c r="H16" s="80"/>
      <c r="I16" s="80"/>
      <c r="J16" s="80"/>
      <c r="K16" s="80"/>
      <c r="L16" s="80"/>
      <c r="M16" s="80"/>
    </row>
    <row r="17" spans="1:13" customFormat="1">
      <c r="A17" s="125"/>
      <c r="B17" s="74"/>
      <c r="C17" s="56" t="s">
        <v>16</v>
      </c>
      <c r="D17" s="79" t="s">
        <v>17</v>
      </c>
      <c r="E17" s="106">
        <v>0.37</v>
      </c>
      <c r="F17" s="106">
        <f>E17*F15</f>
        <v>2.18892</v>
      </c>
      <c r="G17" s="80"/>
      <c r="H17" s="80"/>
      <c r="I17" s="80"/>
      <c r="J17" s="80"/>
      <c r="K17" s="80"/>
      <c r="L17" s="80"/>
      <c r="M17" s="80"/>
    </row>
    <row r="18" spans="1:13" customFormat="1" ht="17.25">
      <c r="A18" s="125"/>
      <c r="B18" s="74"/>
      <c r="C18" s="16" t="s">
        <v>80</v>
      </c>
      <c r="D18" s="79" t="s">
        <v>81</v>
      </c>
      <c r="E18" s="106">
        <v>1.1499999999999999</v>
      </c>
      <c r="F18" s="106">
        <f>E18*F15</f>
        <v>6.8033999999999999</v>
      </c>
      <c r="G18" s="80"/>
      <c r="H18" s="80"/>
      <c r="I18" s="80"/>
      <c r="J18" s="80"/>
      <c r="K18" s="80"/>
      <c r="L18" s="80"/>
      <c r="M18" s="80"/>
    </row>
    <row r="19" spans="1:13" customFormat="1">
      <c r="A19" s="126"/>
      <c r="B19" s="74"/>
      <c r="C19" s="81" t="s">
        <v>26</v>
      </c>
      <c r="D19" s="79" t="s">
        <v>17</v>
      </c>
      <c r="E19" s="106">
        <v>0.02</v>
      </c>
      <c r="F19" s="106">
        <f>E19*F15</f>
        <v>0.11832000000000001</v>
      </c>
      <c r="G19" s="80"/>
      <c r="H19" s="80"/>
      <c r="I19" s="80"/>
      <c r="J19" s="80"/>
      <c r="K19" s="80"/>
      <c r="L19" s="80"/>
      <c r="M19" s="80"/>
    </row>
    <row r="20" spans="1:13" ht="23.25">
      <c r="A20" s="129">
        <v>5</v>
      </c>
      <c r="B20" s="69" t="s">
        <v>68</v>
      </c>
      <c r="C20" s="64" t="s">
        <v>42</v>
      </c>
      <c r="D20" s="11" t="s">
        <v>63</v>
      </c>
      <c r="E20" s="90"/>
      <c r="F20" s="90">
        <v>14.79</v>
      </c>
      <c r="G20" s="92"/>
      <c r="H20" s="93"/>
      <c r="I20" s="92"/>
      <c r="J20" s="93"/>
      <c r="K20" s="92"/>
      <c r="L20" s="93"/>
      <c r="M20" s="93"/>
    </row>
    <row r="21" spans="1:13">
      <c r="A21" s="131"/>
      <c r="B21" s="71"/>
      <c r="C21" s="52" t="s">
        <v>14</v>
      </c>
      <c r="D21" s="14" t="s">
        <v>15</v>
      </c>
      <c r="E21" s="94">
        <v>3.78</v>
      </c>
      <c r="F21" s="94">
        <f>F20*E21</f>
        <v>55.906199999999991</v>
      </c>
      <c r="G21" s="107"/>
      <c r="H21" s="107"/>
      <c r="I21" s="96"/>
      <c r="J21" s="97"/>
      <c r="K21" s="96"/>
      <c r="L21" s="97"/>
      <c r="M21" s="97"/>
    </row>
    <row r="22" spans="1:13">
      <c r="A22" s="131"/>
      <c r="B22" s="68"/>
      <c r="C22" s="52" t="s">
        <v>21</v>
      </c>
      <c r="D22" s="14" t="s">
        <v>17</v>
      </c>
      <c r="E22" s="94">
        <v>0.92</v>
      </c>
      <c r="F22" s="94">
        <f>E22*F20</f>
        <v>13.6068</v>
      </c>
      <c r="G22" s="96"/>
      <c r="H22" s="97"/>
      <c r="I22" s="96"/>
      <c r="J22" s="97"/>
      <c r="K22" s="96"/>
      <c r="L22" s="97"/>
      <c r="M22" s="97"/>
    </row>
    <row r="23" spans="1:13" ht="17.25">
      <c r="A23" s="131"/>
      <c r="B23" s="70"/>
      <c r="C23" s="52" t="s">
        <v>75</v>
      </c>
      <c r="D23" s="14" t="s">
        <v>64</v>
      </c>
      <c r="E23" s="94">
        <v>1.0149999999999999</v>
      </c>
      <c r="F23" s="94">
        <f>E23*F20</f>
        <v>15.011849999999997</v>
      </c>
      <c r="G23" s="96"/>
      <c r="H23" s="97"/>
      <c r="I23" s="97"/>
      <c r="J23" s="97"/>
      <c r="K23" s="96"/>
      <c r="L23" s="97"/>
      <c r="M23" s="97"/>
    </row>
    <row r="24" spans="1:13">
      <c r="A24" s="131"/>
      <c r="B24" s="70"/>
      <c r="C24" s="52" t="s">
        <v>73</v>
      </c>
      <c r="D24" s="14" t="s">
        <v>22</v>
      </c>
      <c r="E24" s="94"/>
      <c r="F24" s="94">
        <v>0.1988</v>
      </c>
      <c r="G24" s="96"/>
      <c r="H24" s="97"/>
      <c r="I24" s="97"/>
      <c r="J24" s="97"/>
      <c r="K24" s="96"/>
      <c r="L24" s="97"/>
      <c r="M24" s="97"/>
    </row>
    <row r="25" spans="1:13">
      <c r="A25" s="131"/>
      <c r="B25" s="70"/>
      <c r="C25" s="52" t="s">
        <v>74</v>
      </c>
      <c r="D25" s="14" t="s">
        <v>22</v>
      </c>
      <c r="E25" s="94"/>
      <c r="F25" s="94">
        <v>0.68815000000000004</v>
      </c>
      <c r="G25" s="96"/>
      <c r="H25" s="97"/>
      <c r="I25" s="97"/>
      <c r="J25" s="97"/>
      <c r="K25" s="96"/>
      <c r="L25" s="97"/>
      <c r="M25" s="97"/>
    </row>
    <row r="26" spans="1:13">
      <c r="A26" s="131"/>
      <c r="B26" s="70"/>
      <c r="C26" s="52" t="s">
        <v>23</v>
      </c>
      <c r="D26" s="14" t="s">
        <v>24</v>
      </c>
      <c r="E26" s="94"/>
      <c r="F26" s="94">
        <v>6.6</v>
      </c>
      <c r="G26" s="96"/>
      <c r="H26" s="97"/>
      <c r="I26" s="97"/>
      <c r="J26" s="97"/>
      <c r="K26" s="96"/>
      <c r="L26" s="97"/>
      <c r="M26" s="97"/>
    </row>
    <row r="27" spans="1:13" ht="17.25">
      <c r="A27" s="131"/>
      <c r="B27" s="70"/>
      <c r="C27" s="52" t="s">
        <v>76</v>
      </c>
      <c r="D27" s="14" t="s">
        <v>65</v>
      </c>
      <c r="E27" s="94">
        <v>0.70299999999999996</v>
      </c>
      <c r="F27" s="94">
        <f>E27*F20</f>
        <v>10.397369999999999</v>
      </c>
      <c r="G27" s="96"/>
      <c r="H27" s="97"/>
      <c r="I27" s="97"/>
      <c r="J27" s="97"/>
      <c r="K27" s="96"/>
      <c r="L27" s="97"/>
      <c r="M27" s="97"/>
    </row>
    <row r="28" spans="1:13" ht="17.25">
      <c r="A28" s="131"/>
      <c r="B28" s="70"/>
      <c r="C28" s="52" t="s">
        <v>25</v>
      </c>
      <c r="D28" s="14" t="s">
        <v>64</v>
      </c>
      <c r="E28" s="94">
        <v>1.14E-2</v>
      </c>
      <c r="F28" s="94">
        <f>E28*F20</f>
        <v>0.16860600000000001</v>
      </c>
      <c r="G28" s="96"/>
      <c r="H28" s="97"/>
      <c r="I28" s="97"/>
      <c r="J28" s="97"/>
      <c r="K28" s="96"/>
      <c r="L28" s="97"/>
      <c r="M28" s="97"/>
    </row>
    <row r="29" spans="1:13">
      <c r="A29" s="130"/>
      <c r="B29" s="70"/>
      <c r="C29" s="53" t="s">
        <v>26</v>
      </c>
      <c r="D29" s="15" t="s">
        <v>17</v>
      </c>
      <c r="E29" s="94">
        <v>0.6</v>
      </c>
      <c r="F29" s="94">
        <f>E29*F20</f>
        <v>8.8739999999999988</v>
      </c>
      <c r="G29" s="96"/>
      <c r="H29" s="97"/>
      <c r="I29" s="97"/>
      <c r="J29" s="97"/>
      <c r="K29" s="96"/>
      <c r="L29" s="97"/>
      <c r="M29" s="97"/>
    </row>
    <row r="30" spans="1:13" customFormat="1" ht="22.5">
      <c r="A30" s="124">
        <v>15</v>
      </c>
      <c r="B30" s="73" t="s">
        <v>82</v>
      </c>
      <c r="C30" s="82" t="s">
        <v>83</v>
      </c>
      <c r="D30" s="12" t="s">
        <v>81</v>
      </c>
      <c r="E30" s="105"/>
      <c r="F30" s="108">
        <f>0.4*0.4*0.8*3</f>
        <v>0.38400000000000012</v>
      </c>
      <c r="G30" s="83"/>
      <c r="H30" s="83"/>
      <c r="I30" s="83"/>
      <c r="J30" s="83"/>
      <c r="K30" s="83"/>
      <c r="L30" s="83"/>
      <c r="M30" s="83"/>
    </row>
    <row r="31" spans="1:13" customFormat="1">
      <c r="A31" s="125"/>
      <c r="B31" s="74"/>
      <c r="C31" s="56" t="s">
        <v>14</v>
      </c>
      <c r="D31" s="79" t="s">
        <v>15</v>
      </c>
      <c r="E31" s="109">
        <v>13.3</v>
      </c>
      <c r="F31" s="109">
        <f>E31*F30</f>
        <v>5.1072000000000015</v>
      </c>
      <c r="G31" s="84"/>
      <c r="H31" s="84"/>
      <c r="I31" s="84"/>
      <c r="J31" s="84"/>
      <c r="K31" s="84"/>
      <c r="L31" s="84"/>
      <c r="M31" s="84"/>
    </row>
    <row r="32" spans="1:13" customFormat="1">
      <c r="A32" s="125"/>
      <c r="B32" s="74"/>
      <c r="C32" s="56" t="s">
        <v>21</v>
      </c>
      <c r="D32" s="79" t="s">
        <v>17</v>
      </c>
      <c r="E32" s="109">
        <v>3.36</v>
      </c>
      <c r="F32" s="109">
        <f>E32*F30</f>
        <v>1.2902400000000003</v>
      </c>
      <c r="G32" s="84"/>
      <c r="H32" s="84"/>
      <c r="I32" s="84"/>
      <c r="J32" s="84"/>
      <c r="K32" s="84"/>
      <c r="L32" s="84"/>
      <c r="M32" s="84"/>
    </row>
    <row r="33" spans="1:13" customFormat="1" ht="17.25">
      <c r="A33" s="125"/>
      <c r="B33" s="74"/>
      <c r="C33" s="56" t="s">
        <v>87</v>
      </c>
      <c r="D33" s="79" t="s">
        <v>81</v>
      </c>
      <c r="E33" s="109">
        <v>1.0149999999999999</v>
      </c>
      <c r="F33" s="109">
        <f>E33*F30</f>
        <v>0.38976000000000011</v>
      </c>
      <c r="G33" s="96"/>
      <c r="H33" s="84"/>
      <c r="I33" s="84"/>
      <c r="J33" s="84"/>
      <c r="K33" s="84"/>
      <c r="L33" s="84"/>
      <c r="M33" s="84"/>
    </row>
    <row r="34" spans="1:13" customFormat="1">
      <c r="A34" s="125"/>
      <c r="B34" s="74"/>
      <c r="C34" s="52" t="s">
        <v>73</v>
      </c>
      <c r="D34" s="79" t="s">
        <v>22</v>
      </c>
      <c r="E34" s="109"/>
      <c r="F34" s="109">
        <v>1.166E-2</v>
      </c>
      <c r="G34" s="96"/>
      <c r="H34" s="84"/>
      <c r="I34" s="84"/>
      <c r="J34" s="84"/>
      <c r="K34" s="84"/>
      <c r="L34" s="84"/>
      <c r="M34" s="84"/>
    </row>
    <row r="35" spans="1:13" customFormat="1">
      <c r="A35" s="125"/>
      <c r="B35" s="74"/>
      <c r="C35" s="52" t="s">
        <v>74</v>
      </c>
      <c r="D35" s="79" t="s">
        <v>22</v>
      </c>
      <c r="E35" s="109"/>
      <c r="F35" s="109">
        <v>2.7629999999999998E-3</v>
      </c>
      <c r="G35" s="96"/>
      <c r="H35" s="84"/>
      <c r="I35" s="84"/>
      <c r="J35" s="84"/>
      <c r="K35" s="84"/>
      <c r="L35" s="84"/>
      <c r="M35" s="84"/>
    </row>
    <row r="36" spans="1:13" customFormat="1" ht="17.25">
      <c r="A36" s="125"/>
      <c r="B36" s="74"/>
      <c r="C36" s="56" t="s">
        <v>84</v>
      </c>
      <c r="D36" s="79" t="s">
        <v>85</v>
      </c>
      <c r="E36" s="109">
        <v>2.42</v>
      </c>
      <c r="F36" s="109">
        <f>E36*F30</f>
        <v>0.92928000000000022</v>
      </c>
      <c r="G36" s="84"/>
      <c r="H36" s="84"/>
      <c r="I36" s="84"/>
      <c r="J36" s="84"/>
      <c r="K36" s="84"/>
      <c r="L36" s="84"/>
      <c r="M36" s="84"/>
    </row>
    <row r="37" spans="1:13" customFormat="1" ht="17.25">
      <c r="A37" s="125"/>
      <c r="B37" s="74"/>
      <c r="C37" s="56" t="s">
        <v>86</v>
      </c>
      <c r="D37" s="79" t="s">
        <v>81</v>
      </c>
      <c r="E37" s="109">
        <v>6.4799999999999996E-2</v>
      </c>
      <c r="F37" s="109">
        <f>E37*F30</f>
        <v>2.4883200000000008E-2</v>
      </c>
      <c r="G37" s="84"/>
      <c r="H37" s="84"/>
      <c r="I37" s="84"/>
      <c r="J37" s="84"/>
      <c r="K37" s="84"/>
      <c r="L37" s="84"/>
      <c r="M37" s="84"/>
    </row>
    <row r="38" spans="1:13" customFormat="1">
      <c r="A38" s="126"/>
      <c r="B38" s="74"/>
      <c r="C38" s="56" t="s">
        <v>26</v>
      </c>
      <c r="D38" s="79" t="s">
        <v>17</v>
      </c>
      <c r="E38" s="109">
        <v>0.6</v>
      </c>
      <c r="F38" s="109">
        <f>E38*F30</f>
        <v>0.23040000000000005</v>
      </c>
      <c r="G38" s="84"/>
      <c r="H38" s="84"/>
      <c r="I38" s="84"/>
      <c r="J38" s="84"/>
      <c r="K38" s="84"/>
      <c r="L38" s="84"/>
      <c r="M38" s="84"/>
    </row>
    <row r="39" spans="1:13" ht="30">
      <c r="A39" s="129">
        <v>6</v>
      </c>
      <c r="B39" s="65" t="s">
        <v>69</v>
      </c>
      <c r="C39" s="51" t="s">
        <v>95</v>
      </c>
      <c r="D39" s="54" t="s">
        <v>27</v>
      </c>
      <c r="E39" s="90"/>
      <c r="F39" s="90">
        <v>146</v>
      </c>
      <c r="G39" s="92"/>
      <c r="H39" s="93"/>
      <c r="I39" s="92"/>
      <c r="J39" s="93"/>
      <c r="K39" s="92"/>
      <c r="L39" s="93"/>
      <c r="M39" s="93"/>
    </row>
    <row r="40" spans="1:13">
      <c r="A40" s="131"/>
      <c r="B40" s="71"/>
      <c r="C40" s="52" t="s">
        <v>14</v>
      </c>
      <c r="D40" s="14" t="s">
        <v>15</v>
      </c>
      <c r="E40" s="94">
        <v>1.66</v>
      </c>
      <c r="F40" s="94">
        <f>E40*F39</f>
        <v>242.35999999999999</v>
      </c>
      <c r="G40" s="96"/>
      <c r="H40" s="97"/>
      <c r="I40" s="96"/>
      <c r="J40" s="97"/>
      <c r="K40" s="96"/>
      <c r="L40" s="97"/>
      <c r="M40" s="97"/>
    </row>
    <row r="41" spans="1:13">
      <c r="A41" s="131"/>
      <c r="B41" s="68"/>
      <c r="C41" s="52" t="s">
        <v>16</v>
      </c>
      <c r="D41" s="14" t="s">
        <v>17</v>
      </c>
      <c r="E41" s="94">
        <v>0.05</v>
      </c>
      <c r="F41" s="94">
        <f>E41*F39</f>
        <v>7.3000000000000007</v>
      </c>
      <c r="G41" s="96"/>
      <c r="H41" s="97"/>
      <c r="I41" s="96"/>
      <c r="J41" s="97"/>
      <c r="K41" s="96"/>
      <c r="L41" s="97"/>
      <c r="M41" s="97"/>
    </row>
    <row r="42" spans="1:13" ht="30">
      <c r="A42" s="131"/>
      <c r="B42" s="72"/>
      <c r="C42" s="52" t="s">
        <v>28</v>
      </c>
      <c r="D42" s="14" t="s">
        <v>65</v>
      </c>
      <c r="E42" s="94"/>
      <c r="F42" s="94">
        <f>F39*1.5</f>
        <v>219</v>
      </c>
      <c r="G42" s="96"/>
      <c r="H42" s="97"/>
      <c r="I42" s="96"/>
      <c r="J42" s="97"/>
      <c r="K42" s="96"/>
      <c r="L42" s="97"/>
      <c r="M42" s="97"/>
    </row>
    <row r="43" spans="1:13">
      <c r="A43" s="131"/>
      <c r="B43" s="72"/>
      <c r="C43" s="52" t="s">
        <v>61</v>
      </c>
      <c r="D43" s="14" t="s">
        <v>62</v>
      </c>
      <c r="E43" s="94"/>
      <c r="F43" s="94">
        <v>226</v>
      </c>
      <c r="G43" s="96"/>
      <c r="H43" s="97"/>
      <c r="I43" s="96"/>
      <c r="J43" s="97"/>
      <c r="K43" s="96"/>
      <c r="L43" s="97"/>
      <c r="M43" s="97"/>
    </row>
    <row r="44" spans="1:13" ht="17.25">
      <c r="A44" s="131"/>
      <c r="B44" s="68"/>
      <c r="C44" s="52" t="s">
        <v>96</v>
      </c>
      <c r="D44" s="14" t="s">
        <v>64</v>
      </c>
      <c r="E44" s="94">
        <v>1.41E-2</v>
      </c>
      <c r="F44" s="94">
        <f>E44*F40</f>
        <v>3.4172759999999998</v>
      </c>
      <c r="G44" s="96"/>
      <c r="H44" s="97"/>
      <c r="I44" s="97"/>
      <c r="J44" s="97"/>
      <c r="K44" s="96"/>
      <c r="L44" s="97"/>
      <c r="M44" s="97"/>
    </row>
    <row r="45" spans="1:13">
      <c r="A45" s="130"/>
      <c r="B45" s="68"/>
      <c r="C45" s="53" t="s">
        <v>26</v>
      </c>
      <c r="D45" s="15" t="s">
        <v>17</v>
      </c>
      <c r="E45" s="101">
        <v>0.06</v>
      </c>
      <c r="F45" s="101">
        <f>E45*F39</f>
        <v>8.76</v>
      </c>
      <c r="G45" s="102"/>
      <c r="H45" s="103"/>
      <c r="I45" s="107"/>
      <c r="J45" s="107"/>
      <c r="K45" s="102"/>
      <c r="L45" s="103"/>
      <c r="M45" s="103"/>
    </row>
    <row r="46" spans="1:13" ht="22.5">
      <c r="A46" s="124">
        <v>7</v>
      </c>
      <c r="B46" s="73" t="s">
        <v>70</v>
      </c>
      <c r="C46" s="10" t="s">
        <v>88</v>
      </c>
      <c r="D46" s="11" t="s">
        <v>29</v>
      </c>
      <c r="E46" s="85"/>
      <c r="F46" s="86">
        <v>0.23019999999999999</v>
      </c>
      <c r="G46" s="85"/>
      <c r="H46" s="85"/>
      <c r="I46" s="85"/>
      <c r="J46" s="85"/>
      <c r="K46" s="85"/>
      <c r="L46" s="85"/>
      <c r="M46" s="85"/>
    </row>
    <row r="47" spans="1:13">
      <c r="A47" s="125"/>
      <c r="B47" s="74"/>
      <c r="C47" s="13" t="s">
        <v>14</v>
      </c>
      <c r="D47" s="14" t="s">
        <v>15</v>
      </c>
      <c r="E47" s="87">
        <v>263.39999999999998</v>
      </c>
      <c r="F47" s="87">
        <f>E47*F46</f>
        <v>60.634679999999989</v>
      </c>
      <c r="G47" s="84"/>
      <c r="H47" s="84"/>
      <c r="I47" s="88"/>
      <c r="J47" s="89"/>
      <c r="K47" s="88"/>
      <c r="L47" s="89"/>
      <c r="M47" s="89"/>
    </row>
    <row r="48" spans="1:13">
      <c r="A48" s="125"/>
      <c r="B48" s="74"/>
      <c r="C48" s="13" t="s">
        <v>21</v>
      </c>
      <c r="D48" s="15" t="s">
        <v>17</v>
      </c>
      <c r="E48" s="87">
        <v>0.17</v>
      </c>
      <c r="F48" s="87">
        <f>E48*F46</f>
        <v>3.9134000000000002E-2</v>
      </c>
      <c r="G48" s="84"/>
      <c r="H48" s="84"/>
      <c r="I48" s="88"/>
      <c r="J48" s="89"/>
      <c r="K48" s="88"/>
      <c r="L48" s="89"/>
      <c r="M48" s="89"/>
    </row>
    <row r="49" spans="1:13" ht="14.25" customHeight="1">
      <c r="A49" s="125"/>
      <c r="B49" s="70"/>
      <c r="C49" s="55" t="s">
        <v>30</v>
      </c>
      <c r="D49" s="17" t="s">
        <v>27</v>
      </c>
      <c r="E49" s="87"/>
      <c r="F49" s="87">
        <v>8.1</v>
      </c>
      <c r="G49" s="84"/>
      <c r="H49" s="84"/>
      <c r="I49" s="84"/>
      <c r="J49" s="84"/>
      <c r="K49" s="84"/>
      <c r="L49" s="84"/>
      <c r="M49" s="84"/>
    </row>
    <row r="50" spans="1:13">
      <c r="A50" s="125"/>
      <c r="B50" s="70"/>
      <c r="C50" s="55" t="s">
        <v>90</v>
      </c>
      <c r="D50" s="17" t="s">
        <v>27</v>
      </c>
      <c r="E50" s="87"/>
      <c r="F50" s="87">
        <v>26</v>
      </c>
      <c r="G50" s="84"/>
      <c r="H50" s="84"/>
      <c r="I50" s="84"/>
      <c r="J50" s="84"/>
      <c r="K50" s="84"/>
      <c r="L50" s="84"/>
      <c r="M50" s="84"/>
    </row>
    <row r="51" spans="1:13">
      <c r="A51" s="125"/>
      <c r="B51" s="70"/>
      <c r="C51" s="55" t="s">
        <v>89</v>
      </c>
      <c r="D51" s="17" t="s">
        <v>27</v>
      </c>
      <c r="E51" s="87"/>
      <c r="F51" s="87">
        <v>74</v>
      </c>
      <c r="G51" s="84"/>
      <c r="H51" s="84"/>
      <c r="I51" s="84"/>
      <c r="J51" s="84"/>
      <c r="K51" s="84"/>
      <c r="L51" s="84"/>
      <c r="M51" s="84"/>
    </row>
    <row r="52" spans="1:13">
      <c r="A52" s="125"/>
      <c r="B52" s="70"/>
      <c r="C52" s="55" t="s">
        <v>91</v>
      </c>
      <c r="D52" s="17" t="s">
        <v>27</v>
      </c>
      <c r="E52" s="87"/>
      <c r="F52" s="87">
        <v>4</v>
      </c>
      <c r="G52" s="84"/>
      <c r="H52" s="84"/>
      <c r="I52" s="84"/>
      <c r="J52" s="84"/>
      <c r="K52" s="84"/>
      <c r="L52" s="84"/>
      <c r="M52" s="84"/>
    </row>
    <row r="53" spans="1:13">
      <c r="A53" s="125"/>
      <c r="B53" s="70"/>
      <c r="C53" s="55" t="s">
        <v>92</v>
      </c>
      <c r="D53" s="17" t="s">
        <v>93</v>
      </c>
      <c r="E53" s="87"/>
      <c r="F53" s="87">
        <v>0.18</v>
      </c>
      <c r="G53" s="84"/>
      <c r="H53" s="84"/>
      <c r="I53" s="84"/>
      <c r="J53" s="84"/>
      <c r="K53" s="84"/>
      <c r="L53" s="84"/>
      <c r="M53" s="84"/>
    </row>
    <row r="54" spans="1:13">
      <c r="A54" s="125"/>
      <c r="B54" s="75"/>
      <c r="C54" s="55" t="s">
        <v>31</v>
      </c>
      <c r="D54" s="17" t="s">
        <v>20</v>
      </c>
      <c r="E54" s="87"/>
      <c r="F54" s="87">
        <v>6</v>
      </c>
      <c r="G54" s="84"/>
      <c r="H54" s="84"/>
      <c r="I54" s="84"/>
      <c r="J54" s="84"/>
      <c r="K54" s="84"/>
      <c r="L54" s="84"/>
      <c r="M54" s="84"/>
    </row>
    <row r="55" spans="1:13">
      <c r="A55" s="125"/>
      <c r="B55" s="75"/>
      <c r="C55" s="56" t="s">
        <v>32</v>
      </c>
      <c r="D55" s="17" t="s">
        <v>24</v>
      </c>
      <c r="E55" s="87">
        <v>5</v>
      </c>
      <c r="F55" s="87">
        <f>E55*F46</f>
        <v>1.151</v>
      </c>
      <c r="G55" s="84"/>
      <c r="H55" s="84"/>
      <c r="I55" s="84"/>
      <c r="J55" s="84"/>
      <c r="K55" s="84"/>
      <c r="L55" s="84"/>
      <c r="M55" s="84"/>
    </row>
    <row r="56" spans="1:13">
      <c r="A56" s="125"/>
      <c r="B56" s="75"/>
      <c r="C56" s="55" t="s">
        <v>94</v>
      </c>
      <c r="D56" s="17" t="s">
        <v>24</v>
      </c>
      <c r="E56" s="87">
        <v>0.12</v>
      </c>
      <c r="F56" s="87">
        <f>E56*F46</f>
        <v>2.7623999999999999E-2</v>
      </c>
      <c r="G56" s="84"/>
      <c r="H56" s="84"/>
      <c r="I56" s="84"/>
      <c r="J56" s="84"/>
      <c r="K56" s="84"/>
      <c r="L56" s="84"/>
      <c r="M56" s="84"/>
    </row>
    <row r="57" spans="1:13">
      <c r="A57" s="126"/>
      <c r="B57" s="74"/>
      <c r="C57" s="55" t="s">
        <v>26</v>
      </c>
      <c r="D57" s="17" t="s">
        <v>17</v>
      </c>
      <c r="E57" s="87">
        <v>2.78</v>
      </c>
      <c r="F57" s="87">
        <f>E57*F46</f>
        <v>0.63995599999999997</v>
      </c>
      <c r="G57" s="84"/>
      <c r="H57" s="84"/>
      <c r="I57" s="84"/>
      <c r="J57" s="84"/>
      <c r="K57" s="84"/>
      <c r="L57" s="84"/>
      <c r="M57" s="84"/>
    </row>
    <row r="58" spans="1:13" ht="30">
      <c r="A58" s="124">
        <v>8</v>
      </c>
      <c r="B58" s="73" t="s">
        <v>71</v>
      </c>
      <c r="C58" s="10" t="s">
        <v>33</v>
      </c>
      <c r="D58" s="11" t="s">
        <v>66</v>
      </c>
      <c r="E58" s="85"/>
      <c r="F58" s="86">
        <v>40</v>
      </c>
      <c r="G58" s="85"/>
      <c r="H58" s="85"/>
      <c r="I58" s="85"/>
      <c r="J58" s="85"/>
      <c r="K58" s="85"/>
      <c r="L58" s="85"/>
      <c r="M58" s="85"/>
    </row>
    <row r="59" spans="1:13">
      <c r="A59" s="125"/>
      <c r="B59" s="74"/>
      <c r="C59" s="13" t="s">
        <v>14</v>
      </c>
      <c r="D59" s="14" t="s">
        <v>15</v>
      </c>
      <c r="E59" s="87">
        <v>0.68</v>
      </c>
      <c r="F59" s="87">
        <f>E59*F58</f>
        <v>27.200000000000003</v>
      </c>
      <c r="G59" s="84"/>
      <c r="H59" s="84"/>
      <c r="I59" s="88"/>
      <c r="J59" s="89"/>
      <c r="K59" s="88"/>
      <c r="L59" s="89"/>
      <c r="M59" s="89"/>
    </row>
    <row r="60" spans="1:13">
      <c r="A60" s="125"/>
      <c r="B60" s="74"/>
      <c r="C60" s="13" t="s">
        <v>21</v>
      </c>
      <c r="D60" s="15" t="s">
        <v>17</v>
      </c>
      <c r="E60" s="87">
        <v>3.0000000000000001E-3</v>
      </c>
      <c r="F60" s="87">
        <f>E60*F58</f>
        <v>0.12</v>
      </c>
      <c r="G60" s="84"/>
      <c r="H60" s="84"/>
      <c r="I60" s="88"/>
      <c r="J60" s="89"/>
      <c r="K60" s="88"/>
      <c r="L60" s="89"/>
      <c r="M60" s="89"/>
    </row>
    <row r="61" spans="1:13" ht="17.25" customHeight="1">
      <c r="A61" s="125"/>
      <c r="B61" s="70"/>
      <c r="C61" s="56" t="s">
        <v>34</v>
      </c>
      <c r="D61" s="17" t="s">
        <v>24</v>
      </c>
      <c r="E61" s="87">
        <v>0.251</v>
      </c>
      <c r="F61" s="87">
        <f>E61*F58</f>
        <v>10.039999999999999</v>
      </c>
      <c r="G61" s="84"/>
      <c r="H61" s="84"/>
      <c r="I61" s="84"/>
      <c r="J61" s="84"/>
      <c r="K61" s="84"/>
      <c r="L61" s="84"/>
      <c r="M61" s="84"/>
    </row>
    <row r="62" spans="1:13">
      <c r="A62" s="125"/>
      <c r="B62" s="75"/>
      <c r="C62" s="55" t="s">
        <v>35</v>
      </c>
      <c r="D62" s="17" t="s">
        <v>36</v>
      </c>
      <c r="E62" s="87">
        <v>2.7E-2</v>
      </c>
      <c r="F62" s="87">
        <f>E62*F58</f>
        <v>1.08</v>
      </c>
      <c r="G62" s="84"/>
      <c r="H62" s="84"/>
      <c r="I62" s="84"/>
      <c r="J62" s="84"/>
      <c r="K62" s="84"/>
      <c r="L62" s="84"/>
      <c r="M62" s="84"/>
    </row>
    <row r="63" spans="1:13">
      <c r="A63" s="126"/>
      <c r="B63" s="74"/>
      <c r="C63" s="55" t="s">
        <v>26</v>
      </c>
      <c r="D63" s="17" t="s">
        <v>17</v>
      </c>
      <c r="E63" s="87">
        <v>1.9E-3</v>
      </c>
      <c r="F63" s="87">
        <f>E63*F58</f>
        <v>7.5999999999999998E-2</v>
      </c>
      <c r="G63" s="84"/>
      <c r="H63" s="84"/>
      <c r="I63" s="84"/>
      <c r="J63" s="84"/>
      <c r="K63" s="84"/>
      <c r="L63" s="84"/>
      <c r="M63" s="84"/>
    </row>
    <row r="64" spans="1:13">
      <c r="A64" s="57"/>
      <c r="B64" s="76"/>
      <c r="C64" s="7" t="s">
        <v>8</v>
      </c>
      <c r="D64" s="18"/>
      <c r="E64" s="58"/>
      <c r="F64" s="58"/>
      <c r="G64" s="59"/>
      <c r="H64" s="19"/>
      <c r="I64" s="19"/>
      <c r="J64" s="19"/>
      <c r="K64" s="19"/>
      <c r="L64" s="19"/>
      <c r="M64" s="19"/>
    </row>
    <row r="65" spans="1:13">
      <c r="A65" s="57"/>
      <c r="B65" s="76"/>
      <c r="C65" s="7" t="s">
        <v>37</v>
      </c>
      <c r="D65" s="20">
        <v>0.1</v>
      </c>
      <c r="E65" s="60"/>
      <c r="F65" s="61"/>
      <c r="G65" s="59"/>
      <c r="H65" s="19"/>
      <c r="I65" s="19"/>
      <c r="J65" s="19"/>
      <c r="K65" s="19"/>
      <c r="L65" s="19"/>
      <c r="M65" s="19"/>
    </row>
    <row r="66" spans="1:13">
      <c r="A66" s="57"/>
      <c r="B66" s="76"/>
      <c r="C66" s="7" t="s">
        <v>8</v>
      </c>
      <c r="D66" s="7"/>
      <c r="E66" s="60"/>
      <c r="F66" s="61"/>
      <c r="G66" s="59"/>
      <c r="H66" s="19"/>
      <c r="I66" s="19"/>
      <c r="J66" s="19"/>
      <c r="K66" s="19"/>
      <c r="L66" s="19"/>
      <c r="M66" s="19"/>
    </row>
    <row r="67" spans="1:13">
      <c r="A67" s="57"/>
      <c r="B67" s="76"/>
      <c r="C67" s="7" t="s">
        <v>38</v>
      </c>
      <c r="D67" s="20">
        <v>0.08</v>
      </c>
      <c r="E67" s="60"/>
      <c r="F67" s="61"/>
      <c r="G67" s="59"/>
      <c r="H67" s="19"/>
      <c r="I67" s="19"/>
      <c r="J67" s="19"/>
      <c r="K67" s="19"/>
      <c r="L67" s="19"/>
      <c r="M67" s="19"/>
    </row>
    <row r="68" spans="1:13">
      <c r="A68" s="57"/>
      <c r="B68" s="76"/>
      <c r="C68" s="7" t="s">
        <v>8</v>
      </c>
      <c r="D68" s="20"/>
      <c r="E68" s="60"/>
      <c r="F68" s="61"/>
      <c r="G68" s="59"/>
      <c r="H68" s="19"/>
      <c r="I68" s="19"/>
      <c r="J68" s="19"/>
      <c r="K68" s="19"/>
      <c r="L68" s="19"/>
      <c r="M68" s="19"/>
    </row>
    <row r="70" spans="1:13">
      <c r="C70" s="22"/>
    </row>
    <row r="71" spans="1:13">
      <c r="C71" s="23"/>
    </row>
    <row r="72" spans="1:13">
      <c r="C72" s="23"/>
    </row>
    <row r="73" spans="1:13">
      <c r="C73" s="63"/>
    </row>
    <row r="74" spans="1:13">
      <c r="C74" s="24"/>
    </row>
  </sheetData>
  <mergeCells count="23">
    <mergeCell ref="A13:A14"/>
    <mergeCell ref="A20:A29"/>
    <mergeCell ref="A39:A45"/>
    <mergeCell ref="A46:A57"/>
    <mergeCell ref="A58:A63"/>
    <mergeCell ref="A15:A19"/>
    <mergeCell ref="A30:A38"/>
    <mergeCell ref="I6:J6"/>
    <mergeCell ref="K6:L6"/>
    <mergeCell ref="M6:M7"/>
    <mergeCell ref="A9:A11"/>
    <mergeCell ref="A6:A7"/>
    <mergeCell ref="B6:B7"/>
    <mergeCell ref="C6:C7"/>
    <mergeCell ref="D6:D7"/>
    <mergeCell ref="E6:F6"/>
    <mergeCell ref="G6:H6"/>
    <mergeCell ref="A1:M1"/>
    <mergeCell ref="A2:M2"/>
    <mergeCell ref="L3:M3"/>
    <mergeCell ref="A4:D4"/>
    <mergeCell ref="A5:E5"/>
    <mergeCell ref="G5:L5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დანართი 1</vt:lpstr>
      <vt:lpstr>დანართი 1,1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2021-03-30T08:15:19Z</dcterms:modified>
</cp:coreProperties>
</file>