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0" windowWidth="14805" windowHeight="8010" tabRatio="754"/>
  </bookViews>
  <sheets>
    <sheet name="მარშრუტები და ინფრასტრუქტურა" sheetId="1" r:id="rId1"/>
    <sheet name="1. ეცერი - მეზირის ტბა - მაზერი" sheetId="8" r:id="rId2"/>
    <sheet name="2. მაზერი-ქორულდი-მესტია" sheetId="21" r:id="rId3"/>
    <sheet name="3. ქსელი" sheetId="22" r:id="rId4"/>
    <sheet name="4. ადიში-იფრარი" sheetId="23" r:id="rId5"/>
    <sheet name="5. იფრარი-უშგული" sheetId="24" r:id="rId6"/>
    <sheet name="6. უშგული-შხარას მყინვარი" sheetId="25" r:id="rId7"/>
  </sheets>
  <calcPr calcId="152511"/>
</workbook>
</file>

<file path=xl/calcChain.xml><?xml version="1.0" encoding="utf-8"?>
<calcChain xmlns="http://schemas.openxmlformats.org/spreadsheetml/2006/main">
  <c r="E2" i="22" l="1"/>
  <c r="D2" i="22"/>
  <c r="E90" i="22" l="1"/>
  <c r="D90" i="22"/>
  <c r="E84" i="22"/>
  <c r="D84" i="22"/>
  <c r="E76" i="22"/>
  <c r="E59" i="22"/>
  <c r="E47" i="22"/>
  <c r="E11" i="22"/>
  <c r="E5" i="22"/>
  <c r="D33" i="21" l="1"/>
  <c r="E2" i="8" l="1"/>
  <c r="E27" i="8"/>
  <c r="D27" i="8"/>
  <c r="D2" i="8" s="1"/>
  <c r="E5" i="8"/>
  <c r="E85" i="8"/>
  <c r="D85" i="8"/>
  <c r="E81" i="8"/>
  <c r="D81" i="8"/>
  <c r="E19" i="8"/>
  <c r="E11" i="8"/>
  <c r="E38" i="25"/>
  <c r="D38" i="25"/>
  <c r="E34" i="25"/>
  <c r="D34" i="25"/>
  <c r="E30" i="25"/>
  <c r="D30" i="25"/>
  <c r="E26" i="25"/>
  <c r="D26" i="25"/>
  <c r="E22" i="25"/>
  <c r="D22" i="25"/>
  <c r="E18" i="25"/>
  <c r="D18" i="25"/>
  <c r="E14" i="25"/>
  <c r="D14" i="25"/>
  <c r="E11" i="25"/>
  <c r="D11" i="25"/>
  <c r="E8" i="25"/>
  <c r="D8" i="25"/>
  <c r="E5" i="25"/>
  <c r="D5" i="25"/>
  <c r="E29" i="24"/>
  <c r="D29" i="24"/>
  <c r="E25" i="24"/>
  <c r="D25" i="24"/>
  <c r="E21" i="24"/>
  <c r="D21" i="24"/>
  <c r="E17" i="24"/>
  <c r="D17" i="24"/>
  <c r="E13" i="24"/>
  <c r="D13" i="24"/>
  <c r="E9" i="24"/>
  <c r="D9" i="24"/>
  <c r="E5" i="24"/>
  <c r="D5" i="24"/>
  <c r="E37" i="23"/>
  <c r="D37" i="23"/>
  <c r="E33" i="23"/>
  <c r="D33" i="23"/>
  <c r="E29" i="23"/>
  <c r="D29" i="23"/>
  <c r="E25" i="23"/>
  <c r="D25" i="23"/>
  <c r="E21" i="23"/>
  <c r="D21" i="23"/>
  <c r="E17" i="23"/>
  <c r="D17" i="23"/>
  <c r="E13" i="23"/>
  <c r="D13" i="23"/>
  <c r="E9" i="23"/>
  <c r="D9" i="23"/>
  <c r="E5" i="23"/>
  <c r="D5" i="23"/>
  <c r="D76" i="22"/>
  <c r="E67" i="22"/>
  <c r="D67" i="22"/>
  <c r="D59" i="22"/>
  <c r="E53" i="22"/>
  <c r="D53" i="22"/>
  <c r="D47" i="22"/>
  <c r="E41" i="22"/>
  <c r="D41" i="22"/>
  <c r="E37" i="22"/>
  <c r="D37" i="22"/>
  <c r="E33" i="22"/>
  <c r="D33" i="22"/>
  <c r="E29" i="22"/>
  <c r="D29" i="22"/>
  <c r="E26" i="22"/>
  <c r="D26" i="22"/>
  <c r="E22" i="22"/>
  <c r="D22" i="22"/>
  <c r="E17" i="22"/>
  <c r="D17" i="22"/>
  <c r="D11" i="22"/>
  <c r="D5" i="22"/>
  <c r="E50" i="21"/>
  <c r="D50" i="21"/>
  <c r="E46" i="21"/>
  <c r="D46" i="21"/>
  <c r="E42" i="21"/>
  <c r="D42" i="21"/>
  <c r="E38" i="21"/>
  <c r="D38" i="21"/>
  <c r="E33" i="21"/>
  <c r="E29" i="21"/>
  <c r="D29" i="21"/>
  <c r="E25" i="21"/>
  <c r="D25" i="21"/>
  <c r="E21" i="21"/>
  <c r="D21" i="21"/>
  <c r="E17" i="21"/>
  <c r="D17" i="21"/>
  <c r="E13" i="21"/>
  <c r="D13" i="21"/>
  <c r="E9" i="21"/>
  <c r="D9" i="21"/>
  <c r="E5" i="21"/>
  <c r="D5" i="21"/>
  <c r="E2" i="25" l="1"/>
  <c r="D2" i="25"/>
  <c r="E2" i="24"/>
  <c r="E2" i="23"/>
  <c r="D2" i="23"/>
  <c r="E2" i="21"/>
  <c r="D2" i="21"/>
  <c r="D2" i="24"/>
  <c r="E59" i="8"/>
  <c r="E77" i="8" l="1"/>
  <c r="D77" i="8"/>
  <c r="E71" i="8"/>
  <c r="D71" i="8"/>
  <c r="E67" i="8"/>
  <c r="D67" i="8"/>
  <c r="E63" i="8"/>
  <c r="D63" i="8"/>
  <c r="D59" i="8" l="1"/>
  <c r="E55" i="8"/>
  <c r="D55" i="8"/>
  <c r="E51" i="8"/>
  <c r="D51" i="8"/>
  <c r="E47" i="8"/>
  <c r="D47" i="8"/>
  <c r="E43" i="8"/>
  <c r="D43" i="8"/>
  <c r="E39" i="8"/>
  <c r="D39" i="8"/>
  <c r="E35" i="8"/>
  <c r="D35" i="8"/>
  <c r="D19" i="8"/>
  <c r="D11" i="8"/>
  <c r="D5" i="8"/>
  <c r="L4" i="1" l="1"/>
  <c r="L5" i="1"/>
  <c r="L6" i="1"/>
  <c r="L7" i="1"/>
  <c r="L8" i="1"/>
  <c r="I4" i="1"/>
  <c r="I5" i="1"/>
  <c r="I6" i="1"/>
  <c r="I7" i="1"/>
  <c r="I8" i="1"/>
  <c r="T9" i="1" l="1"/>
  <c r="S9" i="1"/>
  <c r="R9" i="1"/>
  <c r="K9" i="1"/>
  <c r="J9" i="1"/>
  <c r="H9" i="1"/>
  <c r="G9" i="1"/>
  <c r="F9" i="1"/>
  <c r="E9" i="1"/>
  <c r="D9" i="1"/>
  <c r="C9" i="1"/>
  <c r="N7" i="1" l="1"/>
  <c r="U8" i="1" l="1"/>
  <c r="U7" i="1"/>
  <c r="U6" i="1"/>
  <c r="U5" i="1"/>
  <c r="U4" i="1"/>
  <c r="U3" i="1"/>
  <c r="U9" i="1" l="1"/>
  <c r="Q7" i="1"/>
  <c r="P7" i="1"/>
  <c r="O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N8" i="1"/>
  <c r="Q8" i="1"/>
  <c r="P8" i="1"/>
  <c r="O8" i="1"/>
  <c r="Q9" i="1" l="1"/>
  <c r="P9" i="1"/>
  <c r="N9" i="1"/>
  <c r="O9" i="1"/>
  <c r="L3" i="1" l="1"/>
  <c r="L9" i="1" s="1"/>
  <c r="I3" i="1"/>
  <c r="I9" i="1" s="1"/>
</calcChain>
</file>

<file path=xl/sharedStrings.xml><?xml version="1.0" encoding="utf-8"?>
<sst xmlns="http://schemas.openxmlformats.org/spreadsheetml/2006/main" count="346" uniqueCount="138">
  <si>
    <t>მარშრუტის დასახელება</t>
  </si>
  <si>
    <t>ბოძი მანიშნებელი დაფისთვის (ცალი)</t>
  </si>
  <si>
    <t>ბოძი ნიშნულისთვის (ცალი)</t>
  </si>
  <si>
    <t>ორწარწერიანი მანიშნებელი დაფა (ცალი)</t>
  </si>
  <si>
    <t>ერთწარწერიანი მანიშნებელი დაფა (ცალი)</t>
  </si>
  <si>
    <t>ადგილის ნიშანი</t>
  </si>
  <si>
    <t>საბანაკე ადგილის დაფა</t>
  </si>
  <si>
    <t>წყლის
ნიშანი</t>
  </si>
  <si>
    <t>ლოგოიანი სტიკერი ბოძზე</t>
  </si>
  <si>
    <t>ცალმხრივი საინფ. დაფა (ცალი)</t>
  </si>
  <si>
    <t>ორმხრივი საინფ. დაფა (ცალი)</t>
  </si>
  <si>
    <t>დამატებითი ინფრასტრუქტურა</t>
  </si>
  <si>
    <t>ჯამი</t>
  </si>
  <si>
    <t>თეთრი საღებავი (კგ)*</t>
  </si>
  <si>
    <t>ყვითელი საღებავი (კგ)*</t>
  </si>
  <si>
    <t>წითელი საღებავი (კგ)*</t>
  </si>
  <si>
    <t>ლურჯი საღებავი (კგ)*</t>
  </si>
  <si>
    <t>* ყოველ 1 კმ-ზე საჭიროა დაახლოებით 200 გრ. საღებავი (ორი ზოლისთვის)</t>
  </si>
  <si>
    <t>მარშრუტის სიგრძე (მარტივი)</t>
  </si>
  <si>
    <t>მარშრუტის სიგრძე (საშუალო)</t>
  </si>
  <si>
    <t>მარშრუტის სიგრძე (რთული)</t>
  </si>
  <si>
    <t>სულ მარშრუტის სიგრძე</t>
  </si>
  <si>
    <t>N</t>
  </si>
  <si>
    <t xml:space="preserve">ერთწარწერიანი </t>
  </si>
  <si>
    <t xml:space="preserve">ორწარწერიანი </t>
  </si>
  <si>
    <t>მარშრუტების ცხრილი და მარკირების პროექტის შესასრულებლად საჭირო ინფრასტრუქტურის აღწერა
სვანეთი 2020</t>
  </si>
  <si>
    <t>ეცერი - მეზირის ტბა - მაზერი</t>
  </si>
  <si>
    <t>მაზერი - ქორულდის ტბები - მესტია</t>
  </si>
  <si>
    <t>ქსელი უღვირი - წვირმი - ზურულდის მთა - ჰეშკილი - ლემსია</t>
  </si>
  <si>
    <t>ადიში - იფრარი</t>
  </si>
  <si>
    <t>იფრარი - უშგული</t>
  </si>
  <si>
    <t>უშგული - შხარას მყინვარი</t>
  </si>
  <si>
    <r>
      <t xml:space="preserve">1. ეცერი - მეზირის ტბა - მაზერი </t>
    </r>
    <r>
      <rPr>
        <b/>
        <sz val="11"/>
        <color theme="1"/>
        <rFont val="Calibri"/>
        <family val="2"/>
        <charset val="204"/>
        <scheme val="minor"/>
      </rPr>
      <t>(მიმართულების მანიშნებელი დაფები)</t>
    </r>
  </si>
  <si>
    <r>
      <t xml:space="preserve">2. მაზერი - ქორულდის ტბები - მესტია </t>
    </r>
    <r>
      <rPr>
        <b/>
        <sz val="11"/>
        <color theme="1"/>
        <rFont val="Calibri"/>
        <family val="2"/>
        <charset val="204"/>
        <scheme val="minor"/>
      </rPr>
      <t>(მიმართულების მანიშნებელი დაფები)</t>
    </r>
  </si>
  <si>
    <r>
      <t xml:space="preserve">3. ქსელი უღვირი - წვირმი - ზურულდის მთა - ჰეშკილი - ლემსია </t>
    </r>
    <r>
      <rPr>
        <b/>
        <sz val="11"/>
        <color theme="1"/>
        <rFont val="Calibri"/>
        <family val="2"/>
        <charset val="204"/>
        <scheme val="minor"/>
      </rPr>
      <t>(მიმართულების მანიშნებელი დაფები)</t>
    </r>
  </si>
  <si>
    <r>
      <t xml:space="preserve">4. ადიში - იფრარი </t>
    </r>
    <r>
      <rPr>
        <b/>
        <sz val="11"/>
        <color theme="1"/>
        <rFont val="Calibri"/>
        <family val="2"/>
        <charset val="204"/>
        <scheme val="minor"/>
      </rPr>
      <t>(მიმართულების მანიშნებელი დაფები)</t>
    </r>
  </si>
  <si>
    <r>
      <t xml:space="preserve">5. იფრარი - უშგული </t>
    </r>
    <r>
      <rPr>
        <b/>
        <sz val="11"/>
        <color theme="1"/>
        <rFont val="Calibri"/>
        <family val="2"/>
        <charset val="204"/>
        <scheme val="minor"/>
      </rPr>
      <t>(მიმართულების მანიშნებელი დაფები)</t>
    </r>
  </si>
  <si>
    <r>
      <t xml:space="preserve">6. უშგული - შხარას მყინვარი </t>
    </r>
    <r>
      <rPr>
        <b/>
        <sz val="11"/>
        <color theme="1"/>
        <rFont val="Calibri"/>
        <family val="2"/>
        <charset val="204"/>
        <scheme val="minor"/>
      </rPr>
      <t>(მიმართულების მანიშნებელი დაფები)</t>
    </r>
  </si>
  <si>
    <t>წმ. ბარბარეს ეკლესია</t>
  </si>
  <si>
    <t>ზაგარი</t>
  </si>
  <si>
    <t>მეზირის ტბა</t>
  </si>
  <si>
    <t>მაზერი</t>
  </si>
  <si>
    <t>ფხუტრერის ეკლესია</t>
  </si>
  <si>
    <t>ბოძი_A1</t>
  </si>
  <si>
    <t>ბოძი_A1.2/ ძველი</t>
  </si>
  <si>
    <t>ბარში</t>
  </si>
  <si>
    <t xml:space="preserve"> ზაგარი</t>
  </si>
  <si>
    <t>ბოძი_A1.3/ ძველი</t>
  </si>
  <si>
    <t>ისკარი</t>
  </si>
  <si>
    <t xml:space="preserve"> სვიფი</t>
  </si>
  <si>
    <t>ბოძი_A2</t>
  </si>
  <si>
    <t>ეცერი</t>
  </si>
  <si>
    <t>ბოძი_A3</t>
  </si>
  <si>
    <t>ბოძი_A4</t>
  </si>
  <si>
    <t>ბოძი_A5</t>
  </si>
  <si>
    <t>ბოძი_A6</t>
  </si>
  <si>
    <t>ბოძი_A7</t>
  </si>
  <si>
    <t>ბოძი_A8</t>
  </si>
  <si>
    <t>ბოძი_A9</t>
  </si>
  <si>
    <t>ბოძი_A10</t>
  </si>
  <si>
    <t>ბოძი_A11</t>
  </si>
  <si>
    <t>ტვებიში</t>
  </si>
  <si>
    <t>ბოძი_A12</t>
  </si>
  <si>
    <t>ბოძი_A13</t>
  </si>
  <si>
    <t>ბოძი_A14</t>
  </si>
  <si>
    <t>ბოძი_A1.4/ ძველი</t>
  </si>
  <si>
    <t>სვიფი</t>
  </si>
  <si>
    <t>ქორულდის ტბები</t>
  </si>
  <si>
    <t>მესტია</t>
  </si>
  <si>
    <t>ბოძი_K8</t>
  </si>
  <si>
    <t>ბოძი_K7</t>
  </si>
  <si>
    <t>ბოძი_K6</t>
  </si>
  <si>
    <t>ბოძი_K5</t>
  </si>
  <si>
    <t>ბოძი_K4</t>
  </si>
  <si>
    <t>ბოძი_K3</t>
  </si>
  <si>
    <t>ბოძი_K2</t>
  </si>
  <si>
    <t>ბოძი_K1</t>
  </si>
  <si>
    <t>ბოძი_Q2</t>
  </si>
  <si>
    <t>ბოძი_Q3</t>
  </si>
  <si>
    <t>ბოძი_Q4</t>
  </si>
  <si>
    <t>ბოძი_Q5</t>
  </si>
  <si>
    <t>იფრარი</t>
  </si>
  <si>
    <t>ბოძი_B</t>
  </si>
  <si>
    <t>ბოძი_B1</t>
  </si>
  <si>
    <t>ადიში</t>
  </si>
  <si>
    <t>ბოძი_B2</t>
  </si>
  <si>
    <t>ბოძი_B3</t>
  </si>
  <si>
    <r>
      <t>ბოძი_</t>
    </r>
    <r>
      <rPr>
        <b/>
        <sz val="12"/>
        <color theme="1"/>
        <rFont val="Calibri"/>
        <family val="2"/>
        <charset val="204"/>
        <scheme val="minor"/>
      </rPr>
      <t>B4</t>
    </r>
  </si>
  <si>
    <t>ბოძი_B5</t>
  </si>
  <si>
    <t>ბოძი_B6</t>
  </si>
  <si>
    <t>ხალდე</t>
  </si>
  <si>
    <t>ბოძი_B7</t>
  </si>
  <si>
    <t>ბოძი_B8</t>
  </si>
  <si>
    <t>უშგული</t>
  </si>
  <si>
    <t>დავბერი</t>
  </si>
  <si>
    <t>ბოძი_B9</t>
  </si>
  <si>
    <t>ბოძი_B10</t>
  </si>
  <si>
    <t>ბოძი_B11</t>
  </si>
  <si>
    <t>ბოძი_B12</t>
  </si>
  <si>
    <t>ბოძი_B13</t>
  </si>
  <si>
    <t>ბოძი_B14</t>
  </si>
  <si>
    <t>ბოძი_B15</t>
  </si>
  <si>
    <t>შხარას მყინვარი</t>
  </si>
  <si>
    <t>ბოძი_B16</t>
  </si>
  <si>
    <t>ბოძი_B17</t>
  </si>
  <si>
    <t>ბოძი_B18</t>
  </si>
  <si>
    <t>ბოძი_B19</t>
  </si>
  <si>
    <t>ბოძი_B20</t>
  </si>
  <si>
    <t>ბოძი_B21</t>
  </si>
  <si>
    <t>ბოძი_B22</t>
  </si>
  <si>
    <t>ბოძი_B23</t>
  </si>
  <si>
    <t>ბოძი_B24</t>
  </si>
  <si>
    <t>ბოძი_B25</t>
  </si>
  <si>
    <t>ბოძი_Z</t>
  </si>
  <si>
    <t>წვირმი</t>
  </si>
  <si>
    <t>იელი</t>
  </si>
  <si>
    <t>ზურულდის საბაგირო</t>
  </si>
  <si>
    <t>ლემსია</t>
  </si>
  <si>
    <t>ბოძი_Z2</t>
  </si>
  <si>
    <t>უღვირის უღელტეხილი</t>
  </si>
  <si>
    <t>ბოძი_Z4</t>
  </si>
  <si>
    <t>ბოძი_Z5</t>
  </si>
  <si>
    <t>ბოძი_Z3</t>
  </si>
  <si>
    <t>ბოძი_Z1</t>
  </si>
  <si>
    <t>ბოძი_Z7</t>
  </si>
  <si>
    <t>ბოძი_Z15</t>
  </si>
  <si>
    <t>ბოძი_Z16</t>
  </si>
  <si>
    <t>წმ.ილია წინასწარმეტყველის ტაძარი</t>
  </si>
  <si>
    <t>ბოძი_Z6</t>
  </si>
  <si>
    <t>წვირმი (ზურულდის მთის გავლით)</t>
  </si>
  <si>
    <t>ბოძი_Z8</t>
  </si>
  <si>
    <t>ჰეშკილი</t>
  </si>
  <si>
    <t>ბოძი_Z9</t>
  </si>
  <si>
    <t>ბოძი_Z10</t>
  </si>
  <si>
    <t>ბოძი_Z11</t>
  </si>
  <si>
    <t>ქაშვეთი</t>
  </si>
  <si>
    <t>ბოძი_Z12</t>
  </si>
  <si>
    <t>ბოძი_Z13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</si>
</sst>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6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4" fillId="0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/>
    <xf numFmtId="0" fontId="11" fillId="3" borderId="1" xfId="0" applyFont="1" applyFill="1" applyBorder="1"/>
    <xf numFmtId="0" fontId="10" fillId="3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3" borderId="4" xfId="0" applyFont="1" applyFill="1" applyBorder="1"/>
    <xf numFmtId="0" fontId="10" fillId="3" borderId="4" xfId="0" applyFont="1" applyFill="1" applyBorder="1"/>
    <xf numFmtId="0" fontId="4" fillId="0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5"/>
  <sheetViews>
    <sheetView showGridLines="0" tabSelected="1" zoomScaleNormal="100" workbookViewId="0">
      <selection sqref="A1:U1"/>
    </sheetView>
  </sheetViews>
  <sheetFormatPr defaultRowHeight="15" x14ac:dyDescent="0.25"/>
  <cols>
    <col min="1" max="1" width="3.140625" style="2" bestFit="1" customWidth="1"/>
    <col min="2" max="2" width="64.28515625" style="3" bestFit="1" customWidth="1"/>
    <col min="3" max="3" width="16" style="3" customWidth="1"/>
    <col min="4" max="5" width="16" style="1" customWidth="1"/>
    <col min="6" max="6" width="11.85546875" style="4" customWidth="1"/>
    <col min="7" max="7" width="11.28515625" style="4" customWidth="1"/>
    <col min="8" max="9" width="10.7109375" style="4" customWidth="1"/>
    <col min="10" max="10" width="9" style="4" customWidth="1"/>
    <col min="11" max="11" width="10.7109375" style="4" customWidth="1"/>
    <col min="12" max="12" width="11.85546875" style="4" customWidth="1"/>
    <col min="13" max="13" width="13.28515625" style="4" customWidth="1"/>
    <col min="14" max="14" width="10" style="1" bestFit="1" customWidth="1"/>
    <col min="15" max="15" width="10.28515625" style="1" bestFit="1" customWidth="1"/>
    <col min="16" max="17" width="10" style="1" bestFit="1" customWidth="1"/>
    <col min="18" max="18" width="12.7109375" style="1" bestFit="1" customWidth="1"/>
    <col min="19" max="19" width="14.85546875" style="1" customWidth="1"/>
    <col min="20" max="20" width="13.140625" style="1" customWidth="1"/>
    <col min="21" max="21" width="11" style="1" customWidth="1"/>
    <col min="22" max="16384" width="9.140625" style="1"/>
  </cols>
  <sheetData>
    <row r="1" spans="1:21" ht="42" customHeight="1" x14ac:dyDescent="0.2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5" customFormat="1" ht="60" x14ac:dyDescent="0.25">
      <c r="A2" s="37" t="s">
        <v>22</v>
      </c>
      <c r="B2" s="23" t="s">
        <v>0</v>
      </c>
      <c r="C2" s="37" t="s">
        <v>4</v>
      </c>
      <c r="D2" s="37" t="s">
        <v>3</v>
      </c>
      <c r="E2" s="37" t="s">
        <v>1</v>
      </c>
      <c r="F2" s="37" t="s">
        <v>9</v>
      </c>
      <c r="G2" s="37" t="s">
        <v>10</v>
      </c>
      <c r="H2" s="37" t="s">
        <v>6</v>
      </c>
      <c r="I2" s="37" t="s">
        <v>5</v>
      </c>
      <c r="J2" s="37" t="s">
        <v>7</v>
      </c>
      <c r="K2" s="37" t="s">
        <v>2</v>
      </c>
      <c r="L2" s="37" t="s">
        <v>8</v>
      </c>
      <c r="M2" s="37" t="s">
        <v>11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18</v>
      </c>
      <c r="S2" s="21" t="s">
        <v>19</v>
      </c>
      <c r="T2" s="21" t="s">
        <v>20</v>
      </c>
      <c r="U2" s="21" t="s">
        <v>21</v>
      </c>
    </row>
    <row r="3" spans="1:21" s="6" customFormat="1" ht="15.75" customHeight="1" x14ac:dyDescent="0.25">
      <c r="A3" s="41">
        <v>1</v>
      </c>
      <c r="B3" s="23" t="s">
        <v>26</v>
      </c>
      <c r="C3" s="7">
        <v>15</v>
      </c>
      <c r="D3" s="7">
        <v>24</v>
      </c>
      <c r="E3" s="7">
        <v>17</v>
      </c>
      <c r="F3" s="7">
        <v>2</v>
      </c>
      <c r="G3" s="7">
        <v>0</v>
      </c>
      <c r="H3" s="7">
        <v>0</v>
      </c>
      <c r="I3" s="7">
        <f t="shared" ref="I3:I8" si="0">E3</f>
        <v>17</v>
      </c>
      <c r="J3" s="7">
        <v>0</v>
      </c>
      <c r="K3" s="7">
        <v>2</v>
      </c>
      <c r="L3" s="7">
        <f t="shared" ref="L3:L8" si="1">E3</f>
        <v>17</v>
      </c>
      <c r="M3" s="50">
        <v>0</v>
      </c>
      <c r="N3" s="16">
        <f t="shared" ref="N3:N8" si="2">(R3+S3+T3)*0.2</f>
        <v>3.02</v>
      </c>
      <c r="O3" s="16">
        <f t="shared" ref="O3:Q8" si="3">R3*0.1</f>
        <v>1.51</v>
      </c>
      <c r="P3" s="16">
        <f t="shared" si="3"/>
        <v>0</v>
      </c>
      <c r="Q3" s="16">
        <f t="shared" si="3"/>
        <v>0</v>
      </c>
      <c r="R3" s="9">
        <v>15.1</v>
      </c>
      <c r="S3" s="9">
        <v>0</v>
      </c>
      <c r="T3" s="9">
        <v>0</v>
      </c>
      <c r="U3" s="9">
        <f>R3+S3+T3</f>
        <v>15.1</v>
      </c>
    </row>
    <row r="4" spans="1:21" s="6" customFormat="1" ht="16.5" customHeight="1" x14ac:dyDescent="0.25">
      <c r="A4" s="26">
        <v>2</v>
      </c>
      <c r="B4" s="9" t="s">
        <v>27</v>
      </c>
      <c r="C4" s="7">
        <v>12</v>
      </c>
      <c r="D4" s="7">
        <v>11</v>
      </c>
      <c r="E4" s="7">
        <v>12</v>
      </c>
      <c r="F4" s="7">
        <v>2</v>
      </c>
      <c r="G4" s="7">
        <v>0</v>
      </c>
      <c r="H4" s="7">
        <v>0</v>
      </c>
      <c r="I4" s="7">
        <f t="shared" si="0"/>
        <v>12</v>
      </c>
      <c r="J4" s="7">
        <v>0</v>
      </c>
      <c r="K4" s="7">
        <v>2</v>
      </c>
      <c r="L4" s="7">
        <f t="shared" si="1"/>
        <v>12</v>
      </c>
      <c r="M4" s="50">
        <v>0</v>
      </c>
      <c r="N4" s="16">
        <f t="shared" si="2"/>
        <v>4.2600000000000007</v>
      </c>
      <c r="O4" s="16">
        <f t="shared" si="3"/>
        <v>0</v>
      </c>
      <c r="P4" s="16">
        <f t="shared" si="3"/>
        <v>2.1300000000000003</v>
      </c>
      <c r="Q4" s="16">
        <f t="shared" si="3"/>
        <v>0</v>
      </c>
      <c r="R4" s="9">
        <v>0</v>
      </c>
      <c r="S4" s="9">
        <v>21.3</v>
      </c>
      <c r="T4" s="9">
        <v>0</v>
      </c>
      <c r="U4" s="9">
        <f t="shared" ref="U4:U8" si="4">R4+S4+T4</f>
        <v>21.3</v>
      </c>
    </row>
    <row r="5" spans="1:21" s="10" customFormat="1" ht="16.5" customHeight="1" x14ac:dyDescent="0.25">
      <c r="A5" s="41">
        <v>3</v>
      </c>
      <c r="B5" s="24" t="s">
        <v>28</v>
      </c>
      <c r="C5" s="7">
        <v>14</v>
      </c>
      <c r="D5" s="7">
        <v>30</v>
      </c>
      <c r="E5" s="7">
        <v>16</v>
      </c>
      <c r="F5" s="7">
        <v>4</v>
      </c>
      <c r="G5" s="7">
        <v>0</v>
      </c>
      <c r="H5" s="7">
        <v>0</v>
      </c>
      <c r="I5" s="7">
        <f t="shared" si="0"/>
        <v>16</v>
      </c>
      <c r="J5" s="7">
        <v>0</v>
      </c>
      <c r="K5" s="7">
        <v>0</v>
      </c>
      <c r="L5" s="7">
        <f t="shared" si="1"/>
        <v>16</v>
      </c>
      <c r="M5" s="50">
        <v>0</v>
      </c>
      <c r="N5" s="16">
        <f t="shared" si="2"/>
        <v>5.8000000000000007</v>
      </c>
      <c r="O5" s="16">
        <f t="shared" si="3"/>
        <v>2.9000000000000004</v>
      </c>
      <c r="P5" s="17">
        <f t="shared" si="3"/>
        <v>0</v>
      </c>
      <c r="Q5" s="17">
        <f t="shared" si="3"/>
        <v>0</v>
      </c>
      <c r="R5" s="15">
        <v>29</v>
      </c>
      <c r="S5" s="15">
        <v>0</v>
      </c>
      <c r="T5" s="15">
        <v>0</v>
      </c>
      <c r="U5" s="15">
        <f t="shared" si="4"/>
        <v>29</v>
      </c>
    </row>
    <row r="6" spans="1:21" s="6" customFormat="1" ht="18" x14ac:dyDescent="0.35">
      <c r="A6" s="26">
        <v>4</v>
      </c>
      <c r="B6" s="25" t="s">
        <v>29</v>
      </c>
      <c r="C6" s="7">
        <v>14</v>
      </c>
      <c r="D6" s="7">
        <v>3</v>
      </c>
      <c r="E6" s="7">
        <v>9</v>
      </c>
      <c r="F6" s="7">
        <v>2</v>
      </c>
      <c r="G6" s="7">
        <v>0</v>
      </c>
      <c r="H6" s="7">
        <v>0</v>
      </c>
      <c r="I6" s="7">
        <f t="shared" si="0"/>
        <v>9</v>
      </c>
      <c r="J6" s="7">
        <v>0</v>
      </c>
      <c r="K6" s="7">
        <v>0</v>
      </c>
      <c r="L6" s="7">
        <f t="shared" si="1"/>
        <v>9</v>
      </c>
      <c r="M6" s="50">
        <v>0</v>
      </c>
      <c r="N6" s="16">
        <f t="shared" si="2"/>
        <v>3.48</v>
      </c>
      <c r="O6" s="16">
        <f t="shared" si="3"/>
        <v>1.2300000000000002</v>
      </c>
      <c r="P6" s="16">
        <f t="shared" si="3"/>
        <v>0.51</v>
      </c>
      <c r="Q6" s="16">
        <f t="shared" si="3"/>
        <v>0</v>
      </c>
      <c r="R6" s="9">
        <v>12.3</v>
      </c>
      <c r="S6" s="9">
        <v>5.0999999999999996</v>
      </c>
      <c r="T6" s="9">
        <v>0</v>
      </c>
      <c r="U6" s="9">
        <f t="shared" si="4"/>
        <v>17.399999999999999</v>
      </c>
    </row>
    <row r="7" spans="1:21" s="6" customFormat="1" ht="18" x14ac:dyDescent="0.35">
      <c r="A7" s="41">
        <v>5</v>
      </c>
      <c r="B7" s="25" t="s">
        <v>30</v>
      </c>
      <c r="C7" s="7">
        <v>8</v>
      </c>
      <c r="D7" s="7">
        <v>6</v>
      </c>
      <c r="E7" s="7">
        <v>7</v>
      </c>
      <c r="F7" s="7">
        <v>1</v>
      </c>
      <c r="G7" s="7">
        <v>0</v>
      </c>
      <c r="H7" s="7">
        <v>0</v>
      </c>
      <c r="I7" s="7">
        <f t="shared" si="0"/>
        <v>7</v>
      </c>
      <c r="J7" s="7">
        <v>0</v>
      </c>
      <c r="K7" s="7">
        <v>0</v>
      </c>
      <c r="L7" s="7">
        <f t="shared" si="1"/>
        <v>7</v>
      </c>
      <c r="M7" s="50">
        <v>0</v>
      </c>
      <c r="N7" s="16">
        <f>(R7+S7+T7)*0.2</f>
        <v>2.54</v>
      </c>
      <c r="O7" s="16">
        <f t="shared" si="3"/>
        <v>1.27</v>
      </c>
      <c r="P7" s="16">
        <f t="shared" si="3"/>
        <v>0</v>
      </c>
      <c r="Q7" s="16">
        <f t="shared" si="3"/>
        <v>0</v>
      </c>
      <c r="R7" s="8">
        <v>12.7</v>
      </c>
      <c r="S7" s="8">
        <v>0</v>
      </c>
      <c r="T7" s="8">
        <v>0</v>
      </c>
      <c r="U7" s="8">
        <f t="shared" si="4"/>
        <v>12.7</v>
      </c>
    </row>
    <row r="8" spans="1:21" s="6" customFormat="1" ht="18" x14ac:dyDescent="0.35">
      <c r="A8" s="26">
        <v>6</v>
      </c>
      <c r="B8" s="25" t="s">
        <v>31</v>
      </c>
      <c r="C8" s="7">
        <v>16</v>
      </c>
      <c r="D8" s="7">
        <v>0</v>
      </c>
      <c r="E8" s="7">
        <v>10</v>
      </c>
      <c r="F8" s="7">
        <v>0</v>
      </c>
      <c r="G8" s="7">
        <v>0</v>
      </c>
      <c r="H8" s="7">
        <v>0</v>
      </c>
      <c r="I8" s="7">
        <f t="shared" si="0"/>
        <v>10</v>
      </c>
      <c r="J8" s="7">
        <v>0</v>
      </c>
      <c r="K8" s="7">
        <v>0</v>
      </c>
      <c r="L8" s="7">
        <f t="shared" si="1"/>
        <v>10</v>
      </c>
      <c r="M8" s="50">
        <v>0</v>
      </c>
      <c r="N8" s="16">
        <f t="shared" si="2"/>
        <v>1.9600000000000002</v>
      </c>
      <c r="O8" s="16">
        <f t="shared" si="3"/>
        <v>0.7400000000000001</v>
      </c>
      <c r="P8" s="16">
        <f t="shared" si="3"/>
        <v>0.24</v>
      </c>
      <c r="Q8" s="16">
        <f t="shared" si="3"/>
        <v>0</v>
      </c>
      <c r="R8" s="9">
        <v>7.4</v>
      </c>
      <c r="S8" s="9">
        <v>2.4</v>
      </c>
      <c r="T8" s="9">
        <v>0</v>
      </c>
      <c r="U8" s="8">
        <f t="shared" si="4"/>
        <v>9.8000000000000007</v>
      </c>
    </row>
    <row r="9" spans="1:21" s="11" customFormat="1" ht="18" x14ac:dyDescent="0.25">
      <c r="A9" s="40"/>
      <c r="B9" s="38" t="s">
        <v>12</v>
      </c>
      <c r="C9" s="18">
        <f t="shared" ref="C9:L9" si="5">SUM(C3:C8)</f>
        <v>79</v>
      </c>
      <c r="D9" s="19">
        <f t="shared" si="5"/>
        <v>74</v>
      </c>
      <c r="E9" s="19">
        <f t="shared" si="5"/>
        <v>71</v>
      </c>
      <c r="F9" s="20">
        <f t="shared" si="5"/>
        <v>11</v>
      </c>
      <c r="G9" s="20">
        <f t="shared" si="5"/>
        <v>0</v>
      </c>
      <c r="H9" s="20">
        <f t="shared" si="5"/>
        <v>0</v>
      </c>
      <c r="I9" s="20">
        <f t="shared" si="5"/>
        <v>71</v>
      </c>
      <c r="J9" s="20">
        <f t="shared" si="5"/>
        <v>0</v>
      </c>
      <c r="K9" s="20">
        <f t="shared" si="5"/>
        <v>4</v>
      </c>
      <c r="L9" s="20">
        <f t="shared" si="5"/>
        <v>71</v>
      </c>
      <c r="M9" s="20">
        <v>0</v>
      </c>
      <c r="N9" s="39">
        <f t="shared" ref="N9:U9" si="6">SUM(N3:N8)</f>
        <v>21.060000000000002</v>
      </c>
      <c r="O9" s="39">
        <f t="shared" si="6"/>
        <v>7.65</v>
      </c>
      <c r="P9" s="39">
        <f t="shared" si="6"/>
        <v>2.8800000000000008</v>
      </c>
      <c r="Q9" s="39">
        <f t="shared" si="6"/>
        <v>0</v>
      </c>
      <c r="R9" s="22">
        <f t="shared" si="6"/>
        <v>76.500000000000014</v>
      </c>
      <c r="S9" s="22">
        <f t="shared" si="6"/>
        <v>28.799999999999997</v>
      </c>
      <c r="T9" s="22">
        <f t="shared" si="6"/>
        <v>0</v>
      </c>
      <c r="U9" s="22">
        <f t="shared" si="6"/>
        <v>105.30000000000001</v>
      </c>
    </row>
    <row r="10" spans="1:21" x14ac:dyDescent="0.25">
      <c r="M10" s="12"/>
      <c r="N10" s="13"/>
      <c r="O10" s="13"/>
      <c r="P10" s="13"/>
      <c r="Q10" s="13"/>
      <c r="R10" s="13"/>
    </row>
    <row r="11" spans="1:21" ht="20.100000000000001" customHeight="1" x14ac:dyDescent="0.25">
      <c r="A11" s="14" t="s">
        <v>17</v>
      </c>
      <c r="B11" s="1"/>
      <c r="M11" s="12"/>
      <c r="N11" s="13"/>
      <c r="O11" s="13"/>
      <c r="P11" s="13"/>
      <c r="Q11" s="13"/>
      <c r="R11" s="13"/>
    </row>
    <row r="12" spans="1:21" ht="20.100000000000001" customHeight="1" x14ac:dyDescent="0.25"/>
    <row r="13" spans="1:21" ht="20.100000000000001" customHeight="1" x14ac:dyDescent="0.25"/>
    <row r="14" spans="1:21" ht="20.100000000000001" customHeight="1" x14ac:dyDescent="0.25"/>
    <row r="15" spans="1:21" ht="20.100000000000001" customHeight="1" x14ac:dyDescent="0.25"/>
    <row r="16" spans="1:21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1">
    <mergeCell ref="A1:U1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86"/>
  <sheetViews>
    <sheetView workbookViewId="0">
      <selection activeCell="A2" sqref="A2"/>
    </sheetView>
  </sheetViews>
  <sheetFormatPr defaultRowHeight="15" x14ac:dyDescent="0.25"/>
  <cols>
    <col min="2" max="2" width="32.42578125" bestFit="1" customWidth="1"/>
    <col min="3" max="3" width="25.85546875" customWidth="1"/>
    <col min="4" max="4" width="21.7109375" bestFit="1" customWidth="1"/>
    <col min="5" max="5" width="20.140625" bestFit="1" customWidth="1"/>
  </cols>
  <sheetData>
    <row r="1" spans="1:7" ht="21.75" customHeight="1" x14ac:dyDescent="0.25">
      <c r="A1" s="53" t="s">
        <v>32</v>
      </c>
      <c r="B1" s="53"/>
      <c r="C1" s="53"/>
      <c r="D1" s="53"/>
      <c r="E1" s="53"/>
    </row>
    <row r="2" spans="1:7" ht="15.75" x14ac:dyDescent="0.25">
      <c r="A2" s="29"/>
      <c r="B2" s="48" t="s">
        <v>23</v>
      </c>
      <c r="C2" s="48" t="s">
        <v>24</v>
      </c>
      <c r="D2" s="49" t="str">
        <f>"ერთწარწერიანი"&amp;" "&amp;SUM(D5:D209)</f>
        <v>ერთწარწერიანი 15</v>
      </c>
      <c r="E2" s="49" t="str">
        <f>"ორწარწერიანი"&amp;" "&amp;SUM(E5:E176)</f>
        <v>ორწარწერიანი 24</v>
      </c>
      <c r="F2" s="29"/>
      <c r="G2" s="29"/>
    </row>
    <row r="3" spans="1:7" ht="15.75" x14ac:dyDescent="0.25">
      <c r="A3" s="29"/>
      <c r="B3" s="54"/>
      <c r="C3" s="54"/>
      <c r="D3" s="54"/>
      <c r="E3" s="54"/>
      <c r="F3" s="29"/>
      <c r="G3" s="29"/>
    </row>
    <row r="4" spans="1:7" ht="15.75" x14ac:dyDescent="0.25">
      <c r="A4" s="29"/>
      <c r="B4" s="30" t="s">
        <v>43</v>
      </c>
      <c r="C4" s="29"/>
      <c r="D4" s="30"/>
      <c r="E4" s="30"/>
      <c r="F4" s="29"/>
      <c r="G4" s="29"/>
    </row>
    <row r="5" spans="1:7" ht="15.75" x14ac:dyDescent="0.25">
      <c r="A5" s="29">
        <v>1</v>
      </c>
      <c r="B5" s="46"/>
      <c r="C5" s="28" t="s">
        <v>38</v>
      </c>
      <c r="D5" s="29">
        <f>COUNTIF(B5:B6,"*")</f>
        <v>0</v>
      </c>
      <c r="E5" s="29">
        <f>COUNTIF(C5:C8,"*")/2</f>
        <v>2</v>
      </c>
      <c r="F5" s="29"/>
      <c r="G5" s="29"/>
    </row>
    <row r="6" spans="1:7" ht="15.75" x14ac:dyDescent="0.25">
      <c r="A6" s="29">
        <v>2</v>
      </c>
      <c r="B6" s="45"/>
      <c r="C6" s="28" t="s">
        <v>39</v>
      </c>
      <c r="D6" s="29"/>
      <c r="E6" s="29"/>
      <c r="F6" s="29"/>
      <c r="G6" s="29"/>
    </row>
    <row r="7" spans="1:7" ht="15.75" x14ac:dyDescent="0.25">
      <c r="A7" s="29">
        <v>3</v>
      </c>
      <c r="B7" s="29"/>
      <c r="C7" s="28" t="s">
        <v>40</v>
      </c>
      <c r="D7" s="29"/>
      <c r="E7" s="29"/>
      <c r="F7" s="29"/>
      <c r="G7" s="29"/>
    </row>
    <row r="8" spans="1:7" ht="15.75" x14ac:dyDescent="0.25">
      <c r="A8" s="29">
        <v>4</v>
      </c>
      <c r="B8" s="29"/>
      <c r="C8" s="28" t="s">
        <v>41</v>
      </c>
      <c r="D8" s="29"/>
      <c r="E8" s="29"/>
      <c r="F8" s="29"/>
      <c r="G8" s="29"/>
    </row>
    <row r="9" spans="1:7" ht="15.75" x14ac:dyDescent="0.25">
      <c r="A9" s="29"/>
      <c r="B9" s="29"/>
      <c r="C9" s="43"/>
      <c r="D9" s="29"/>
      <c r="E9" s="29"/>
      <c r="F9" s="29"/>
      <c r="G9" s="29"/>
    </row>
    <row r="10" spans="1:7" ht="15.75" x14ac:dyDescent="0.25">
      <c r="A10" s="29"/>
      <c r="B10" s="30" t="s">
        <v>44</v>
      </c>
      <c r="C10" s="29"/>
      <c r="D10" s="29"/>
      <c r="E10" s="29"/>
      <c r="F10" s="29"/>
      <c r="G10" s="29"/>
    </row>
    <row r="11" spans="1:7" ht="15.75" x14ac:dyDescent="0.25">
      <c r="A11" s="29">
        <v>1</v>
      </c>
      <c r="B11" s="28" t="s">
        <v>42</v>
      </c>
      <c r="C11" s="28" t="s">
        <v>45</v>
      </c>
      <c r="D11" s="29">
        <f>COUNTIF(B11:B13,"*")</f>
        <v>2</v>
      </c>
      <c r="E11" s="29">
        <f>COUNTIF(C11:C14,"*")/2</f>
        <v>2</v>
      </c>
      <c r="F11" s="29"/>
      <c r="G11" s="29"/>
    </row>
    <row r="12" spans="1:7" ht="15.75" x14ac:dyDescent="0.25">
      <c r="A12" s="29">
        <v>2</v>
      </c>
      <c r="B12" s="28" t="s">
        <v>38</v>
      </c>
      <c r="C12" s="28" t="s">
        <v>46</v>
      </c>
      <c r="D12" s="29"/>
      <c r="E12" s="29"/>
      <c r="F12" s="29"/>
      <c r="G12" s="29"/>
    </row>
    <row r="13" spans="1:7" ht="15.75" x14ac:dyDescent="0.25">
      <c r="A13" s="29">
        <v>3</v>
      </c>
      <c r="B13" s="29"/>
      <c r="C13" s="44" t="s">
        <v>40</v>
      </c>
      <c r="D13" s="29"/>
      <c r="E13" s="29"/>
      <c r="F13" s="29"/>
      <c r="G13" s="29"/>
    </row>
    <row r="14" spans="1:7" ht="15.75" x14ac:dyDescent="0.25">
      <c r="A14" s="29">
        <v>4</v>
      </c>
      <c r="B14" s="29"/>
      <c r="C14" s="44" t="s">
        <v>41</v>
      </c>
      <c r="D14" s="29"/>
      <c r="E14" s="29"/>
      <c r="F14" s="29"/>
      <c r="G14" s="29"/>
    </row>
    <row r="15" spans="1:7" ht="15.75" x14ac:dyDescent="0.25">
      <c r="A15" s="29"/>
      <c r="B15" s="29"/>
      <c r="C15" s="43"/>
      <c r="D15" s="29"/>
      <c r="E15" s="29"/>
      <c r="F15" s="29"/>
      <c r="G15" s="29"/>
    </row>
    <row r="16" spans="1:7" ht="15.75" x14ac:dyDescent="0.25">
      <c r="A16" s="29"/>
      <c r="B16" s="29"/>
      <c r="C16" s="43"/>
      <c r="D16" s="29"/>
      <c r="E16" s="29"/>
      <c r="F16" s="29"/>
      <c r="G16" s="29"/>
    </row>
    <row r="17" spans="1:7" ht="15.75" x14ac:dyDescent="0.25">
      <c r="A17" s="29"/>
      <c r="B17" s="29"/>
      <c r="C17" s="33"/>
      <c r="D17" s="29"/>
      <c r="E17" s="29"/>
      <c r="F17" s="29"/>
      <c r="G17" s="29"/>
    </row>
    <row r="18" spans="1:7" ht="15.75" x14ac:dyDescent="0.25">
      <c r="A18" s="29"/>
      <c r="B18" s="30" t="s">
        <v>47</v>
      </c>
      <c r="C18" s="29"/>
      <c r="D18" s="29"/>
      <c r="E18" s="29"/>
      <c r="F18" s="29"/>
      <c r="G18" s="29"/>
    </row>
    <row r="19" spans="1:7" ht="15.75" x14ac:dyDescent="0.25">
      <c r="A19" s="29">
        <v>1</v>
      </c>
      <c r="B19" s="28"/>
      <c r="C19" s="28" t="s">
        <v>42</v>
      </c>
      <c r="D19" s="29">
        <f>COUNTIF(B19:B21,"*")</f>
        <v>0</v>
      </c>
      <c r="E19" s="29">
        <f>COUNTIF(C19:C24,"*")/2</f>
        <v>3</v>
      </c>
      <c r="F19" s="29"/>
      <c r="G19" s="29"/>
    </row>
    <row r="20" spans="1:7" ht="15.75" x14ac:dyDescent="0.25">
      <c r="A20" s="29">
        <v>2</v>
      </c>
      <c r="B20" s="29"/>
      <c r="C20" s="28" t="s">
        <v>48</v>
      </c>
      <c r="D20" s="29"/>
      <c r="E20" s="29"/>
      <c r="F20" s="29"/>
      <c r="G20" s="29"/>
    </row>
    <row r="21" spans="1:7" ht="15.75" x14ac:dyDescent="0.25">
      <c r="A21" s="29">
        <v>3</v>
      </c>
      <c r="B21" s="29"/>
      <c r="C21" s="28" t="s">
        <v>49</v>
      </c>
      <c r="D21" s="29"/>
      <c r="E21" s="29"/>
      <c r="F21" s="29"/>
      <c r="G21" s="29"/>
    </row>
    <row r="22" spans="1:7" ht="15.75" x14ac:dyDescent="0.25">
      <c r="A22" s="29">
        <v>4</v>
      </c>
      <c r="B22" s="29"/>
      <c r="C22" s="28" t="s">
        <v>39</v>
      </c>
      <c r="D22" s="29"/>
      <c r="E22" s="29"/>
      <c r="F22" s="29"/>
      <c r="G22" s="29"/>
    </row>
    <row r="23" spans="1:7" ht="15.75" x14ac:dyDescent="0.25">
      <c r="A23" s="29">
        <v>5</v>
      </c>
      <c r="B23" s="29"/>
      <c r="C23" s="44" t="s">
        <v>40</v>
      </c>
      <c r="D23" s="29"/>
      <c r="E23" s="29"/>
      <c r="F23" s="29"/>
      <c r="G23" s="29"/>
    </row>
    <row r="24" spans="1:7" ht="15.75" x14ac:dyDescent="0.25">
      <c r="A24" s="29">
        <v>6</v>
      </c>
      <c r="B24" s="29"/>
      <c r="C24" s="44" t="s">
        <v>41</v>
      </c>
      <c r="D24" s="29"/>
      <c r="E24" s="29"/>
      <c r="F24" s="29"/>
      <c r="G24" s="29"/>
    </row>
    <row r="25" spans="1:7" ht="15.75" x14ac:dyDescent="0.25">
      <c r="A25" s="29"/>
      <c r="B25" s="29"/>
      <c r="C25" s="43"/>
      <c r="D25" s="29"/>
      <c r="E25" s="29"/>
      <c r="F25" s="29"/>
      <c r="G25" s="29"/>
    </row>
    <row r="26" spans="1:7" ht="15.75" x14ac:dyDescent="0.25">
      <c r="A26" s="29"/>
      <c r="B26" s="30" t="s">
        <v>65</v>
      </c>
      <c r="C26" s="29"/>
      <c r="D26" s="29"/>
      <c r="E26" s="29"/>
      <c r="F26" s="29"/>
      <c r="G26" s="29"/>
    </row>
    <row r="27" spans="1:7" ht="15.75" x14ac:dyDescent="0.25">
      <c r="A27" s="29">
        <v>1</v>
      </c>
      <c r="B27" s="28"/>
      <c r="C27" s="28" t="s">
        <v>45</v>
      </c>
      <c r="D27" s="29">
        <f>COUNTIF(B27:B29,"*")</f>
        <v>0</v>
      </c>
      <c r="E27" s="29">
        <f>COUNTIF(C27:C32,"*")/2</f>
        <v>3</v>
      </c>
      <c r="F27" s="29"/>
      <c r="G27" s="29"/>
    </row>
    <row r="28" spans="1:7" ht="15.75" x14ac:dyDescent="0.25">
      <c r="A28" s="29">
        <v>2</v>
      </c>
      <c r="B28" s="29"/>
      <c r="C28" s="28" t="s">
        <v>48</v>
      </c>
      <c r="D28" s="29"/>
      <c r="E28" s="29"/>
      <c r="F28" s="29"/>
      <c r="G28" s="29"/>
    </row>
    <row r="29" spans="1:7" ht="15.75" x14ac:dyDescent="0.25">
      <c r="A29" s="29">
        <v>3</v>
      </c>
      <c r="B29" s="29"/>
      <c r="C29" s="28" t="s">
        <v>66</v>
      </c>
      <c r="D29" s="29"/>
      <c r="E29" s="29"/>
      <c r="F29" s="29"/>
      <c r="G29" s="29"/>
    </row>
    <row r="30" spans="1:7" ht="15.75" x14ac:dyDescent="0.25">
      <c r="A30" s="29">
        <v>4</v>
      </c>
      <c r="B30" s="29"/>
      <c r="C30" s="28" t="s">
        <v>39</v>
      </c>
      <c r="D30" s="29"/>
      <c r="E30" s="29"/>
      <c r="F30" s="29"/>
      <c r="G30" s="29"/>
    </row>
    <row r="31" spans="1:7" ht="15.75" x14ac:dyDescent="0.25">
      <c r="A31" s="29">
        <v>5</v>
      </c>
      <c r="B31" s="29"/>
      <c r="C31" s="28" t="s">
        <v>40</v>
      </c>
      <c r="D31" s="29"/>
      <c r="E31" s="29"/>
      <c r="F31" s="29"/>
      <c r="G31" s="29"/>
    </row>
    <row r="32" spans="1:7" ht="15.75" x14ac:dyDescent="0.25">
      <c r="A32" s="29">
        <v>6</v>
      </c>
      <c r="B32" s="29"/>
      <c r="C32" s="44" t="s">
        <v>41</v>
      </c>
      <c r="D32" s="29"/>
      <c r="E32" s="29"/>
      <c r="F32" s="29"/>
      <c r="G32" s="29"/>
    </row>
    <row r="33" spans="1:7" ht="15.75" x14ac:dyDescent="0.25">
      <c r="A33" s="29"/>
      <c r="B33" s="29"/>
      <c r="C33" s="43"/>
      <c r="D33" s="29"/>
      <c r="E33" s="29"/>
      <c r="F33" s="29"/>
      <c r="G33" s="29"/>
    </row>
    <row r="34" spans="1:7" ht="15.75" x14ac:dyDescent="0.25">
      <c r="A34" s="29"/>
      <c r="B34" s="30" t="s">
        <v>50</v>
      </c>
      <c r="C34" s="29"/>
      <c r="D34" s="29"/>
      <c r="E34" s="29"/>
      <c r="F34" s="29"/>
      <c r="G34" s="29"/>
    </row>
    <row r="35" spans="1:7" ht="15.75" x14ac:dyDescent="0.25">
      <c r="A35" s="29">
        <v>1</v>
      </c>
      <c r="B35" s="27" t="s">
        <v>51</v>
      </c>
      <c r="C35" s="28" t="s">
        <v>40</v>
      </c>
      <c r="D35" s="29">
        <f>COUNTIF(B35:B36,"*")</f>
        <v>1</v>
      </c>
      <c r="E35" s="29">
        <f>COUNTIF(C35:C37,"*")/2</f>
        <v>1</v>
      </c>
      <c r="F35" s="29"/>
      <c r="G35" s="29"/>
    </row>
    <row r="36" spans="1:7" ht="15.75" x14ac:dyDescent="0.25">
      <c r="A36" s="29">
        <v>2</v>
      </c>
      <c r="B36" s="29"/>
      <c r="C36" s="44" t="s">
        <v>41</v>
      </c>
      <c r="D36" s="29"/>
      <c r="E36" s="29"/>
      <c r="F36" s="29"/>
      <c r="G36" s="29"/>
    </row>
    <row r="37" spans="1:7" ht="15.75" x14ac:dyDescent="0.25">
      <c r="A37" s="29"/>
      <c r="B37" s="29"/>
      <c r="C37" s="29"/>
      <c r="D37" s="29"/>
      <c r="E37" s="29"/>
      <c r="F37" s="29"/>
      <c r="G37" s="29"/>
    </row>
    <row r="38" spans="1:7" ht="15.75" x14ac:dyDescent="0.25">
      <c r="A38" s="29"/>
      <c r="B38" s="30" t="s">
        <v>52</v>
      </c>
      <c r="C38" s="29"/>
      <c r="D38" s="29"/>
      <c r="E38" s="29"/>
      <c r="F38" s="29"/>
      <c r="G38" s="29"/>
    </row>
    <row r="39" spans="1:7" ht="15.75" x14ac:dyDescent="0.25">
      <c r="A39" s="29">
        <v>1</v>
      </c>
      <c r="B39" s="27" t="s">
        <v>51</v>
      </c>
      <c r="C39" s="28" t="s">
        <v>40</v>
      </c>
      <c r="D39" s="29">
        <f>COUNTIF(B39:B40,"*")</f>
        <v>1</v>
      </c>
      <c r="E39" s="29">
        <f>COUNTIF(C39:C40,"*")/2</f>
        <v>1</v>
      </c>
      <c r="F39" s="29"/>
      <c r="G39" s="29"/>
    </row>
    <row r="40" spans="1:7" ht="15.75" x14ac:dyDescent="0.25">
      <c r="A40" s="29">
        <v>2</v>
      </c>
      <c r="B40" s="29"/>
      <c r="C40" s="44" t="s">
        <v>41</v>
      </c>
      <c r="D40" s="29"/>
      <c r="E40" s="29"/>
      <c r="F40" s="29"/>
      <c r="G40" s="29"/>
    </row>
    <row r="41" spans="1:7" ht="15.75" x14ac:dyDescent="0.25">
      <c r="A41" s="29"/>
      <c r="B41" s="29"/>
      <c r="C41" s="29"/>
      <c r="D41" s="29"/>
      <c r="E41" s="29"/>
      <c r="F41" s="29"/>
      <c r="G41" s="29"/>
    </row>
    <row r="42" spans="1:7" ht="15.75" x14ac:dyDescent="0.25">
      <c r="A42" s="29"/>
      <c r="B42" s="30" t="s">
        <v>53</v>
      </c>
      <c r="C42" s="29"/>
      <c r="D42" s="29"/>
      <c r="E42" s="29"/>
      <c r="F42" s="29"/>
      <c r="G42" s="29"/>
    </row>
    <row r="43" spans="1:7" ht="15.75" x14ac:dyDescent="0.25">
      <c r="A43" s="29">
        <v>1</v>
      </c>
      <c r="B43" s="27" t="s">
        <v>51</v>
      </c>
      <c r="C43" s="28" t="s">
        <v>40</v>
      </c>
      <c r="D43" s="29">
        <f>COUNTIF(B43:B44,"*")</f>
        <v>1</v>
      </c>
      <c r="E43" s="29">
        <f>COUNTIF(C43:C44,"*")/2</f>
        <v>1</v>
      </c>
      <c r="F43" s="29"/>
      <c r="G43" s="29"/>
    </row>
    <row r="44" spans="1:7" ht="15.75" x14ac:dyDescent="0.25">
      <c r="A44" s="29">
        <v>2</v>
      </c>
      <c r="B44" s="28"/>
      <c r="C44" s="44" t="s">
        <v>41</v>
      </c>
      <c r="D44" s="29"/>
      <c r="E44" s="29"/>
      <c r="F44" s="29"/>
      <c r="G44" s="29"/>
    </row>
    <row r="45" spans="1:7" ht="15.75" x14ac:dyDescent="0.25">
      <c r="A45" s="29"/>
      <c r="B45" s="29"/>
      <c r="C45" s="29"/>
      <c r="D45" s="29"/>
      <c r="E45" s="29"/>
      <c r="F45" s="29"/>
      <c r="G45" s="29"/>
    </row>
    <row r="46" spans="1:7" ht="15.75" x14ac:dyDescent="0.25">
      <c r="A46" s="29"/>
      <c r="B46" s="30" t="s">
        <v>54</v>
      </c>
      <c r="C46" s="29"/>
      <c r="D46" s="29"/>
      <c r="E46" s="29"/>
      <c r="F46" s="29"/>
      <c r="G46" s="29"/>
    </row>
    <row r="47" spans="1:7" ht="15.75" x14ac:dyDescent="0.25">
      <c r="A47" s="29">
        <v>1</v>
      </c>
      <c r="B47" s="27" t="s">
        <v>51</v>
      </c>
      <c r="C47" s="28" t="s">
        <v>40</v>
      </c>
      <c r="D47" s="29">
        <f>COUNTIF(B47:B48,"*")</f>
        <v>1</v>
      </c>
      <c r="E47" s="29">
        <f>COUNTIF(C47:C48,"*")/2</f>
        <v>1</v>
      </c>
      <c r="F47" s="29"/>
      <c r="G47" s="29"/>
    </row>
    <row r="48" spans="1:7" ht="15.75" x14ac:dyDescent="0.25">
      <c r="A48" s="29">
        <v>2</v>
      </c>
      <c r="B48" s="29"/>
      <c r="C48" s="44" t="s">
        <v>41</v>
      </c>
      <c r="D48" s="29"/>
      <c r="E48" s="29"/>
      <c r="F48" s="29"/>
      <c r="G48" s="29"/>
    </row>
    <row r="49" spans="1:7" ht="15.75" x14ac:dyDescent="0.25">
      <c r="A49" s="29"/>
      <c r="B49" s="29"/>
      <c r="C49" s="29"/>
      <c r="D49" s="29"/>
      <c r="E49" s="29"/>
      <c r="F49" s="29"/>
      <c r="G49" s="29"/>
    </row>
    <row r="50" spans="1:7" ht="15.75" x14ac:dyDescent="0.25">
      <c r="A50" s="29"/>
      <c r="B50" s="30" t="s">
        <v>55</v>
      </c>
      <c r="C50" s="29"/>
      <c r="D50" s="29"/>
      <c r="E50" s="29"/>
      <c r="F50" s="29"/>
      <c r="G50" s="29"/>
    </row>
    <row r="51" spans="1:7" ht="15.75" x14ac:dyDescent="0.25">
      <c r="A51" s="29">
        <v>1</v>
      </c>
      <c r="B51" s="27" t="s">
        <v>51</v>
      </c>
      <c r="C51" s="28" t="s">
        <v>40</v>
      </c>
      <c r="D51" s="29">
        <f>COUNTIF(B51:B52,"*")</f>
        <v>1</v>
      </c>
      <c r="E51" s="29">
        <f>COUNTIF(C51:C52,"*")/2</f>
        <v>1</v>
      </c>
      <c r="F51" s="29"/>
      <c r="G51" s="29"/>
    </row>
    <row r="52" spans="1:7" ht="15.75" x14ac:dyDescent="0.25">
      <c r="A52" s="29">
        <v>2</v>
      </c>
      <c r="B52" s="29"/>
      <c r="C52" s="44" t="s">
        <v>41</v>
      </c>
      <c r="D52" s="29"/>
      <c r="E52" s="29"/>
      <c r="F52" s="29"/>
      <c r="G52" s="29"/>
    </row>
    <row r="53" spans="1:7" ht="15.75" x14ac:dyDescent="0.25">
      <c r="A53" s="29"/>
      <c r="B53" s="29"/>
      <c r="C53" s="29"/>
      <c r="D53" s="29"/>
      <c r="E53" s="29"/>
      <c r="F53" s="29"/>
      <c r="G53" s="29"/>
    </row>
    <row r="54" spans="1:7" ht="15.75" x14ac:dyDescent="0.25">
      <c r="A54" s="29"/>
      <c r="B54" s="30" t="s">
        <v>56</v>
      </c>
      <c r="C54" s="29"/>
      <c r="D54" s="29"/>
      <c r="E54" s="29"/>
      <c r="F54" s="29"/>
      <c r="G54" s="29"/>
    </row>
    <row r="55" spans="1:7" ht="15.75" x14ac:dyDescent="0.25">
      <c r="A55" s="29">
        <v>1</v>
      </c>
      <c r="B55" s="27" t="s">
        <v>51</v>
      </c>
      <c r="C55" s="28" t="s">
        <v>40</v>
      </c>
      <c r="D55" s="29">
        <f>COUNTIF(B55:B56,"*")</f>
        <v>1</v>
      </c>
      <c r="E55" s="29">
        <f>COUNTIF(C55:C58,"*")/2</f>
        <v>1</v>
      </c>
      <c r="F55" s="29"/>
      <c r="G55" s="29"/>
    </row>
    <row r="56" spans="1:7" ht="15.75" x14ac:dyDescent="0.25">
      <c r="A56" s="29">
        <v>2</v>
      </c>
      <c r="B56" s="27"/>
      <c r="C56" s="44" t="s">
        <v>41</v>
      </c>
      <c r="D56" s="29"/>
      <c r="E56" s="29"/>
      <c r="F56" s="29"/>
      <c r="G56" s="29"/>
    </row>
    <row r="57" spans="1:7" ht="15.75" x14ac:dyDescent="0.25">
      <c r="A57" s="29"/>
      <c r="B57" s="29"/>
      <c r="C57" s="29"/>
      <c r="D57" s="29"/>
      <c r="E57" s="29"/>
      <c r="F57" s="29"/>
      <c r="G57" s="29"/>
    </row>
    <row r="58" spans="1:7" ht="15.75" x14ac:dyDescent="0.25">
      <c r="A58" s="29"/>
      <c r="B58" s="30" t="s">
        <v>57</v>
      </c>
      <c r="C58" s="29"/>
      <c r="D58" s="29"/>
      <c r="E58" s="29"/>
      <c r="F58" s="29"/>
      <c r="G58" s="29"/>
    </row>
    <row r="59" spans="1:7" ht="15.75" x14ac:dyDescent="0.25">
      <c r="A59" s="29">
        <v>1</v>
      </c>
      <c r="B59" s="27" t="s">
        <v>51</v>
      </c>
      <c r="C59" s="28" t="s">
        <v>40</v>
      </c>
      <c r="D59" s="29">
        <f>COUNTIF(B59:B60,"*")</f>
        <v>1</v>
      </c>
      <c r="E59" s="29">
        <f>COUNTIF(C59:C62,"*")/2</f>
        <v>1</v>
      </c>
      <c r="F59" s="29"/>
      <c r="G59" s="29"/>
    </row>
    <row r="60" spans="1:7" ht="15.75" x14ac:dyDescent="0.25">
      <c r="A60" s="29">
        <v>2</v>
      </c>
      <c r="B60" s="28"/>
      <c r="C60" s="44" t="s">
        <v>41</v>
      </c>
      <c r="D60" s="29"/>
      <c r="E60" s="29"/>
      <c r="F60" s="29"/>
      <c r="G60" s="29"/>
    </row>
    <row r="61" spans="1:7" ht="15.75" x14ac:dyDescent="0.25">
      <c r="A61" s="29"/>
      <c r="B61" s="29"/>
      <c r="C61" s="29"/>
      <c r="D61" s="29"/>
      <c r="E61" s="29"/>
      <c r="F61" s="29"/>
      <c r="G61" s="29"/>
    </row>
    <row r="62" spans="1:7" ht="15.75" x14ac:dyDescent="0.25">
      <c r="A62" s="29"/>
      <c r="B62" s="34" t="s">
        <v>58</v>
      </c>
      <c r="C62" s="29"/>
      <c r="D62" s="29"/>
      <c r="E62" s="29"/>
      <c r="F62" s="29"/>
      <c r="G62" s="29"/>
    </row>
    <row r="63" spans="1:7" ht="15.75" x14ac:dyDescent="0.25">
      <c r="A63" s="29">
        <v>1</v>
      </c>
      <c r="B63" s="28" t="s">
        <v>41</v>
      </c>
      <c r="C63" s="27" t="s">
        <v>51</v>
      </c>
      <c r="D63" s="29">
        <f>COUNTIF(B63:B64,"*")</f>
        <v>1</v>
      </c>
      <c r="E63" s="29">
        <f>COUNTIF(C63:C66,"*")/2</f>
        <v>1</v>
      </c>
      <c r="F63" s="29"/>
      <c r="G63" s="29"/>
    </row>
    <row r="64" spans="1:7" ht="15.75" x14ac:dyDescent="0.25">
      <c r="A64" s="29">
        <v>2</v>
      </c>
      <c r="B64" s="27"/>
      <c r="C64" s="28" t="s">
        <v>40</v>
      </c>
      <c r="D64" s="29"/>
      <c r="E64" s="29"/>
      <c r="F64" s="29"/>
      <c r="G64" s="29"/>
    </row>
    <row r="65" spans="1:7" ht="15.75" x14ac:dyDescent="0.25">
      <c r="A65" s="29"/>
      <c r="B65" s="29"/>
      <c r="C65" s="29"/>
      <c r="D65" s="29"/>
      <c r="E65" s="29"/>
      <c r="F65" s="29"/>
      <c r="G65" s="29"/>
    </row>
    <row r="66" spans="1:7" ht="15.75" x14ac:dyDescent="0.25">
      <c r="A66" s="29"/>
      <c r="B66" s="34" t="s">
        <v>59</v>
      </c>
      <c r="C66" s="29"/>
      <c r="D66" s="29"/>
      <c r="E66" s="29"/>
      <c r="F66" s="29"/>
      <c r="G66" s="29"/>
    </row>
    <row r="67" spans="1:7" ht="15.75" x14ac:dyDescent="0.25">
      <c r="A67" s="29">
        <v>1</v>
      </c>
      <c r="B67" s="28" t="s">
        <v>41</v>
      </c>
      <c r="C67" s="27" t="s">
        <v>51</v>
      </c>
      <c r="D67" s="29">
        <f>COUNTIF(B67:B68,"*")</f>
        <v>1</v>
      </c>
      <c r="E67" s="29">
        <f>COUNTIF(C67:C70,"*")/2</f>
        <v>1</v>
      </c>
      <c r="F67" s="29"/>
      <c r="G67" s="29"/>
    </row>
    <row r="68" spans="1:7" ht="15.75" x14ac:dyDescent="0.25">
      <c r="A68" s="29">
        <v>2</v>
      </c>
      <c r="B68" s="27"/>
      <c r="C68" s="28" t="s">
        <v>40</v>
      </c>
      <c r="D68" s="29"/>
      <c r="E68" s="29"/>
      <c r="F68" s="29"/>
      <c r="G68" s="29"/>
    </row>
    <row r="70" spans="1:7" ht="15.75" x14ac:dyDescent="0.25">
      <c r="B70" s="34" t="s">
        <v>60</v>
      </c>
    </row>
    <row r="71" spans="1:7" x14ac:dyDescent="0.25">
      <c r="A71">
        <v>1</v>
      </c>
      <c r="B71" s="28"/>
      <c r="C71" s="28" t="s">
        <v>41</v>
      </c>
      <c r="D71">
        <f>COUNTIF(B71:B74,"*")</f>
        <v>0</v>
      </c>
      <c r="E71">
        <f>COUNTIF(C71:C76,"*")/2</f>
        <v>2</v>
      </c>
    </row>
    <row r="72" spans="1:7" x14ac:dyDescent="0.25">
      <c r="A72">
        <v>2</v>
      </c>
      <c r="B72" s="27"/>
      <c r="C72" s="28" t="s">
        <v>61</v>
      </c>
    </row>
    <row r="73" spans="1:7" x14ac:dyDescent="0.25">
      <c r="A73">
        <v>3</v>
      </c>
      <c r="C73" s="27" t="s">
        <v>51</v>
      </c>
    </row>
    <row r="74" spans="1:7" x14ac:dyDescent="0.25">
      <c r="A74">
        <v>4</v>
      </c>
      <c r="C74" s="28" t="s">
        <v>40</v>
      </c>
    </row>
    <row r="76" spans="1:7" ht="15.75" x14ac:dyDescent="0.25">
      <c r="B76" s="34" t="s">
        <v>62</v>
      </c>
    </row>
    <row r="77" spans="1:7" x14ac:dyDescent="0.25">
      <c r="A77">
        <v>1</v>
      </c>
      <c r="B77" s="28" t="s">
        <v>41</v>
      </c>
      <c r="C77" s="28" t="s">
        <v>40</v>
      </c>
      <c r="D77">
        <f>COUNTIF(B77:B78,"*")</f>
        <v>1</v>
      </c>
      <c r="E77">
        <f>COUNTIF(C77:C79,"*")/2</f>
        <v>1</v>
      </c>
    </row>
    <row r="78" spans="1:7" x14ac:dyDescent="0.25">
      <c r="A78">
        <v>2</v>
      </c>
      <c r="C78" s="27" t="s">
        <v>51</v>
      </c>
    </row>
    <row r="80" spans="1:7" ht="15.75" x14ac:dyDescent="0.25">
      <c r="B80" s="34" t="s">
        <v>63</v>
      </c>
    </row>
    <row r="81" spans="1:5" x14ac:dyDescent="0.25">
      <c r="A81">
        <v>1</v>
      </c>
      <c r="B81" s="28" t="s">
        <v>41</v>
      </c>
      <c r="C81" s="28" t="s">
        <v>40</v>
      </c>
      <c r="D81">
        <f>COUNTIF(B81:B82,"*")</f>
        <v>2</v>
      </c>
      <c r="E81">
        <f>COUNTIF(C81:C83,"*")/2</f>
        <v>1</v>
      </c>
    </row>
    <row r="82" spans="1:5" x14ac:dyDescent="0.25">
      <c r="A82">
        <v>2</v>
      </c>
      <c r="B82" s="28" t="s">
        <v>61</v>
      </c>
      <c r="C82" s="27" t="s">
        <v>51</v>
      </c>
    </row>
    <row r="84" spans="1:5" ht="15.75" x14ac:dyDescent="0.25">
      <c r="B84" s="34" t="s">
        <v>64</v>
      </c>
    </row>
    <row r="85" spans="1:5" x14ac:dyDescent="0.25">
      <c r="A85">
        <v>1</v>
      </c>
      <c r="B85" s="28" t="s">
        <v>61</v>
      </c>
      <c r="C85" s="28" t="s">
        <v>40</v>
      </c>
      <c r="D85">
        <f>COUNTIF(B85:B86,"*")</f>
        <v>1</v>
      </c>
      <c r="E85">
        <f>COUNTIF(C85:C87,"*")/2</f>
        <v>1</v>
      </c>
    </row>
    <row r="86" spans="1:5" x14ac:dyDescent="0.25">
      <c r="A86">
        <v>2</v>
      </c>
      <c r="C86" s="27" t="s">
        <v>51</v>
      </c>
    </row>
  </sheetData>
  <mergeCells count="2">
    <mergeCell ref="A1:E1"/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2" sqref="A2"/>
    </sheetView>
  </sheetViews>
  <sheetFormatPr defaultRowHeight="15" x14ac:dyDescent="0.25"/>
  <cols>
    <col min="2" max="2" width="32.42578125" bestFit="1" customWidth="1"/>
    <col min="3" max="3" width="25.85546875" customWidth="1"/>
    <col min="4" max="4" width="21.7109375" bestFit="1" customWidth="1"/>
    <col min="5" max="5" width="20.140625" bestFit="1" customWidth="1"/>
  </cols>
  <sheetData>
    <row r="1" spans="1:7" ht="21.75" customHeight="1" x14ac:dyDescent="0.25">
      <c r="A1" s="53" t="s">
        <v>33</v>
      </c>
      <c r="B1" s="53"/>
      <c r="C1" s="53"/>
      <c r="D1" s="53"/>
      <c r="E1" s="53"/>
    </row>
    <row r="2" spans="1:7" ht="15.75" x14ac:dyDescent="0.25">
      <c r="A2" s="29"/>
      <c r="B2" s="48" t="s">
        <v>23</v>
      </c>
      <c r="C2" s="48" t="s">
        <v>24</v>
      </c>
      <c r="D2" s="49" t="str">
        <f>"ერთწარწერიანი"&amp;" "&amp;SUM(D5:D186)</f>
        <v>ერთწარწერიანი 12</v>
      </c>
      <c r="E2" s="49" t="str">
        <f>"ორწარწერიანი"&amp;" "&amp;SUM(E5:E153)</f>
        <v>ორწარწერიანი 11</v>
      </c>
      <c r="F2" s="29"/>
      <c r="G2" s="29"/>
    </row>
    <row r="3" spans="1:7" ht="15.75" x14ac:dyDescent="0.25">
      <c r="A3" s="29"/>
      <c r="B3" s="54"/>
      <c r="C3" s="54"/>
      <c r="D3" s="54"/>
      <c r="E3" s="54"/>
      <c r="F3" s="29"/>
      <c r="G3" s="29"/>
    </row>
    <row r="4" spans="1:7" ht="15.75" x14ac:dyDescent="0.25">
      <c r="A4" s="29"/>
      <c r="B4" s="30" t="s">
        <v>69</v>
      </c>
      <c r="C4" s="29"/>
      <c r="D4" s="30"/>
      <c r="E4" s="30"/>
      <c r="F4" s="29"/>
      <c r="G4" s="29"/>
    </row>
    <row r="5" spans="1:7" ht="15.75" x14ac:dyDescent="0.25">
      <c r="A5" s="29">
        <v>1</v>
      </c>
      <c r="B5" s="31"/>
      <c r="C5" s="47" t="s">
        <v>67</v>
      </c>
      <c r="D5" s="29">
        <f>COUNTIF(B5:B6,"*")</f>
        <v>0</v>
      </c>
      <c r="E5" s="29">
        <f>COUNTIF(C5:C6,"*")/2</f>
        <v>1</v>
      </c>
      <c r="F5" s="29"/>
      <c r="G5" s="29"/>
    </row>
    <row r="6" spans="1:7" ht="15.75" x14ac:dyDescent="0.25">
      <c r="A6" s="29">
        <v>2</v>
      </c>
      <c r="B6" s="32"/>
      <c r="C6" s="47" t="s">
        <v>68</v>
      </c>
      <c r="D6" s="29"/>
      <c r="E6" s="29"/>
      <c r="F6" s="29"/>
      <c r="G6" s="29"/>
    </row>
    <row r="7" spans="1:7" ht="15.75" x14ac:dyDescent="0.25">
      <c r="A7" s="29"/>
      <c r="B7" s="29"/>
      <c r="C7" s="29"/>
      <c r="D7" s="29"/>
      <c r="E7" s="29"/>
      <c r="F7" s="29"/>
      <c r="G7" s="29"/>
    </row>
    <row r="8" spans="1:7" ht="15.75" x14ac:dyDescent="0.25">
      <c r="A8" s="29"/>
      <c r="B8" s="30" t="s">
        <v>70</v>
      </c>
      <c r="C8" s="29"/>
      <c r="D8" s="29"/>
      <c r="E8" s="29"/>
      <c r="F8" s="29"/>
      <c r="G8" s="29"/>
    </row>
    <row r="9" spans="1:7" ht="15.75" x14ac:dyDescent="0.25">
      <c r="A9" s="29">
        <v>1</v>
      </c>
      <c r="B9" s="28" t="s">
        <v>41</v>
      </c>
      <c r="C9" s="28" t="s">
        <v>67</v>
      </c>
      <c r="D9" s="29">
        <f>COUNTIF(B9:B10,"*")</f>
        <v>1</v>
      </c>
      <c r="E9" s="29">
        <f>COUNTIF(C9:C10,"*")/2</f>
        <v>1</v>
      </c>
      <c r="F9" s="29"/>
      <c r="G9" s="29"/>
    </row>
    <row r="10" spans="1:7" ht="15.75" x14ac:dyDescent="0.25">
      <c r="A10" s="29">
        <v>2</v>
      </c>
      <c r="B10" s="29"/>
      <c r="C10" s="28" t="s">
        <v>68</v>
      </c>
      <c r="D10" s="29"/>
      <c r="E10" s="29"/>
      <c r="F10" s="29"/>
      <c r="G10" s="29"/>
    </row>
    <row r="11" spans="1:7" ht="15.75" x14ac:dyDescent="0.25">
      <c r="A11" s="29"/>
      <c r="B11" s="29"/>
      <c r="C11" s="33"/>
      <c r="D11" s="29"/>
      <c r="E11" s="29"/>
      <c r="F11" s="29"/>
      <c r="G11" s="29"/>
    </row>
    <row r="12" spans="1:7" ht="15.75" x14ac:dyDescent="0.25">
      <c r="A12" s="29"/>
      <c r="B12" s="30" t="s">
        <v>71</v>
      </c>
      <c r="C12" s="29"/>
      <c r="D12" s="29"/>
      <c r="E12" s="29"/>
      <c r="F12" s="29"/>
      <c r="G12" s="29"/>
    </row>
    <row r="13" spans="1:7" ht="15.75" x14ac:dyDescent="0.25">
      <c r="A13" s="29">
        <v>1</v>
      </c>
      <c r="B13" s="28" t="s">
        <v>41</v>
      </c>
      <c r="C13" s="28" t="s">
        <v>67</v>
      </c>
      <c r="D13" s="29">
        <f>COUNTIF(B13:B14,"*")</f>
        <v>1</v>
      </c>
      <c r="E13" s="29">
        <f>COUNTIF(C13:C14,"*")/2</f>
        <v>1</v>
      </c>
      <c r="F13" s="29"/>
      <c r="G13" s="29"/>
    </row>
    <row r="14" spans="1:7" ht="15.75" x14ac:dyDescent="0.25">
      <c r="A14" s="29">
        <v>2</v>
      </c>
      <c r="B14" s="29"/>
      <c r="C14" s="28" t="s">
        <v>68</v>
      </c>
      <c r="D14" s="29"/>
      <c r="E14" s="29"/>
      <c r="F14" s="29"/>
      <c r="G14" s="29"/>
    </row>
    <row r="15" spans="1:7" ht="15.75" x14ac:dyDescent="0.25">
      <c r="A15" s="29"/>
      <c r="B15" s="29"/>
      <c r="C15" s="43"/>
      <c r="D15" s="29"/>
      <c r="E15" s="29"/>
      <c r="F15" s="29"/>
      <c r="G15" s="29"/>
    </row>
    <row r="16" spans="1:7" ht="15.75" x14ac:dyDescent="0.25">
      <c r="A16" s="29"/>
      <c r="B16" s="30" t="s">
        <v>72</v>
      </c>
      <c r="C16" s="29"/>
      <c r="D16" s="29"/>
      <c r="E16" s="29"/>
      <c r="F16" s="29"/>
      <c r="G16" s="29"/>
    </row>
    <row r="17" spans="1:7" ht="15.75" x14ac:dyDescent="0.25">
      <c r="A17" s="29">
        <v>1</v>
      </c>
      <c r="B17" s="28" t="s">
        <v>41</v>
      </c>
      <c r="C17" s="28" t="s">
        <v>67</v>
      </c>
      <c r="D17" s="29">
        <f>COUNTIF(B17:B18,"*")</f>
        <v>1</v>
      </c>
      <c r="E17" s="29">
        <f>COUNTIF(C17:C19,"*")/2</f>
        <v>1</v>
      </c>
      <c r="F17" s="29"/>
      <c r="G17" s="29"/>
    </row>
    <row r="18" spans="1:7" ht="15.75" x14ac:dyDescent="0.25">
      <c r="A18" s="29">
        <v>2</v>
      </c>
      <c r="B18" s="29"/>
      <c r="C18" s="28" t="s">
        <v>68</v>
      </c>
      <c r="D18" s="29"/>
      <c r="E18" s="29"/>
      <c r="F18" s="29"/>
      <c r="G18" s="29"/>
    </row>
    <row r="19" spans="1:7" ht="15.75" x14ac:dyDescent="0.25">
      <c r="A19" s="29"/>
      <c r="B19" s="29"/>
      <c r="C19" s="29"/>
      <c r="D19" s="29"/>
      <c r="E19" s="29"/>
      <c r="F19" s="29"/>
      <c r="G19" s="29"/>
    </row>
    <row r="20" spans="1:7" ht="15.75" x14ac:dyDescent="0.25">
      <c r="A20" s="29"/>
      <c r="B20" s="30" t="s">
        <v>73</v>
      </c>
      <c r="C20" s="29"/>
      <c r="D20" s="29"/>
      <c r="E20" s="29"/>
      <c r="F20" s="29"/>
      <c r="G20" s="29"/>
    </row>
    <row r="21" spans="1:7" ht="15.75" x14ac:dyDescent="0.25">
      <c r="A21" s="29">
        <v>1</v>
      </c>
      <c r="B21" s="28" t="s">
        <v>41</v>
      </c>
      <c r="C21" s="28" t="s">
        <v>67</v>
      </c>
      <c r="D21" s="29">
        <f>COUNTIF(B21:B22,"*")</f>
        <v>1</v>
      </c>
      <c r="E21" s="29">
        <f>COUNTIF(C21:C22,"*")/2</f>
        <v>1</v>
      </c>
      <c r="F21" s="29"/>
      <c r="G21" s="29"/>
    </row>
    <row r="22" spans="1:7" ht="15.75" x14ac:dyDescent="0.25">
      <c r="A22" s="29">
        <v>2</v>
      </c>
      <c r="B22" s="29"/>
      <c r="C22" s="28" t="s">
        <v>68</v>
      </c>
      <c r="D22" s="29"/>
      <c r="E22" s="29"/>
      <c r="F22" s="29"/>
      <c r="G22" s="29"/>
    </row>
    <row r="23" spans="1:7" ht="15.75" x14ac:dyDescent="0.25">
      <c r="A23" s="29"/>
      <c r="B23" s="29"/>
      <c r="C23" s="29"/>
      <c r="D23" s="29"/>
      <c r="E23" s="29"/>
      <c r="F23" s="29"/>
      <c r="G23" s="29"/>
    </row>
    <row r="24" spans="1:7" ht="15.75" x14ac:dyDescent="0.25">
      <c r="A24" s="29"/>
      <c r="B24" s="30" t="s">
        <v>74</v>
      </c>
      <c r="C24" s="29"/>
      <c r="D24" s="29"/>
      <c r="E24" s="29"/>
      <c r="F24" s="29"/>
      <c r="G24" s="29"/>
    </row>
    <row r="25" spans="1:7" ht="15.75" x14ac:dyDescent="0.25">
      <c r="A25" s="29">
        <v>1</v>
      </c>
      <c r="B25" s="28" t="s">
        <v>41</v>
      </c>
      <c r="C25" s="28" t="s">
        <v>67</v>
      </c>
      <c r="D25" s="29">
        <f>COUNTIF(B25:B26,"*")</f>
        <v>1</v>
      </c>
      <c r="E25" s="29">
        <f>COUNTIF(C25:C26,"*")/2</f>
        <v>1</v>
      </c>
      <c r="F25" s="29"/>
      <c r="G25" s="29"/>
    </row>
    <row r="26" spans="1:7" ht="15.75" x14ac:dyDescent="0.25">
      <c r="A26" s="29">
        <v>2</v>
      </c>
      <c r="B26" s="28"/>
      <c r="C26" s="28" t="s">
        <v>68</v>
      </c>
      <c r="D26" s="29"/>
      <c r="E26" s="29"/>
      <c r="F26" s="29"/>
      <c r="G26" s="29"/>
    </row>
    <row r="27" spans="1:7" ht="15.75" x14ac:dyDescent="0.25">
      <c r="A27" s="29"/>
      <c r="B27" s="29"/>
      <c r="C27" s="29"/>
      <c r="D27" s="29"/>
      <c r="E27" s="29"/>
      <c r="F27" s="29"/>
      <c r="G27" s="29"/>
    </row>
    <row r="28" spans="1:7" ht="15.75" x14ac:dyDescent="0.25">
      <c r="A28" s="29"/>
      <c r="B28" s="30" t="s">
        <v>75</v>
      </c>
      <c r="C28" s="29"/>
      <c r="D28" s="29"/>
      <c r="E28" s="29"/>
      <c r="F28" s="29"/>
      <c r="G28" s="29"/>
    </row>
    <row r="29" spans="1:7" ht="15.75" x14ac:dyDescent="0.25">
      <c r="A29" s="29">
        <v>1</v>
      </c>
      <c r="B29" s="28" t="s">
        <v>41</v>
      </c>
      <c r="C29" s="28" t="s">
        <v>67</v>
      </c>
      <c r="D29" s="29">
        <f>COUNTIF(B29:B30,"*")</f>
        <v>1</v>
      </c>
      <c r="E29" s="29">
        <f>COUNTIF(C29:C30,"*")/2</f>
        <v>1</v>
      </c>
      <c r="F29" s="29"/>
      <c r="G29" s="29"/>
    </row>
    <row r="30" spans="1:7" ht="15.75" x14ac:dyDescent="0.25">
      <c r="A30" s="29">
        <v>2</v>
      </c>
      <c r="B30" s="29"/>
      <c r="C30" s="28" t="s">
        <v>68</v>
      </c>
      <c r="D30" s="29"/>
      <c r="E30" s="29"/>
      <c r="F30" s="29"/>
      <c r="G30" s="29"/>
    </row>
    <row r="31" spans="1:7" ht="15.75" x14ac:dyDescent="0.25">
      <c r="A31" s="29"/>
      <c r="B31" s="29"/>
      <c r="C31" s="29"/>
      <c r="D31" s="29"/>
      <c r="E31" s="29"/>
      <c r="F31" s="29"/>
      <c r="G31" s="29"/>
    </row>
    <row r="32" spans="1:7" ht="15.75" x14ac:dyDescent="0.25">
      <c r="A32" s="29"/>
      <c r="B32" s="30" t="s">
        <v>76</v>
      </c>
      <c r="C32" s="29"/>
      <c r="D32" s="29"/>
      <c r="E32" s="29"/>
      <c r="F32" s="29"/>
      <c r="G32" s="29"/>
    </row>
    <row r="33" spans="1:7" ht="15.75" x14ac:dyDescent="0.25">
      <c r="A33" s="29">
        <v>1</v>
      </c>
      <c r="B33" s="28" t="s">
        <v>67</v>
      </c>
      <c r="C33" s="28"/>
      <c r="D33" s="29">
        <f>COUNTIF(B33:B35,"*")</f>
        <v>3</v>
      </c>
      <c r="E33" s="29">
        <f>COUNTIF(C33:C35,"*")/2</f>
        <v>0</v>
      </c>
      <c r="F33" s="29"/>
      <c r="G33" s="29"/>
    </row>
    <row r="34" spans="1:7" ht="15.75" x14ac:dyDescent="0.25">
      <c r="A34" s="29">
        <v>2</v>
      </c>
      <c r="B34" s="28" t="s">
        <v>68</v>
      </c>
      <c r="C34" s="28"/>
      <c r="D34" s="29"/>
      <c r="E34" s="29"/>
      <c r="F34" s="29"/>
      <c r="G34" s="29"/>
    </row>
    <row r="35" spans="1:7" ht="15.75" x14ac:dyDescent="0.25">
      <c r="A35" s="29">
        <v>3</v>
      </c>
      <c r="B35" s="28" t="s">
        <v>41</v>
      </c>
      <c r="C35" s="28"/>
      <c r="D35" s="29"/>
      <c r="E35" s="29"/>
      <c r="F35" s="29"/>
      <c r="G35" s="29"/>
    </row>
    <row r="36" spans="1:7" ht="15.75" x14ac:dyDescent="0.25">
      <c r="A36" s="29"/>
      <c r="B36" s="29"/>
      <c r="C36" s="29"/>
      <c r="D36" s="29"/>
      <c r="E36" s="29"/>
      <c r="F36" s="29"/>
      <c r="G36" s="29"/>
    </row>
    <row r="37" spans="1:7" ht="15.75" x14ac:dyDescent="0.25">
      <c r="A37" s="29"/>
      <c r="B37" s="30" t="s">
        <v>77</v>
      </c>
      <c r="C37" s="29"/>
      <c r="D37" s="29"/>
      <c r="E37" s="29"/>
      <c r="F37" s="29"/>
      <c r="G37" s="29"/>
    </row>
    <row r="38" spans="1:7" ht="15.75" x14ac:dyDescent="0.25">
      <c r="A38" s="29">
        <v>1</v>
      </c>
      <c r="B38" s="28" t="s">
        <v>68</v>
      </c>
      <c r="C38" s="28" t="s">
        <v>67</v>
      </c>
      <c r="D38" s="29">
        <f>COUNTIF(B38:B39,"*")</f>
        <v>1</v>
      </c>
      <c r="E38" s="29">
        <f>COUNTIF(C38:C41,"*")/2</f>
        <v>1</v>
      </c>
      <c r="F38" s="29"/>
      <c r="G38" s="29"/>
    </row>
    <row r="39" spans="1:7" ht="15.75" x14ac:dyDescent="0.25">
      <c r="A39" s="29">
        <v>2</v>
      </c>
      <c r="B39" s="27"/>
      <c r="C39" s="28" t="s">
        <v>41</v>
      </c>
      <c r="D39" s="29"/>
      <c r="E39" s="29"/>
      <c r="F39" s="29"/>
      <c r="G39" s="29"/>
    </row>
    <row r="40" spans="1:7" ht="15.75" x14ac:dyDescent="0.25">
      <c r="A40" s="29"/>
      <c r="B40" s="29"/>
      <c r="C40" s="29"/>
      <c r="D40" s="29"/>
      <c r="E40" s="29"/>
      <c r="F40" s="29"/>
      <c r="G40" s="29"/>
    </row>
    <row r="41" spans="1:7" ht="15.75" x14ac:dyDescent="0.25">
      <c r="A41" s="29"/>
      <c r="B41" s="30" t="s">
        <v>78</v>
      </c>
      <c r="C41" s="29"/>
      <c r="D41" s="29"/>
      <c r="E41" s="29"/>
      <c r="F41" s="29"/>
      <c r="G41" s="29"/>
    </row>
    <row r="42" spans="1:7" ht="15.75" x14ac:dyDescent="0.25">
      <c r="A42" s="29">
        <v>1</v>
      </c>
      <c r="B42" s="28" t="s">
        <v>68</v>
      </c>
      <c r="C42" s="28" t="s">
        <v>67</v>
      </c>
      <c r="D42" s="29">
        <f>COUNTIF(B42:B43,"*")</f>
        <v>1</v>
      </c>
      <c r="E42" s="29">
        <f>COUNTIF(C42:C45,"*")/2</f>
        <v>1</v>
      </c>
      <c r="F42" s="29"/>
      <c r="G42" s="29"/>
    </row>
    <row r="43" spans="1:7" ht="15.75" x14ac:dyDescent="0.25">
      <c r="A43" s="29">
        <v>2</v>
      </c>
      <c r="B43" s="28"/>
      <c r="C43" s="28" t="s">
        <v>41</v>
      </c>
      <c r="D43" s="29"/>
      <c r="E43" s="29"/>
      <c r="F43" s="29"/>
      <c r="G43" s="29"/>
    </row>
    <row r="44" spans="1:7" ht="15.75" x14ac:dyDescent="0.25">
      <c r="A44" s="29"/>
      <c r="B44" s="29"/>
      <c r="C44" s="29"/>
      <c r="D44" s="29"/>
      <c r="E44" s="29"/>
      <c r="F44" s="29"/>
      <c r="G44" s="29"/>
    </row>
    <row r="45" spans="1:7" ht="15.75" x14ac:dyDescent="0.25">
      <c r="A45" s="29"/>
      <c r="B45" s="34" t="s">
        <v>79</v>
      </c>
      <c r="C45" s="29"/>
      <c r="D45" s="29"/>
      <c r="E45" s="29"/>
      <c r="F45" s="29"/>
      <c r="G45" s="29"/>
    </row>
    <row r="46" spans="1:7" ht="15.75" x14ac:dyDescent="0.25">
      <c r="A46" s="29">
        <v>1</v>
      </c>
      <c r="B46" s="28" t="s">
        <v>68</v>
      </c>
      <c r="C46" s="28" t="s">
        <v>67</v>
      </c>
      <c r="D46" s="29">
        <f>COUNTIF(B46:B47,"*")</f>
        <v>1</v>
      </c>
      <c r="E46" s="29">
        <f>COUNTIF(C46:C49,"*")/2</f>
        <v>1</v>
      </c>
      <c r="F46" s="29"/>
      <c r="G46" s="29"/>
    </row>
    <row r="47" spans="1:7" ht="15.75" x14ac:dyDescent="0.25">
      <c r="A47" s="29">
        <v>2</v>
      </c>
      <c r="B47" s="27"/>
      <c r="C47" s="28" t="s">
        <v>41</v>
      </c>
      <c r="D47" s="29"/>
      <c r="E47" s="29"/>
      <c r="F47" s="29"/>
      <c r="G47" s="29"/>
    </row>
    <row r="48" spans="1:7" ht="15.75" x14ac:dyDescent="0.25">
      <c r="A48" s="29"/>
      <c r="B48" s="29"/>
      <c r="C48" s="29"/>
      <c r="D48" s="29"/>
      <c r="E48" s="29"/>
      <c r="F48" s="29"/>
      <c r="G48" s="29"/>
    </row>
    <row r="49" spans="1:7" ht="15.75" x14ac:dyDescent="0.25">
      <c r="A49" s="29"/>
      <c r="B49" s="34" t="s">
        <v>80</v>
      </c>
      <c r="C49" s="29"/>
      <c r="D49" s="29"/>
      <c r="E49" s="29"/>
      <c r="F49" s="29"/>
      <c r="G49" s="29"/>
    </row>
    <row r="50" spans="1:7" ht="15.75" x14ac:dyDescent="0.25">
      <c r="A50" s="29">
        <v>1</v>
      </c>
      <c r="B50" s="28"/>
      <c r="C50" s="28" t="s">
        <v>67</v>
      </c>
      <c r="D50" s="29">
        <f>COUNTIF(B50:B51,"*")</f>
        <v>0</v>
      </c>
      <c r="E50" s="29">
        <f>COUNTIF(C50:C51,"*")/2</f>
        <v>1</v>
      </c>
      <c r="F50" s="29"/>
      <c r="G50" s="29"/>
    </row>
    <row r="51" spans="1:7" ht="15.75" x14ac:dyDescent="0.25">
      <c r="A51" s="29">
        <v>2</v>
      </c>
      <c r="B51" s="27"/>
      <c r="C51" s="28" t="s">
        <v>41</v>
      </c>
      <c r="D51" s="29"/>
      <c r="E51" s="29"/>
      <c r="F51" s="29"/>
      <c r="G51" s="29"/>
    </row>
  </sheetData>
  <mergeCells count="2">
    <mergeCell ref="A1:E1"/>
    <mergeCell ref="B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56" workbookViewId="0">
      <selection activeCell="B89" sqref="B89"/>
    </sheetView>
  </sheetViews>
  <sheetFormatPr defaultRowHeight="15" x14ac:dyDescent="0.25"/>
  <cols>
    <col min="2" max="2" width="32.42578125" bestFit="1" customWidth="1"/>
    <col min="3" max="3" width="25.85546875" customWidth="1"/>
    <col min="4" max="4" width="21.7109375" bestFit="1" customWidth="1"/>
    <col min="5" max="5" width="20.140625" bestFit="1" customWidth="1"/>
  </cols>
  <sheetData>
    <row r="1" spans="1:7" ht="36.75" customHeight="1" x14ac:dyDescent="0.25">
      <c r="A1" s="55" t="s">
        <v>34</v>
      </c>
      <c r="B1" s="55"/>
      <c r="C1" s="55"/>
      <c r="D1" s="55"/>
      <c r="E1" s="55"/>
    </row>
    <row r="2" spans="1:7" ht="15.75" x14ac:dyDescent="0.25">
      <c r="A2" s="29"/>
      <c r="B2" s="35" t="s">
        <v>23</v>
      </c>
      <c r="C2" s="35" t="s">
        <v>24</v>
      </c>
      <c r="D2" s="36" t="str">
        <f>"ერთწარწერიანი"&amp;" "&amp;SUM(D5:D211)</f>
        <v>ერთწარწერიანი 14</v>
      </c>
      <c r="E2" s="36" t="str">
        <f>"ორწარწერიანი"&amp;" "&amp;SUM(E5:E178)</f>
        <v>ორწარწერიანი 30</v>
      </c>
      <c r="F2" s="29"/>
      <c r="G2" s="29"/>
    </row>
    <row r="3" spans="1:7" ht="15.75" x14ac:dyDescent="0.25">
      <c r="A3" s="29"/>
      <c r="B3" s="54"/>
      <c r="C3" s="54"/>
      <c r="D3" s="54"/>
      <c r="E3" s="54"/>
      <c r="F3" s="29"/>
      <c r="G3" s="29"/>
    </row>
    <row r="4" spans="1:7" ht="15.75" x14ac:dyDescent="0.25">
      <c r="A4" s="29"/>
      <c r="B4" s="30" t="s">
        <v>113</v>
      </c>
      <c r="C4" s="29"/>
      <c r="D4" s="30"/>
      <c r="E4" s="30"/>
      <c r="F4" s="29"/>
      <c r="G4" s="29"/>
    </row>
    <row r="5" spans="1:7" ht="15.75" x14ac:dyDescent="0.25">
      <c r="A5" s="29">
        <v>1</v>
      </c>
      <c r="B5" s="31"/>
      <c r="C5" s="28" t="s">
        <v>114</v>
      </c>
      <c r="D5" s="29">
        <f>COUNTIF(B5:B6,"*")</f>
        <v>0</v>
      </c>
      <c r="E5" s="29">
        <f>COUNTIF(C5:C8,"*")/2</f>
        <v>2</v>
      </c>
      <c r="F5" s="29"/>
      <c r="G5" s="29"/>
    </row>
    <row r="6" spans="1:7" ht="15.75" x14ac:dyDescent="0.25">
      <c r="A6" s="29">
        <v>2</v>
      </c>
      <c r="B6" s="32"/>
      <c r="C6" s="28" t="s">
        <v>115</v>
      </c>
      <c r="D6" s="29"/>
      <c r="E6" s="29"/>
      <c r="F6" s="29"/>
      <c r="G6" s="29"/>
    </row>
    <row r="7" spans="1:7" ht="15.75" x14ac:dyDescent="0.25">
      <c r="A7" s="29">
        <v>3</v>
      </c>
      <c r="B7" s="45"/>
      <c r="C7" s="28" t="s">
        <v>116</v>
      </c>
      <c r="D7" s="29"/>
      <c r="E7" s="29"/>
      <c r="F7" s="29"/>
      <c r="G7" s="29"/>
    </row>
    <row r="8" spans="1:7" ht="15.75" x14ac:dyDescent="0.25">
      <c r="A8" s="29">
        <v>4</v>
      </c>
      <c r="B8" s="45"/>
      <c r="C8" s="28" t="s">
        <v>117</v>
      </c>
      <c r="D8" s="29"/>
      <c r="E8" s="29"/>
      <c r="F8" s="29"/>
      <c r="G8" s="29"/>
    </row>
    <row r="9" spans="1:7" ht="15.75" x14ac:dyDescent="0.25">
      <c r="A9" s="29"/>
      <c r="B9" s="29"/>
      <c r="C9" s="29"/>
      <c r="D9" s="29"/>
      <c r="E9" s="29"/>
      <c r="F9" s="29"/>
      <c r="G9" s="29"/>
    </row>
    <row r="10" spans="1:7" ht="15.75" x14ac:dyDescent="0.25">
      <c r="A10" s="29"/>
      <c r="B10" s="30" t="s">
        <v>118</v>
      </c>
      <c r="C10" s="29"/>
      <c r="D10" s="29"/>
      <c r="E10" s="29"/>
      <c r="F10" s="29"/>
      <c r="G10" s="29"/>
    </row>
    <row r="11" spans="1:7" ht="15.75" x14ac:dyDescent="0.25">
      <c r="A11" s="29">
        <v>1</v>
      </c>
      <c r="B11" s="28" t="s">
        <v>119</v>
      </c>
      <c r="C11" s="28" t="s">
        <v>114</v>
      </c>
      <c r="D11" s="29">
        <f>COUNTIF(B11:B13,"*")</f>
        <v>1</v>
      </c>
      <c r="E11" s="29">
        <f>COUNTIF(C11:C14,"*")/2</f>
        <v>2</v>
      </c>
      <c r="F11" s="29"/>
      <c r="G11" s="29"/>
    </row>
    <row r="12" spans="1:7" ht="15.75" x14ac:dyDescent="0.25">
      <c r="A12" s="29">
        <v>2</v>
      </c>
      <c r="B12" s="29"/>
      <c r="C12" s="28" t="s">
        <v>115</v>
      </c>
      <c r="D12" s="29"/>
      <c r="E12" s="29"/>
      <c r="F12" s="29"/>
      <c r="G12" s="29"/>
    </row>
    <row r="13" spans="1:7" ht="15.75" x14ac:dyDescent="0.25">
      <c r="A13" s="29">
        <v>3</v>
      </c>
      <c r="B13" s="29"/>
      <c r="C13" s="28" t="s">
        <v>116</v>
      </c>
      <c r="D13" s="29"/>
      <c r="E13" s="29"/>
      <c r="F13" s="29"/>
      <c r="G13" s="29"/>
    </row>
    <row r="14" spans="1:7" ht="15.75" x14ac:dyDescent="0.25">
      <c r="A14" s="29">
        <v>4</v>
      </c>
      <c r="B14" s="29"/>
      <c r="C14" s="28" t="s">
        <v>117</v>
      </c>
      <c r="D14" s="29"/>
      <c r="E14" s="29"/>
      <c r="F14" s="29"/>
      <c r="G14" s="29"/>
    </row>
    <row r="15" spans="1:7" ht="15.75" x14ac:dyDescent="0.25">
      <c r="A15" s="29"/>
      <c r="B15" s="29"/>
      <c r="C15" s="33"/>
      <c r="D15" s="29"/>
      <c r="E15" s="29"/>
      <c r="F15" s="29"/>
      <c r="G15" s="29"/>
    </row>
    <row r="16" spans="1:7" ht="15.75" x14ac:dyDescent="0.25">
      <c r="A16" s="29"/>
      <c r="B16" s="30" t="s">
        <v>120</v>
      </c>
      <c r="C16" s="29"/>
      <c r="D16" s="29"/>
      <c r="E16" s="29"/>
      <c r="F16" s="29"/>
      <c r="G16" s="29"/>
    </row>
    <row r="17" spans="1:7" ht="15.75" x14ac:dyDescent="0.25">
      <c r="A17" s="29">
        <v>1</v>
      </c>
      <c r="B17" s="28" t="s">
        <v>119</v>
      </c>
      <c r="C17" s="28" t="s">
        <v>116</v>
      </c>
      <c r="D17" s="29">
        <f>COUNTIF(B17:B19,"*")</f>
        <v>1</v>
      </c>
      <c r="E17" s="29">
        <f>COUNTIF(C17:C20,"*")/2</f>
        <v>2</v>
      </c>
      <c r="F17" s="29"/>
      <c r="G17" s="29"/>
    </row>
    <row r="18" spans="1:7" ht="15.75" x14ac:dyDescent="0.25">
      <c r="A18" s="29">
        <v>2</v>
      </c>
      <c r="B18" s="29"/>
      <c r="C18" s="28" t="s">
        <v>117</v>
      </c>
      <c r="D18" s="29"/>
      <c r="E18" s="29"/>
      <c r="F18" s="29"/>
      <c r="G18" s="29"/>
    </row>
    <row r="19" spans="1:7" ht="15.75" x14ac:dyDescent="0.25">
      <c r="A19" s="29">
        <v>3</v>
      </c>
      <c r="B19" s="29"/>
      <c r="C19" s="28" t="s">
        <v>114</v>
      </c>
      <c r="D19" s="29"/>
      <c r="E19" s="29"/>
      <c r="F19" s="29"/>
      <c r="G19" s="29"/>
    </row>
    <row r="20" spans="1:7" ht="15.75" x14ac:dyDescent="0.25">
      <c r="A20" s="29">
        <v>4</v>
      </c>
      <c r="B20" s="29"/>
      <c r="C20" s="28" t="s">
        <v>115</v>
      </c>
      <c r="D20" s="29"/>
      <c r="E20" s="29"/>
      <c r="F20" s="29"/>
      <c r="G20" s="29"/>
    </row>
    <row r="21" spans="1:7" ht="15.75" x14ac:dyDescent="0.25">
      <c r="A21" s="29"/>
      <c r="B21" s="30" t="s">
        <v>122</v>
      </c>
      <c r="C21" s="29"/>
      <c r="D21" s="29"/>
      <c r="E21" s="29"/>
      <c r="F21" s="29"/>
      <c r="G21" s="29"/>
    </row>
    <row r="22" spans="1:7" ht="15.75" x14ac:dyDescent="0.25">
      <c r="A22" s="29">
        <v>1</v>
      </c>
      <c r="B22" s="51" t="s">
        <v>115</v>
      </c>
      <c r="C22" s="28" t="s">
        <v>119</v>
      </c>
      <c r="D22" s="29">
        <f>COUNTIF(B22:B23,"*")</f>
        <v>1</v>
      </c>
      <c r="E22" s="29">
        <f>COUNTIF(C22:C24,"*")/2</f>
        <v>1</v>
      </c>
      <c r="F22" s="29"/>
      <c r="G22" s="29"/>
    </row>
    <row r="23" spans="1:7" ht="15.75" x14ac:dyDescent="0.25">
      <c r="A23" s="29">
        <v>2</v>
      </c>
      <c r="B23" s="29"/>
      <c r="C23" s="28" t="s">
        <v>116</v>
      </c>
      <c r="D23" s="29"/>
      <c r="E23" s="29"/>
      <c r="F23" s="29"/>
      <c r="G23" s="29"/>
    </row>
    <row r="24" spans="1:7" ht="15.75" x14ac:dyDescent="0.25">
      <c r="A24" s="29"/>
      <c r="B24" s="29"/>
      <c r="C24" s="29"/>
      <c r="D24" s="29"/>
      <c r="E24" s="29"/>
      <c r="F24" s="29"/>
      <c r="G24" s="29"/>
    </row>
    <row r="25" spans="1:7" ht="15.75" x14ac:dyDescent="0.25">
      <c r="A25" s="29"/>
      <c r="B25" s="30" t="s">
        <v>123</v>
      </c>
      <c r="C25" s="29"/>
      <c r="D25" s="29"/>
      <c r="E25" s="29"/>
      <c r="F25" s="29"/>
      <c r="G25" s="29"/>
    </row>
    <row r="26" spans="1:7" ht="15.75" x14ac:dyDescent="0.25">
      <c r="A26" s="29">
        <v>1</v>
      </c>
      <c r="B26" s="51" t="s">
        <v>115</v>
      </c>
      <c r="C26" s="28"/>
      <c r="D26" s="29">
        <f>COUNTIF(B26:B26,"*")</f>
        <v>1</v>
      </c>
      <c r="E26" s="29">
        <f>COUNTIF(C26:C26,"*")/2</f>
        <v>0</v>
      </c>
      <c r="F26" s="29"/>
      <c r="G26" s="29"/>
    </row>
    <row r="27" spans="1:7" ht="15.75" x14ac:dyDescent="0.25">
      <c r="A27" s="29"/>
      <c r="B27" s="29"/>
      <c r="C27" s="29"/>
      <c r="D27" s="29"/>
      <c r="E27" s="29"/>
      <c r="F27" s="29"/>
      <c r="G27" s="29"/>
    </row>
    <row r="28" spans="1:7" ht="15.75" x14ac:dyDescent="0.25">
      <c r="A28" s="29"/>
      <c r="B28" s="30" t="s">
        <v>124</v>
      </c>
      <c r="C28" s="29"/>
      <c r="D28" s="29"/>
      <c r="E28" s="29"/>
      <c r="F28" s="29"/>
      <c r="G28" s="29"/>
    </row>
    <row r="29" spans="1:7" ht="15.75" x14ac:dyDescent="0.25">
      <c r="A29" s="29">
        <v>1</v>
      </c>
      <c r="B29" s="51" t="s">
        <v>115</v>
      </c>
      <c r="C29" s="28" t="s">
        <v>117</v>
      </c>
      <c r="D29" s="29">
        <f>COUNTIF(B29:B30,"*")</f>
        <v>2</v>
      </c>
      <c r="E29" s="29">
        <f>COUNTIF(C29:C30,"*")/2</f>
        <v>1</v>
      </c>
      <c r="F29" s="29"/>
      <c r="G29" s="29"/>
    </row>
    <row r="30" spans="1:7" ht="15.75" x14ac:dyDescent="0.25">
      <c r="A30" s="29">
        <v>2</v>
      </c>
      <c r="B30" s="28" t="s">
        <v>114</v>
      </c>
      <c r="C30" s="28" t="s">
        <v>116</v>
      </c>
      <c r="D30" s="29"/>
      <c r="E30" s="29"/>
      <c r="F30" s="29"/>
      <c r="G30" s="29"/>
    </row>
    <row r="31" spans="1:7" ht="15.75" x14ac:dyDescent="0.25">
      <c r="A31" s="29"/>
      <c r="B31" s="29"/>
      <c r="C31" s="29"/>
      <c r="D31" s="29"/>
      <c r="E31" s="29"/>
      <c r="F31" s="29"/>
      <c r="G31" s="29"/>
    </row>
    <row r="32" spans="1:7" ht="15.75" x14ac:dyDescent="0.25">
      <c r="A32" s="29"/>
      <c r="B32" s="30" t="s">
        <v>125</v>
      </c>
      <c r="C32" s="29"/>
      <c r="D32" s="29"/>
      <c r="E32" s="29"/>
      <c r="F32" s="29"/>
      <c r="G32" s="29"/>
    </row>
    <row r="33" spans="1:7" ht="15.75" x14ac:dyDescent="0.25">
      <c r="A33" s="29">
        <v>1</v>
      </c>
      <c r="B33" s="28" t="s">
        <v>116</v>
      </c>
      <c r="C33" s="28" t="s">
        <v>114</v>
      </c>
      <c r="D33" s="29">
        <f>COUNTIF(B33:B34,"*")</f>
        <v>1</v>
      </c>
      <c r="E33" s="29">
        <f>COUNTIF(C33:C34,"*")/2</f>
        <v>1</v>
      </c>
      <c r="F33" s="29"/>
      <c r="G33" s="29"/>
    </row>
    <row r="34" spans="1:7" ht="15.75" x14ac:dyDescent="0.25">
      <c r="A34" s="29">
        <v>2</v>
      </c>
      <c r="B34" s="28"/>
      <c r="C34" s="28" t="s">
        <v>117</v>
      </c>
      <c r="D34" s="29"/>
      <c r="E34" s="29"/>
      <c r="F34" s="29"/>
      <c r="G34" s="29"/>
    </row>
    <row r="35" spans="1:7" ht="15.75" x14ac:dyDescent="0.25">
      <c r="A35" s="29"/>
      <c r="B35" s="29"/>
      <c r="C35" s="29"/>
      <c r="D35" s="29"/>
      <c r="E35" s="29"/>
      <c r="F35" s="29"/>
      <c r="G35" s="29"/>
    </row>
    <row r="36" spans="1:7" ht="15.75" x14ac:dyDescent="0.25">
      <c r="A36" s="29"/>
      <c r="B36" s="30" t="s">
        <v>126</v>
      </c>
      <c r="C36" s="29"/>
      <c r="D36" s="29"/>
      <c r="E36" s="29"/>
      <c r="F36" s="29"/>
      <c r="G36" s="29"/>
    </row>
    <row r="37" spans="1:7" ht="15.75" x14ac:dyDescent="0.25">
      <c r="A37" s="29">
        <v>1</v>
      </c>
      <c r="B37" s="28" t="s">
        <v>116</v>
      </c>
      <c r="C37" s="28" t="s">
        <v>114</v>
      </c>
      <c r="D37" s="29">
        <f>COUNTIF(B37:B38,"*")</f>
        <v>1</v>
      </c>
      <c r="E37" s="29">
        <f>COUNTIF(C37:C38,"*")/2</f>
        <v>1</v>
      </c>
      <c r="F37" s="29"/>
      <c r="G37" s="29"/>
    </row>
    <row r="38" spans="1:7" ht="15.75" x14ac:dyDescent="0.25">
      <c r="A38" s="29">
        <v>2</v>
      </c>
      <c r="B38" s="29"/>
      <c r="C38" s="28" t="s">
        <v>117</v>
      </c>
      <c r="D38" s="29"/>
      <c r="E38" s="29"/>
      <c r="F38" s="29"/>
      <c r="G38" s="29"/>
    </row>
    <row r="39" spans="1:7" ht="15.75" x14ac:dyDescent="0.25">
      <c r="A39" s="29"/>
      <c r="B39" s="29"/>
      <c r="C39" s="29"/>
      <c r="D39" s="29"/>
      <c r="E39" s="29"/>
      <c r="F39" s="29"/>
      <c r="G39" s="29"/>
    </row>
    <row r="40" spans="1:7" ht="15.75" x14ac:dyDescent="0.25">
      <c r="A40" s="29"/>
      <c r="B40" s="30" t="s">
        <v>121</v>
      </c>
      <c r="C40" s="29"/>
      <c r="D40" s="29"/>
      <c r="E40" s="29"/>
      <c r="F40" s="29"/>
      <c r="G40" s="29"/>
    </row>
    <row r="41" spans="1:7" ht="30" x14ac:dyDescent="0.25">
      <c r="A41" s="29">
        <v>1</v>
      </c>
      <c r="B41" s="28" t="s">
        <v>127</v>
      </c>
      <c r="C41" s="28" t="s">
        <v>119</v>
      </c>
      <c r="D41" s="29">
        <f>COUNTIF(B41:B42,"*")</f>
        <v>1</v>
      </c>
      <c r="E41" s="29">
        <f>COUNTIF(C41:C46,"*")/2</f>
        <v>2</v>
      </c>
      <c r="F41" s="29"/>
      <c r="G41" s="29"/>
    </row>
    <row r="42" spans="1:7" ht="15.75" x14ac:dyDescent="0.25">
      <c r="A42" s="29">
        <v>2</v>
      </c>
      <c r="B42" s="27"/>
      <c r="C42" s="28" t="s">
        <v>114</v>
      </c>
      <c r="D42" s="29"/>
      <c r="E42" s="29"/>
      <c r="F42" s="29"/>
      <c r="G42" s="29"/>
    </row>
    <row r="43" spans="1:7" ht="15.75" x14ac:dyDescent="0.25">
      <c r="A43" s="29">
        <v>3</v>
      </c>
      <c r="B43" s="29"/>
      <c r="C43" s="27" t="s">
        <v>116</v>
      </c>
      <c r="D43" s="29"/>
      <c r="E43" s="29"/>
      <c r="F43" s="29"/>
      <c r="G43" s="29"/>
    </row>
    <row r="44" spans="1:7" ht="15.75" x14ac:dyDescent="0.25">
      <c r="A44" s="29">
        <v>4</v>
      </c>
      <c r="B44" s="29"/>
      <c r="C44" s="28" t="s">
        <v>117</v>
      </c>
      <c r="D44" s="29"/>
      <c r="E44" s="29"/>
      <c r="F44" s="29"/>
      <c r="G44" s="29"/>
    </row>
    <row r="45" spans="1:7" ht="15.75" x14ac:dyDescent="0.25">
      <c r="A45" s="29"/>
      <c r="B45" s="29"/>
      <c r="C45" s="29"/>
      <c r="D45" s="29"/>
      <c r="E45" s="29"/>
      <c r="F45" s="29"/>
      <c r="G45" s="29"/>
    </row>
    <row r="46" spans="1:7" ht="15.75" x14ac:dyDescent="0.25">
      <c r="A46" s="29"/>
      <c r="B46" s="30" t="s">
        <v>128</v>
      </c>
      <c r="C46" s="29"/>
      <c r="D46" s="29"/>
      <c r="E46" s="29"/>
      <c r="F46" s="29"/>
      <c r="G46" s="29"/>
    </row>
    <row r="47" spans="1:7" ht="15.75" x14ac:dyDescent="0.25">
      <c r="A47" s="29">
        <v>1</v>
      </c>
      <c r="B47" s="28" t="s">
        <v>115</v>
      </c>
      <c r="C47" s="28" t="s">
        <v>117</v>
      </c>
      <c r="D47" s="29">
        <f>COUNTIF(B47:B50,"*")</f>
        <v>2</v>
      </c>
      <c r="E47" s="29">
        <f>COUNTIF(C47:C52,"*")/2</f>
        <v>2</v>
      </c>
      <c r="F47" s="29"/>
      <c r="G47" s="29"/>
    </row>
    <row r="48" spans="1:7" ht="15.75" x14ac:dyDescent="0.25">
      <c r="A48" s="29">
        <v>2</v>
      </c>
      <c r="B48" s="28" t="s">
        <v>114</v>
      </c>
      <c r="C48" s="27" t="s">
        <v>116</v>
      </c>
      <c r="D48" s="29"/>
      <c r="E48" s="29"/>
      <c r="F48" s="29"/>
      <c r="G48" s="29"/>
    </row>
    <row r="49" spans="1:7" ht="15.75" x14ac:dyDescent="0.25">
      <c r="A49" s="29">
        <v>3</v>
      </c>
      <c r="B49" s="27"/>
      <c r="C49" s="28" t="s">
        <v>119</v>
      </c>
      <c r="D49" s="29"/>
      <c r="E49" s="29"/>
      <c r="F49" s="29"/>
      <c r="G49" s="29"/>
    </row>
    <row r="50" spans="1:7" ht="30" x14ac:dyDescent="0.25">
      <c r="A50" s="29">
        <v>4</v>
      </c>
      <c r="B50" s="29"/>
      <c r="C50" s="27" t="s">
        <v>129</v>
      </c>
      <c r="D50" s="29"/>
      <c r="E50" s="29"/>
      <c r="F50" s="29"/>
      <c r="G50" s="29"/>
    </row>
    <row r="51" spans="1:7" ht="15.75" x14ac:dyDescent="0.25">
      <c r="A51" s="29"/>
      <c r="B51" s="29"/>
      <c r="C51" s="29"/>
      <c r="D51" s="29"/>
      <c r="E51" s="29"/>
      <c r="F51" s="29"/>
      <c r="G51" s="29"/>
    </row>
    <row r="52" spans="1:7" ht="15.75" x14ac:dyDescent="0.25">
      <c r="A52" s="29"/>
      <c r="B52" s="34" t="s">
        <v>130</v>
      </c>
      <c r="C52" s="29"/>
      <c r="D52" s="29"/>
      <c r="E52" s="29"/>
      <c r="F52" s="29"/>
      <c r="G52" s="29"/>
    </row>
    <row r="53" spans="1:7" ht="15.75" x14ac:dyDescent="0.25">
      <c r="A53" s="29">
        <v>1</v>
      </c>
      <c r="B53" s="28" t="s">
        <v>119</v>
      </c>
      <c r="C53" s="28" t="s">
        <v>131</v>
      </c>
      <c r="D53" s="29">
        <f>COUNTIF(B53:B56,"*")</f>
        <v>1</v>
      </c>
      <c r="E53" s="29">
        <f>COUNTIF(C53:C58,"*")/2</f>
        <v>2</v>
      </c>
      <c r="F53" s="29"/>
      <c r="G53" s="29"/>
    </row>
    <row r="54" spans="1:7" ht="15.75" x14ac:dyDescent="0.25">
      <c r="A54" s="29">
        <v>2</v>
      </c>
      <c r="B54" s="27"/>
      <c r="C54" s="28" t="s">
        <v>117</v>
      </c>
      <c r="D54" s="29"/>
      <c r="E54" s="29"/>
      <c r="F54" s="29"/>
      <c r="G54" s="29"/>
    </row>
    <row r="55" spans="1:7" ht="15.75" x14ac:dyDescent="0.25">
      <c r="A55" s="29">
        <v>3</v>
      </c>
      <c r="B55" s="29"/>
      <c r="C55" s="28" t="s">
        <v>114</v>
      </c>
      <c r="D55" s="29"/>
      <c r="E55" s="29"/>
      <c r="F55" s="29"/>
      <c r="G55" s="29"/>
    </row>
    <row r="56" spans="1:7" ht="15.75" x14ac:dyDescent="0.25">
      <c r="A56" s="29">
        <v>4</v>
      </c>
      <c r="B56" s="29"/>
      <c r="C56" s="28" t="s">
        <v>115</v>
      </c>
      <c r="D56" s="29"/>
      <c r="E56" s="29"/>
      <c r="F56" s="29"/>
      <c r="G56" s="29"/>
    </row>
    <row r="57" spans="1:7" ht="15.75" x14ac:dyDescent="0.25">
      <c r="A57" s="29"/>
      <c r="B57" s="29"/>
      <c r="C57" s="29"/>
      <c r="D57" s="29"/>
      <c r="E57" s="29"/>
      <c r="F57" s="29"/>
      <c r="G57" s="29"/>
    </row>
    <row r="58" spans="1:7" ht="15.75" x14ac:dyDescent="0.25">
      <c r="A58" s="29"/>
      <c r="B58" s="34" t="s">
        <v>132</v>
      </c>
      <c r="C58" s="29"/>
      <c r="D58" s="29"/>
      <c r="E58" s="29"/>
      <c r="F58" s="29"/>
      <c r="G58" s="29"/>
    </row>
    <row r="59" spans="1:7" ht="15.75" x14ac:dyDescent="0.25">
      <c r="A59" s="29">
        <v>1</v>
      </c>
      <c r="B59" s="28"/>
      <c r="C59" s="28" t="s">
        <v>131</v>
      </c>
      <c r="D59" s="29">
        <f>COUNTIF(B59:B62,"*")</f>
        <v>0</v>
      </c>
      <c r="E59" s="29">
        <f>COUNTIF(C59:C66,"*")/2</f>
        <v>3</v>
      </c>
      <c r="F59" s="29"/>
      <c r="G59" s="29"/>
    </row>
    <row r="60" spans="1:7" ht="15.75" x14ac:dyDescent="0.25">
      <c r="A60" s="29">
        <v>2</v>
      </c>
      <c r="B60" s="27"/>
      <c r="C60" s="28" t="s">
        <v>117</v>
      </c>
      <c r="D60" s="29"/>
      <c r="E60" s="29"/>
      <c r="F60" s="29"/>
      <c r="G60" s="29"/>
    </row>
    <row r="61" spans="1:7" x14ac:dyDescent="0.25">
      <c r="A61">
        <v>3</v>
      </c>
      <c r="B61" s="27"/>
      <c r="C61" s="28" t="s">
        <v>114</v>
      </c>
    </row>
    <row r="62" spans="1:7" ht="15.75" x14ac:dyDescent="0.25">
      <c r="A62" s="42">
        <v>4</v>
      </c>
      <c r="C62" s="28" t="s">
        <v>115</v>
      </c>
    </row>
    <row r="63" spans="1:7" ht="15.75" x14ac:dyDescent="0.25">
      <c r="A63" s="42">
        <v>5</v>
      </c>
      <c r="C63" s="27" t="s">
        <v>116</v>
      </c>
    </row>
    <row r="64" spans="1:7" ht="15.75" x14ac:dyDescent="0.25">
      <c r="A64" s="42">
        <v>6</v>
      </c>
      <c r="C64" s="28" t="s">
        <v>119</v>
      </c>
    </row>
    <row r="65" spans="1:5" x14ac:dyDescent="0.25">
      <c r="C65" s="33"/>
    </row>
    <row r="66" spans="1:5" ht="15.75" x14ac:dyDescent="0.25">
      <c r="B66" s="34" t="s">
        <v>133</v>
      </c>
    </row>
    <row r="67" spans="1:5" x14ac:dyDescent="0.25">
      <c r="A67">
        <v>1</v>
      </c>
      <c r="B67" s="28"/>
      <c r="C67" s="28" t="s">
        <v>131</v>
      </c>
      <c r="D67">
        <f>COUNTIF(B67:B70,"*")</f>
        <v>0</v>
      </c>
      <c r="E67">
        <f>COUNTIF(C67:C75,"*")/2</f>
        <v>3</v>
      </c>
    </row>
    <row r="68" spans="1:5" x14ac:dyDescent="0.25">
      <c r="A68">
        <v>2</v>
      </c>
      <c r="B68" s="27"/>
      <c r="C68" s="28" t="s">
        <v>117</v>
      </c>
    </row>
    <row r="69" spans="1:5" x14ac:dyDescent="0.25">
      <c r="A69">
        <v>3</v>
      </c>
      <c r="C69" s="28" t="s">
        <v>114</v>
      </c>
    </row>
    <row r="70" spans="1:5" x14ac:dyDescent="0.25">
      <c r="A70">
        <v>4</v>
      </c>
      <c r="C70" s="28" t="s">
        <v>115</v>
      </c>
    </row>
    <row r="71" spans="1:5" x14ac:dyDescent="0.25">
      <c r="A71">
        <v>5</v>
      </c>
      <c r="C71" s="27" t="s">
        <v>116</v>
      </c>
    </row>
    <row r="72" spans="1:5" x14ac:dyDescent="0.25">
      <c r="A72">
        <v>6</v>
      </c>
      <c r="C72" s="28" t="s">
        <v>119</v>
      </c>
    </row>
    <row r="73" spans="1:5" x14ac:dyDescent="0.25">
      <c r="C73" s="33"/>
    </row>
    <row r="75" spans="1:5" ht="15.75" x14ac:dyDescent="0.25">
      <c r="B75" s="34" t="s">
        <v>134</v>
      </c>
    </row>
    <row r="76" spans="1:5" x14ac:dyDescent="0.25">
      <c r="A76">
        <v>1</v>
      </c>
      <c r="B76" s="27"/>
      <c r="C76" s="28" t="s">
        <v>135</v>
      </c>
      <c r="D76">
        <f>COUNTIF(B76:B79,"*")</f>
        <v>0</v>
      </c>
      <c r="E76">
        <f>COUNTIF(C76:C81,"*")/2</f>
        <v>3</v>
      </c>
    </row>
    <row r="77" spans="1:5" x14ac:dyDescent="0.25">
      <c r="A77">
        <v>2</v>
      </c>
      <c r="C77" s="28" t="s">
        <v>117</v>
      </c>
    </row>
    <row r="78" spans="1:5" x14ac:dyDescent="0.25">
      <c r="A78">
        <v>3</v>
      </c>
      <c r="C78" s="28" t="s">
        <v>114</v>
      </c>
    </row>
    <row r="79" spans="1:5" x14ac:dyDescent="0.25">
      <c r="A79">
        <v>4</v>
      </c>
      <c r="C79" s="28" t="s">
        <v>115</v>
      </c>
    </row>
    <row r="80" spans="1:5" x14ac:dyDescent="0.25">
      <c r="C80" s="27" t="s">
        <v>116</v>
      </c>
    </row>
    <row r="81" spans="1:5" x14ac:dyDescent="0.25">
      <c r="C81" s="28" t="s">
        <v>119</v>
      </c>
    </row>
    <row r="83" spans="1:5" ht="15.75" x14ac:dyDescent="0.25">
      <c r="B83" s="34" t="s">
        <v>136</v>
      </c>
    </row>
    <row r="84" spans="1:5" x14ac:dyDescent="0.25">
      <c r="A84">
        <v>1</v>
      </c>
      <c r="B84" s="28" t="s">
        <v>117</v>
      </c>
      <c r="C84" s="28" t="s">
        <v>114</v>
      </c>
      <c r="D84">
        <f>COUNTIF(B84:B87,"*")</f>
        <v>2</v>
      </c>
      <c r="E84">
        <f>COUNTIF(C84:C87,"*")/2</f>
        <v>2</v>
      </c>
    </row>
    <row r="85" spans="1:5" x14ac:dyDescent="0.25">
      <c r="A85">
        <v>2</v>
      </c>
      <c r="B85" s="28" t="s">
        <v>131</v>
      </c>
      <c r="C85" s="28" t="s">
        <v>115</v>
      </c>
    </row>
    <row r="86" spans="1:5" x14ac:dyDescent="0.25">
      <c r="A86">
        <v>3</v>
      </c>
      <c r="C86" s="27" t="s">
        <v>116</v>
      </c>
    </row>
    <row r="87" spans="1:5" x14ac:dyDescent="0.25">
      <c r="A87">
        <v>4</v>
      </c>
      <c r="C87" s="28" t="s">
        <v>119</v>
      </c>
    </row>
    <row r="89" spans="1:5" ht="15.75" x14ac:dyDescent="0.25">
      <c r="B89" s="34" t="s">
        <v>137</v>
      </c>
      <c r="C89" s="28" t="s">
        <v>135</v>
      </c>
    </row>
    <row r="90" spans="1:5" x14ac:dyDescent="0.25">
      <c r="A90">
        <v>1</v>
      </c>
      <c r="C90" s="28" t="s">
        <v>131</v>
      </c>
      <c r="D90">
        <f>COUNTIF(B90:B93,"*")</f>
        <v>0</v>
      </c>
      <c r="E90">
        <f>COUNTIF(C89:C95,"*")/2</f>
        <v>3</v>
      </c>
    </row>
    <row r="91" spans="1:5" x14ac:dyDescent="0.25">
      <c r="A91">
        <v>2</v>
      </c>
      <c r="C91" s="28" t="s">
        <v>114</v>
      </c>
    </row>
    <row r="92" spans="1:5" x14ac:dyDescent="0.25">
      <c r="A92">
        <v>3</v>
      </c>
      <c r="C92" s="28" t="s">
        <v>115</v>
      </c>
    </row>
    <row r="93" spans="1:5" x14ac:dyDescent="0.25">
      <c r="A93">
        <v>4</v>
      </c>
      <c r="C93" s="27" t="s">
        <v>116</v>
      </c>
    </row>
    <row r="94" spans="1:5" x14ac:dyDescent="0.25">
      <c r="A94">
        <v>5</v>
      </c>
      <c r="C94" s="28" t="s">
        <v>119</v>
      </c>
    </row>
  </sheetData>
  <mergeCells count="2">
    <mergeCell ref="A1:E1"/>
    <mergeCell ref="B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2" sqref="A2"/>
    </sheetView>
  </sheetViews>
  <sheetFormatPr defaultRowHeight="15" x14ac:dyDescent="0.25"/>
  <cols>
    <col min="2" max="2" width="32.42578125" bestFit="1" customWidth="1"/>
    <col min="3" max="3" width="25.85546875" customWidth="1"/>
    <col min="4" max="4" width="21.7109375" bestFit="1" customWidth="1"/>
    <col min="5" max="5" width="20.140625" bestFit="1" customWidth="1"/>
  </cols>
  <sheetData>
    <row r="1" spans="1:7" ht="21.75" customHeight="1" x14ac:dyDescent="0.25">
      <c r="A1" s="53" t="s">
        <v>35</v>
      </c>
      <c r="B1" s="53"/>
      <c r="C1" s="53"/>
      <c r="D1" s="53"/>
      <c r="E1" s="53"/>
    </row>
    <row r="2" spans="1:7" ht="15.75" x14ac:dyDescent="0.25">
      <c r="A2" s="29"/>
      <c r="B2" s="48" t="s">
        <v>23</v>
      </c>
      <c r="C2" s="48" t="s">
        <v>24</v>
      </c>
      <c r="D2" s="49" t="str">
        <f>"ერთწარწერიანი"&amp;" "&amp;SUM(D5:D176)</f>
        <v>ერთწარწერიანი 14</v>
      </c>
      <c r="E2" s="49" t="str">
        <f>"ორწარწერიანი"&amp;" "&amp;SUM(E5:E143)</f>
        <v>ორწარწერიანი 3</v>
      </c>
      <c r="F2" s="29"/>
      <c r="G2" s="29"/>
    </row>
    <row r="3" spans="1:7" ht="15.75" x14ac:dyDescent="0.25">
      <c r="A3" s="29"/>
      <c r="B3" s="54"/>
      <c r="C3" s="54"/>
      <c r="D3" s="54"/>
      <c r="E3" s="54"/>
      <c r="F3" s="29"/>
      <c r="G3" s="29"/>
    </row>
    <row r="4" spans="1:7" ht="15.75" x14ac:dyDescent="0.25">
      <c r="A4" s="29"/>
      <c r="B4" s="30" t="s">
        <v>82</v>
      </c>
      <c r="C4" s="29"/>
      <c r="D4" s="30"/>
      <c r="E4" s="30"/>
      <c r="F4" s="29"/>
      <c r="G4" s="29"/>
    </row>
    <row r="5" spans="1:7" ht="15.75" x14ac:dyDescent="0.25">
      <c r="A5" s="29">
        <v>1</v>
      </c>
      <c r="B5" s="27" t="s">
        <v>81</v>
      </c>
      <c r="C5" s="32"/>
      <c r="D5" s="29">
        <f>COUNTIF(B5:B6,"*")</f>
        <v>1</v>
      </c>
      <c r="E5" s="29">
        <f>COUNTIF(C5:C6,"*")/2</f>
        <v>0</v>
      </c>
      <c r="F5" s="29"/>
      <c r="G5" s="29"/>
    </row>
    <row r="6" spans="1:7" ht="15.75" x14ac:dyDescent="0.25">
      <c r="A6" s="29">
        <v>2</v>
      </c>
      <c r="B6" s="32"/>
      <c r="C6" s="32"/>
      <c r="D6" s="29"/>
      <c r="E6" s="29"/>
      <c r="F6" s="29"/>
      <c r="G6" s="29"/>
    </row>
    <row r="7" spans="1:7" ht="15.75" x14ac:dyDescent="0.25">
      <c r="A7" s="29"/>
      <c r="B7" s="29"/>
      <c r="C7" s="29"/>
      <c r="D7" s="29"/>
      <c r="E7" s="29"/>
      <c r="F7" s="29"/>
      <c r="G7" s="29"/>
    </row>
    <row r="8" spans="1:7" ht="15.75" x14ac:dyDescent="0.25">
      <c r="A8" s="29"/>
      <c r="B8" s="30" t="s">
        <v>83</v>
      </c>
      <c r="C8" s="29"/>
      <c r="D8" s="29"/>
      <c r="E8" s="29"/>
      <c r="F8" s="29"/>
      <c r="G8" s="29"/>
    </row>
    <row r="9" spans="1:7" ht="15.75" x14ac:dyDescent="0.25">
      <c r="A9" s="29">
        <v>1</v>
      </c>
      <c r="B9" s="27" t="s">
        <v>81</v>
      </c>
      <c r="C9" s="28"/>
      <c r="D9" s="29">
        <f>COUNTIF(B9:B10,"*")</f>
        <v>2</v>
      </c>
      <c r="E9" s="29">
        <f>COUNTIF(C9:C10,"*")/2</f>
        <v>0</v>
      </c>
      <c r="F9" s="29"/>
      <c r="G9" s="29"/>
    </row>
    <row r="10" spans="1:7" ht="15.75" x14ac:dyDescent="0.25">
      <c r="A10" s="29">
        <v>2</v>
      </c>
      <c r="B10" s="28" t="s">
        <v>84</v>
      </c>
      <c r="C10" s="28"/>
      <c r="D10" s="29"/>
      <c r="E10" s="29"/>
      <c r="F10" s="29"/>
      <c r="G10" s="29"/>
    </row>
    <row r="11" spans="1:7" ht="15.75" x14ac:dyDescent="0.25">
      <c r="A11" s="29"/>
      <c r="B11" s="29"/>
      <c r="C11" s="33"/>
      <c r="D11" s="29"/>
      <c r="E11" s="29"/>
      <c r="F11" s="29"/>
      <c r="G11" s="29"/>
    </row>
    <row r="12" spans="1:7" ht="15.75" x14ac:dyDescent="0.25">
      <c r="A12" s="29"/>
      <c r="B12" s="30" t="s">
        <v>85</v>
      </c>
      <c r="C12" s="29"/>
      <c r="D12" s="29"/>
      <c r="E12" s="29"/>
      <c r="F12" s="29"/>
      <c r="G12" s="29"/>
    </row>
    <row r="13" spans="1:7" ht="15.75" x14ac:dyDescent="0.25">
      <c r="A13" s="29">
        <v>1</v>
      </c>
      <c r="B13" s="27" t="s">
        <v>81</v>
      </c>
      <c r="C13" s="28"/>
      <c r="D13" s="29">
        <f>COUNTIF(B13:B14,"*")</f>
        <v>2</v>
      </c>
      <c r="E13" s="29">
        <f>COUNTIF(C13:C14,"*")/2</f>
        <v>0</v>
      </c>
      <c r="F13" s="29"/>
      <c r="G13" s="29"/>
    </row>
    <row r="14" spans="1:7" ht="15.75" x14ac:dyDescent="0.25">
      <c r="A14" s="29">
        <v>2</v>
      </c>
      <c r="B14" s="28" t="s">
        <v>84</v>
      </c>
      <c r="C14" s="28"/>
      <c r="D14" s="29"/>
      <c r="E14" s="29"/>
      <c r="F14" s="29"/>
      <c r="G14" s="29"/>
    </row>
    <row r="15" spans="1:7" ht="15.75" x14ac:dyDescent="0.25">
      <c r="A15" s="29"/>
      <c r="B15" s="43"/>
      <c r="C15" s="43"/>
      <c r="D15" s="29"/>
      <c r="E15" s="29"/>
      <c r="F15" s="29"/>
      <c r="G15" s="29"/>
    </row>
    <row r="16" spans="1:7" ht="15.75" x14ac:dyDescent="0.25">
      <c r="A16" s="29"/>
      <c r="B16" s="34" t="s">
        <v>86</v>
      </c>
      <c r="C16" s="29"/>
      <c r="D16" s="29"/>
      <c r="E16" s="29"/>
      <c r="F16" s="29"/>
      <c r="G16" s="29"/>
    </row>
    <row r="17" spans="1:7" ht="15.75" x14ac:dyDescent="0.25">
      <c r="A17" s="29">
        <v>1</v>
      </c>
      <c r="B17" s="27" t="s">
        <v>81</v>
      </c>
      <c r="C17" s="28"/>
      <c r="D17" s="29">
        <f>COUNTIF(B17:B18,"*")</f>
        <v>2</v>
      </c>
      <c r="E17" s="29">
        <f>COUNTIF(C17:C19,"*")/2</f>
        <v>0</v>
      </c>
      <c r="F17" s="29"/>
      <c r="G17" s="29"/>
    </row>
    <row r="18" spans="1:7" ht="15.75" x14ac:dyDescent="0.25">
      <c r="A18" s="29">
        <v>2</v>
      </c>
      <c r="B18" s="28" t="s">
        <v>84</v>
      </c>
      <c r="C18" s="28"/>
      <c r="D18" s="29"/>
      <c r="E18" s="29"/>
      <c r="F18" s="29"/>
      <c r="G18" s="29"/>
    </row>
    <row r="19" spans="1:7" ht="15.75" x14ac:dyDescent="0.25">
      <c r="A19" s="29"/>
      <c r="B19" s="29"/>
      <c r="C19" s="29"/>
      <c r="D19" s="29"/>
      <c r="E19" s="29"/>
      <c r="F19" s="29"/>
      <c r="G19" s="29"/>
    </row>
    <row r="20" spans="1:7" ht="15.75" x14ac:dyDescent="0.25">
      <c r="A20" s="29"/>
      <c r="B20" s="30" t="s">
        <v>87</v>
      </c>
      <c r="C20" s="29"/>
      <c r="D20" s="29"/>
      <c r="E20" s="29"/>
      <c r="F20" s="29"/>
      <c r="G20" s="29"/>
    </row>
    <row r="21" spans="1:7" ht="15.75" x14ac:dyDescent="0.25">
      <c r="A21" s="29">
        <v>1</v>
      </c>
      <c r="B21" s="27" t="s">
        <v>81</v>
      </c>
      <c r="C21" s="28"/>
      <c r="D21" s="29">
        <f>COUNTIF(B21:B22,"*")</f>
        <v>2</v>
      </c>
      <c r="E21" s="29">
        <f>COUNTIF(C21:C22,"*")/2</f>
        <v>0</v>
      </c>
      <c r="F21" s="29"/>
      <c r="G21" s="29"/>
    </row>
    <row r="22" spans="1:7" ht="15.75" x14ac:dyDescent="0.25">
      <c r="A22" s="29">
        <v>2</v>
      </c>
      <c r="B22" s="28" t="s">
        <v>84</v>
      </c>
      <c r="C22" s="28"/>
      <c r="D22" s="29"/>
      <c r="E22" s="29"/>
      <c r="F22" s="29"/>
      <c r="G22" s="29"/>
    </row>
    <row r="23" spans="1:7" ht="15.75" x14ac:dyDescent="0.25">
      <c r="A23" s="29"/>
      <c r="B23" s="29"/>
      <c r="C23" s="29"/>
      <c r="D23" s="29"/>
      <c r="E23" s="29"/>
      <c r="F23" s="29"/>
      <c r="G23" s="29"/>
    </row>
    <row r="24" spans="1:7" ht="15.75" x14ac:dyDescent="0.25">
      <c r="A24" s="29"/>
      <c r="B24" s="34" t="s">
        <v>88</v>
      </c>
      <c r="C24" s="29"/>
      <c r="D24" s="29"/>
      <c r="E24" s="29"/>
      <c r="F24" s="29"/>
      <c r="G24" s="29"/>
    </row>
    <row r="25" spans="1:7" ht="15.75" x14ac:dyDescent="0.25">
      <c r="A25" s="29">
        <v>1</v>
      </c>
      <c r="B25" s="27" t="s">
        <v>81</v>
      </c>
      <c r="C25" s="28"/>
      <c r="D25" s="29">
        <f>COUNTIF(B25:B26,"*")</f>
        <v>2</v>
      </c>
      <c r="E25" s="29">
        <f>COUNTIF(C25:C26,"*")/2</f>
        <v>0</v>
      </c>
      <c r="F25" s="29"/>
      <c r="G25" s="29"/>
    </row>
    <row r="26" spans="1:7" ht="15.75" x14ac:dyDescent="0.25">
      <c r="A26" s="29">
        <v>2</v>
      </c>
      <c r="B26" s="28" t="s">
        <v>84</v>
      </c>
      <c r="C26" s="28"/>
      <c r="D26" s="29"/>
      <c r="E26" s="29"/>
      <c r="F26" s="29"/>
      <c r="G26" s="29"/>
    </row>
    <row r="27" spans="1:7" ht="15.75" x14ac:dyDescent="0.25">
      <c r="A27" s="29"/>
      <c r="B27" s="29"/>
      <c r="C27" s="29"/>
      <c r="D27" s="29"/>
      <c r="E27" s="29"/>
      <c r="F27" s="29"/>
      <c r="G27" s="29"/>
    </row>
    <row r="28" spans="1:7" ht="15.75" x14ac:dyDescent="0.25">
      <c r="A28" s="29"/>
      <c r="B28" s="30" t="s">
        <v>89</v>
      </c>
      <c r="C28" s="29"/>
      <c r="D28" s="29"/>
      <c r="E28" s="29"/>
      <c r="F28" s="29"/>
      <c r="G28" s="29"/>
    </row>
    <row r="29" spans="1:7" ht="15.75" x14ac:dyDescent="0.25">
      <c r="A29" s="29">
        <v>1</v>
      </c>
      <c r="B29" s="28" t="s">
        <v>84</v>
      </c>
      <c r="C29" s="28" t="s">
        <v>90</v>
      </c>
      <c r="D29" s="29">
        <f>COUNTIF(B29:B30,"*")</f>
        <v>1</v>
      </c>
      <c r="E29" s="29">
        <f>COUNTIF(C29:C30,"*")/2</f>
        <v>1</v>
      </c>
      <c r="F29" s="29"/>
      <c r="G29" s="29"/>
    </row>
    <row r="30" spans="1:7" ht="15.75" x14ac:dyDescent="0.25">
      <c r="A30" s="29">
        <v>2</v>
      </c>
      <c r="B30" s="29"/>
      <c r="C30" s="27" t="s">
        <v>81</v>
      </c>
      <c r="D30" s="29"/>
      <c r="E30" s="29"/>
      <c r="F30" s="29"/>
      <c r="G30" s="29"/>
    </row>
    <row r="31" spans="1:7" ht="15.75" x14ac:dyDescent="0.25">
      <c r="A31" s="29"/>
      <c r="B31" s="29"/>
      <c r="C31" s="29"/>
      <c r="D31" s="29"/>
      <c r="E31" s="29"/>
      <c r="F31" s="29"/>
      <c r="G31" s="29"/>
    </row>
    <row r="32" spans="1:7" ht="15.75" x14ac:dyDescent="0.25">
      <c r="A32" s="29"/>
      <c r="B32" s="30" t="s">
        <v>91</v>
      </c>
      <c r="C32" s="29"/>
      <c r="D32" s="29"/>
      <c r="E32" s="29"/>
      <c r="F32" s="29"/>
      <c r="G32" s="29"/>
    </row>
    <row r="33" spans="1:7" ht="15.75" x14ac:dyDescent="0.25">
      <c r="A33" s="29">
        <v>1</v>
      </c>
      <c r="B33" s="27" t="s">
        <v>81</v>
      </c>
      <c r="C33" s="28"/>
      <c r="D33" s="29">
        <f>COUNTIF(B33:B34,"*")</f>
        <v>2</v>
      </c>
      <c r="E33" s="29">
        <f>COUNTIF(C33:C34,"*")/2</f>
        <v>0</v>
      </c>
      <c r="F33" s="29"/>
      <c r="G33" s="29"/>
    </row>
    <row r="34" spans="1:7" ht="15.75" x14ac:dyDescent="0.25">
      <c r="A34" s="29">
        <v>2</v>
      </c>
      <c r="B34" s="28" t="s">
        <v>84</v>
      </c>
      <c r="C34" s="28"/>
      <c r="D34" s="29"/>
      <c r="E34" s="29"/>
      <c r="F34" s="29"/>
      <c r="G34" s="29"/>
    </row>
    <row r="35" spans="1:7" ht="15.75" x14ac:dyDescent="0.25">
      <c r="A35" s="29"/>
      <c r="B35" s="29"/>
      <c r="C35" s="29"/>
      <c r="D35" s="29"/>
      <c r="E35" s="29"/>
      <c r="F35" s="29"/>
      <c r="G35" s="29"/>
    </row>
    <row r="36" spans="1:7" ht="15.75" x14ac:dyDescent="0.25">
      <c r="A36" s="29"/>
      <c r="B36" s="30" t="s">
        <v>92</v>
      </c>
      <c r="C36" s="29"/>
      <c r="D36" s="29"/>
      <c r="E36" s="29"/>
      <c r="F36" s="29"/>
      <c r="G36" s="29"/>
    </row>
    <row r="37" spans="1:7" ht="15.75" x14ac:dyDescent="0.25">
      <c r="A37" s="29">
        <v>1</v>
      </c>
      <c r="B37" s="28"/>
      <c r="C37" s="28" t="s">
        <v>90</v>
      </c>
      <c r="D37" s="29">
        <f>COUNTIF(B37:B38,"*")</f>
        <v>0</v>
      </c>
      <c r="E37" s="29">
        <f>COUNTIF(C37:C40,"*")/2</f>
        <v>2</v>
      </c>
      <c r="F37" s="29"/>
      <c r="G37" s="29"/>
    </row>
    <row r="38" spans="1:7" ht="15.75" x14ac:dyDescent="0.25">
      <c r="A38" s="29">
        <v>2</v>
      </c>
      <c r="B38" s="27"/>
      <c r="C38" s="28" t="s">
        <v>84</v>
      </c>
      <c r="D38" s="29"/>
      <c r="E38" s="29"/>
      <c r="F38" s="29"/>
      <c r="G38" s="29"/>
    </row>
    <row r="39" spans="1:7" ht="15.75" x14ac:dyDescent="0.25">
      <c r="A39" s="29">
        <v>3</v>
      </c>
      <c r="B39" s="29"/>
      <c r="C39" s="27" t="s">
        <v>93</v>
      </c>
      <c r="D39" s="29"/>
      <c r="E39" s="29"/>
      <c r="F39" s="29"/>
      <c r="G39" s="29"/>
    </row>
    <row r="40" spans="1:7" ht="15.75" x14ac:dyDescent="0.25">
      <c r="A40" s="29">
        <v>4</v>
      </c>
      <c r="B40" s="29"/>
      <c r="C40" s="27" t="s">
        <v>94</v>
      </c>
      <c r="D40" s="29"/>
      <c r="E40" s="29"/>
      <c r="F40" s="29"/>
      <c r="G40" s="29"/>
    </row>
  </sheetData>
  <mergeCells count="2">
    <mergeCell ref="A1:E1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defaultRowHeight="15" x14ac:dyDescent="0.25"/>
  <cols>
    <col min="2" max="2" width="32.42578125" bestFit="1" customWidth="1"/>
    <col min="3" max="3" width="25.85546875" customWidth="1"/>
    <col min="4" max="4" width="21.7109375" bestFit="1" customWidth="1"/>
    <col min="5" max="5" width="20.140625" bestFit="1" customWidth="1"/>
  </cols>
  <sheetData>
    <row r="1" spans="1:7" ht="21.75" customHeight="1" x14ac:dyDescent="0.25">
      <c r="A1" s="53" t="s">
        <v>36</v>
      </c>
      <c r="B1" s="53"/>
      <c r="C1" s="53"/>
      <c r="D1" s="53"/>
      <c r="E1" s="53"/>
    </row>
    <row r="2" spans="1:7" ht="15.75" x14ac:dyDescent="0.25">
      <c r="A2" s="29"/>
      <c r="B2" s="48" t="s">
        <v>23</v>
      </c>
      <c r="C2" s="48" t="s">
        <v>24</v>
      </c>
      <c r="D2" s="49" t="str">
        <f>"ერთწარწერიანი"&amp;" "&amp;SUM(D5:D163)</f>
        <v>ერთწარწერიანი 8</v>
      </c>
      <c r="E2" s="49" t="str">
        <f>"ორწარწერიანი"&amp;" "&amp;SUM(E5:E130)</f>
        <v>ორწარწერიანი 6</v>
      </c>
      <c r="F2" s="29"/>
      <c r="G2" s="29"/>
    </row>
    <row r="3" spans="1:7" ht="15.75" x14ac:dyDescent="0.25">
      <c r="A3" s="29"/>
      <c r="B3" s="54"/>
      <c r="C3" s="54"/>
      <c r="D3" s="54"/>
      <c r="E3" s="54"/>
      <c r="F3" s="29"/>
      <c r="G3" s="29"/>
    </row>
    <row r="4" spans="1:7" ht="15.75" x14ac:dyDescent="0.25">
      <c r="A4" s="29"/>
      <c r="B4" s="30" t="s">
        <v>95</v>
      </c>
      <c r="C4" s="29"/>
      <c r="D4" s="30"/>
      <c r="E4" s="30"/>
      <c r="F4" s="29"/>
      <c r="G4" s="29"/>
    </row>
    <row r="5" spans="1:7" ht="15.75" x14ac:dyDescent="0.25">
      <c r="A5" s="29">
        <v>1</v>
      </c>
      <c r="B5" s="27" t="s">
        <v>81</v>
      </c>
      <c r="C5" s="28" t="s">
        <v>94</v>
      </c>
      <c r="D5" s="29">
        <f>COUNTIF(B5:B6,"*")</f>
        <v>1</v>
      </c>
      <c r="E5" s="29">
        <f>COUNTIF(C5:C6,"*")/2</f>
        <v>1</v>
      </c>
      <c r="F5" s="29"/>
      <c r="G5" s="29"/>
    </row>
    <row r="6" spans="1:7" ht="15.75" x14ac:dyDescent="0.25">
      <c r="A6" s="29">
        <v>2</v>
      </c>
      <c r="B6" s="32"/>
      <c r="C6" s="28" t="s">
        <v>93</v>
      </c>
      <c r="D6" s="29"/>
      <c r="E6" s="29"/>
      <c r="F6" s="29"/>
      <c r="G6" s="29"/>
    </row>
    <row r="7" spans="1:7" ht="15.75" x14ac:dyDescent="0.25">
      <c r="A7" s="29"/>
      <c r="B7" s="29"/>
      <c r="C7" s="29"/>
      <c r="D7" s="29"/>
      <c r="E7" s="29"/>
      <c r="F7" s="29"/>
      <c r="G7" s="29"/>
    </row>
    <row r="8" spans="1:7" ht="15.75" x14ac:dyDescent="0.25">
      <c r="A8" s="29"/>
      <c r="B8" s="30" t="s">
        <v>96</v>
      </c>
      <c r="C8" s="29"/>
      <c r="D8" s="29"/>
      <c r="E8" s="29"/>
      <c r="F8" s="29"/>
      <c r="G8" s="29"/>
    </row>
    <row r="9" spans="1:7" ht="15.75" x14ac:dyDescent="0.25">
      <c r="A9" s="29">
        <v>1</v>
      </c>
      <c r="B9" s="27" t="s">
        <v>81</v>
      </c>
      <c r="C9" s="28" t="s">
        <v>94</v>
      </c>
      <c r="D9" s="29">
        <f>COUNTIF(B9:B10,"*")</f>
        <v>1</v>
      </c>
      <c r="E9" s="29">
        <f>COUNTIF(C9:C10,"*")/2</f>
        <v>1</v>
      </c>
      <c r="F9" s="29"/>
      <c r="G9" s="29"/>
    </row>
    <row r="10" spans="1:7" ht="15.75" x14ac:dyDescent="0.25">
      <c r="A10" s="29">
        <v>2</v>
      </c>
      <c r="B10" s="29"/>
      <c r="C10" s="28" t="s">
        <v>93</v>
      </c>
      <c r="D10" s="29"/>
      <c r="E10" s="29"/>
      <c r="F10" s="29"/>
      <c r="G10" s="29"/>
    </row>
    <row r="11" spans="1:7" ht="15.75" x14ac:dyDescent="0.25">
      <c r="A11" s="29"/>
      <c r="B11" s="29"/>
      <c r="C11" s="33"/>
      <c r="D11" s="29"/>
      <c r="E11" s="29"/>
      <c r="F11" s="29"/>
      <c r="G11" s="29"/>
    </row>
    <row r="12" spans="1:7" ht="15.75" x14ac:dyDescent="0.25">
      <c r="A12" s="29"/>
      <c r="B12" s="34" t="s">
        <v>97</v>
      </c>
      <c r="C12" s="29"/>
      <c r="D12" s="29"/>
      <c r="E12" s="29"/>
      <c r="F12" s="29"/>
      <c r="G12" s="29"/>
    </row>
    <row r="13" spans="1:7" ht="15.75" x14ac:dyDescent="0.25">
      <c r="A13" s="29">
        <v>1</v>
      </c>
      <c r="B13" s="28" t="s">
        <v>93</v>
      </c>
      <c r="C13" s="28"/>
      <c r="D13" s="29">
        <f>COUNTIF(B13:B14,"*")</f>
        <v>2</v>
      </c>
      <c r="E13" s="29">
        <f>COUNTIF(C13:C14,"*")/2</f>
        <v>0</v>
      </c>
      <c r="F13" s="29"/>
      <c r="G13" s="29"/>
    </row>
    <row r="14" spans="1:7" ht="15.75" x14ac:dyDescent="0.25">
      <c r="A14" s="29">
        <v>2</v>
      </c>
      <c r="B14" s="27" t="s">
        <v>81</v>
      </c>
      <c r="C14" s="28"/>
      <c r="D14" s="29"/>
      <c r="E14" s="29"/>
      <c r="F14" s="29"/>
      <c r="G14" s="29"/>
    </row>
    <row r="15" spans="1:7" ht="15.75" x14ac:dyDescent="0.25">
      <c r="A15" s="29"/>
      <c r="B15" s="33"/>
      <c r="C15" s="43"/>
      <c r="D15" s="29"/>
      <c r="E15" s="29"/>
      <c r="F15" s="29"/>
      <c r="G15" s="29"/>
    </row>
    <row r="16" spans="1:7" ht="15.75" x14ac:dyDescent="0.25">
      <c r="A16" s="29"/>
      <c r="B16" s="30" t="s">
        <v>98</v>
      </c>
      <c r="C16" s="29"/>
      <c r="D16" s="29"/>
      <c r="E16" s="29"/>
      <c r="F16" s="29"/>
      <c r="G16" s="29"/>
    </row>
    <row r="17" spans="1:7" ht="15.75" x14ac:dyDescent="0.25">
      <c r="A17" s="29">
        <v>1</v>
      </c>
      <c r="B17" s="28" t="s">
        <v>93</v>
      </c>
      <c r="C17" s="28" t="s">
        <v>94</v>
      </c>
      <c r="D17" s="29">
        <f>COUNTIF(B17:B18,"*")</f>
        <v>1</v>
      </c>
      <c r="E17" s="29">
        <f>COUNTIF(C17:C19,"*")/2</f>
        <v>1</v>
      </c>
      <c r="F17" s="29"/>
      <c r="G17" s="29"/>
    </row>
    <row r="18" spans="1:7" ht="15.75" x14ac:dyDescent="0.25">
      <c r="A18" s="29">
        <v>2</v>
      </c>
      <c r="B18" s="29"/>
      <c r="C18" s="27" t="s">
        <v>81</v>
      </c>
      <c r="D18" s="29"/>
      <c r="E18" s="29"/>
      <c r="F18" s="29"/>
      <c r="G18" s="29"/>
    </row>
    <row r="19" spans="1:7" ht="15.75" x14ac:dyDescent="0.25">
      <c r="A19" s="29"/>
      <c r="B19" s="29"/>
      <c r="C19" s="29"/>
      <c r="D19" s="29"/>
      <c r="E19" s="29"/>
      <c r="F19" s="29"/>
      <c r="G19" s="29"/>
    </row>
    <row r="20" spans="1:7" ht="15.75" x14ac:dyDescent="0.25">
      <c r="A20" s="29"/>
      <c r="B20" s="30" t="s">
        <v>99</v>
      </c>
      <c r="C20" s="29"/>
      <c r="D20" s="29"/>
      <c r="E20" s="29"/>
      <c r="F20" s="29"/>
      <c r="G20" s="29"/>
    </row>
    <row r="21" spans="1:7" ht="15.75" x14ac:dyDescent="0.25">
      <c r="A21" s="29">
        <v>1</v>
      </c>
      <c r="B21" s="28" t="s">
        <v>93</v>
      </c>
      <c r="C21" s="28" t="s">
        <v>94</v>
      </c>
      <c r="D21" s="29">
        <f>COUNTIF(B21:B22,"*")</f>
        <v>1</v>
      </c>
      <c r="E21" s="29">
        <f>COUNTIF(C21:C22,"*")/2</f>
        <v>1</v>
      </c>
      <c r="F21" s="29"/>
      <c r="G21" s="29"/>
    </row>
    <row r="22" spans="1:7" ht="15.75" x14ac:dyDescent="0.25">
      <c r="A22" s="29">
        <v>2</v>
      </c>
      <c r="B22" s="29"/>
      <c r="C22" s="27" t="s">
        <v>81</v>
      </c>
      <c r="D22" s="29"/>
      <c r="E22" s="29"/>
      <c r="F22" s="29"/>
      <c r="G22" s="29"/>
    </row>
    <row r="23" spans="1:7" ht="15.75" x14ac:dyDescent="0.25">
      <c r="A23" s="29"/>
      <c r="B23" s="29"/>
      <c r="C23" s="29"/>
      <c r="D23" s="29"/>
      <c r="E23" s="29"/>
      <c r="F23" s="29"/>
      <c r="G23" s="29"/>
    </row>
    <row r="24" spans="1:7" ht="15.75" x14ac:dyDescent="0.25">
      <c r="A24" s="29"/>
      <c r="B24" s="30" t="s">
        <v>100</v>
      </c>
      <c r="C24" s="29"/>
      <c r="D24" s="29"/>
      <c r="E24" s="29"/>
      <c r="F24" s="29"/>
      <c r="G24" s="29"/>
    </row>
    <row r="25" spans="1:7" ht="15.75" x14ac:dyDescent="0.25">
      <c r="A25" s="29">
        <v>1</v>
      </c>
      <c r="B25" s="28" t="s">
        <v>93</v>
      </c>
      <c r="C25" s="28" t="s">
        <v>94</v>
      </c>
      <c r="D25" s="29">
        <f>COUNTIF(B25:B26,"*")</f>
        <v>1</v>
      </c>
      <c r="E25" s="29">
        <f>COUNTIF(C25:C26,"*")/2</f>
        <v>1</v>
      </c>
      <c r="F25" s="29"/>
      <c r="G25" s="29"/>
    </row>
    <row r="26" spans="1:7" ht="15.75" x14ac:dyDescent="0.25">
      <c r="A26" s="29">
        <v>2</v>
      </c>
      <c r="B26" s="28"/>
      <c r="C26" s="27" t="s">
        <v>81</v>
      </c>
      <c r="D26" s="29"/>
      <c r="E26" s="29"/>
      <c r="F26" s="29"/>
      <c r="G26" s="29"/>
    </row>
    <row r="27" spans="1:7" ht="15.75" x14ac:dyDescent="0.25">
      <c r="A27" s="29"/>
      <c r="B27" s="29"/>
      <c r="C27" s="29"/>
      <c r="D27" s="29"/>
      <c r="E27" s="29"/>
      <c r="F27" s="29"/>
      <c r="G27" s="29"/>
    </row>
    <row r="28" spans="1:7" ht="15.75" x14ac:dyDescent="0.25">
      <c r="A28" s="29"/>
      <c r="B28" s="30" t="s">
        <v>101</v>
      </c>
      <c r="C28" s="29"/>
      <c r="D28" s="29"/>
      <c r="E28" s="29"/>
      <c r="F28" s="29"/>
      <c r="G28" s="29"/>
    </row>
    <row r="29" spans="1:7" ht="15.75" x14ac:dyDescent="0.25">
      <c r="A29" s="29">
        <v>1</v>
      </c>
      <c r="B29" s="28" t="s">
        <v>102</v>
      </c>
      <c r="C29" s="28" t="s">
        <v>94</v>
      </c>
      <c r="D29" s="29">
        <f>COUNTIF(B29:B30,"*")</f>
        <v>1</v>
      </c>
      <c r="E29" s="29">
        <f>COUNTIF(C29:C30,"*")/2</f>
        <v>1</v>
      </c>
      <c r="F29" s="29"/>
      <c r="G29" s="29"/>
    </row>
    <row r="30" spans="1:7" ht="15.75" x14ac:dyDescent="0.25">
      <c r="A30" s="29">
        <v>2</v>
      </c>
      <c r="B30" s="29"/>
      <c r="C30" s="27" t="s">
        <v>81</v>
      </c>
      <c r="D30" s="29"/>
      <c r="E30" s="29"/>
      <c r="F30" s="29"/>
      <c r="G30" s="29"/>
    </row>
  </sheetData>
  <mergeCells count="2">
    <mergeCell ref="A1:E1"/>
    <mergeCell ref="B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" sqref="A2"/>
    </sheetView>
  </sheetViews>
  <sheetFormatPr defaultRowHeight="15" x14ac:dyDescent="0.25"/>
  <cols>
    <col min="2" max="2" width="32.42578125" bestFit="1" customWidth="1"/>
    <col min="3" max="3" width="25.85546875" customWidth="1"/>
    <col min="4" max="4" width="21.7109375" bestFit="1" customWidth="1"/>
    <col min="5" max="5" width="20.140625" bestFit="1" customWidth="1"/>
  </cols>
  <sheetData>
    <row r="1" spans="1:7" ht="21.75" customHeight="1" x14ac:dyDescent="0.25">
      <c r="A1" s="53" t="s">
        <v>37</v>
      </c>
      <c r="B1" s="53"/>
      <c r="C1" s="53"/>
      <c r="D1" s="53"/>
      <c r="E1" s="53"/>
    </row>
    <row r="2" spans="1:7" ht="15.75" x14ac:dyDescent="0.25">
      <c r="A2" s="29"/>
      <c r="B2" s="48" t="s">
        <v>23</v>
      </c>
      <c r="C2" s="48" t="s">
        <v>24</v>
      </c>
      <c r="D2" s="49" t="str">
        <f>"ერთწარწერიანი"&amp;" "&amp;SUM(D5:D153)</f>
        <v>ერთწარწერიანი 16</v>
      </c>
      <c r="E2" s="49" t="str">
        <f>"ორწარწერიანი"&amp;" "&amp;SUM(E5:E120)</f>
        <v>ორწარწერიანი 0</v>
      </c>
      <c r="F2" s="29"/>
      <c r="G2" s="29"/>
    </row>
    <row r="3" spans="1:7" ht="15.75" x14ac:dyDescent="0.25">
      <c r="A3" s="29"/>
      <c r="B3" s="54"/>
      <c r="C3" s="54"/>
      <c r="D3" s="54"/>
      <c r="E3" s="54"/>
      <c r="F3" s="29"/>
      <c r="G3" s="29"/>
    </row>
    <row r="4" spans="1:7" ht="15.75" x14ac:dyDescent="0.25">
      <c r="A4" s="29"/>
      <c r="B4" s="30" t="s">
        <v>103</v>
      </c>
      <c r="C4" s="29"/>
      <c r="D4" s="30"/>
      <c r="E4" s="30"/>
      <c r="F4" s="29"/>
      <c r="G4" s="29"/>
    </row>
    <row r="5" spans="1:7" ht="15.75" x14ac:dyDescent="0.25">
      <c r="A5" s="29">
        <v>1</v>
      </c>
      <c r="B5" s="27" t="s">
        <v>102</v>
      </c>
      <c r="C5" s="32"/>
      <c r="D5" s="29">
        <f>COUNTIF(B5:B5,"*")</f>
        <v>1</v>
      </c>
      <c r="E5" s="29">
        <f>COUNTIF(C5:C5,"*")/2</f>
        <v>0</v>
      </c>
      <c r="F5" s="29"/>
      <c r="G5" s="29"/>
    </row>
    <row r="6" spans="1:7" ht="15.75" x14ac:dyDescent="0.25">
      <c r="A6" s="29"/>
      <c r="B6" s="29"/>
      <c r="C6" s="29"/>
      <c r="D6" s="29"/>
      <c r="E6" s="29"/>
      <c r="F6" s="29"/>
      <c r="G6" s="29"/>
    </row>
    <row r="7" spans="1:7" ht="15.75" x14ac:dyDescent="0.25">
      <c r="A7" s="29"/>
      <c r="B7" s="30" t="s">
        <v>104</v>
      </c>
      <c r="C7" s="29"/>
      <c r="D7" s="29"/>
      <c r="E7" s="29"/>
      <c r="F7" s="29"/>
      <c r="G7" s="29"/>
    </row>
    <row r="8" spans="1:7" ht="15.75" x14ac:dyDescent="0.25">
      <c r="A8" s="29">
        <v>1</v>
      </c>
      <c r="B8" s="27" t="s">
        <v>102</v>
      </c>
      <c r="C8" s="28"/>
      <c r="D8" s="29">
        <f>COUNTIF(B8:B8,"*")</f>
        <v>1</v>
      </c>
      <c r="E8" s="29">
        <f>COUNTIF(C8:C8,"*")/2</f>
        <v>0</v>
      </c>
      <c r="F8" s="29"/>
      <c r="G8" s="29"/>
    </row>
    <row r="9" spans="1:7" ht="15.75" x14ac:dyDescent="0.25">
      <c r="A9" s="29"/>
      <c r="B9" s="29"/>
      <c r="C9" s="33"/>
      <c r="D9" s="29"/>
      <c r="E9" s="29"/>
      <c r="F9" s="29"/>
      <c r="G9" s="29"/>
    </row>
    <row r="10" spans="1:7" ht="15.75" x14ac:dyDescent="0.25">
      <c r="A10" s="29"/>
      <c r="B10" s="30" t="s">
        <v>105</v>
      </c>
      <c r="C10" s="29"/>
      <c r="D10" s="29"/>
      <c r="E10" s="29"/>
      <c r="F10" s="29"/>
      <c r="G10" s="29"/>
    </row>
    <row r="11" spans="1:7" ht="15.75" x14ac:dyDescent="0.25">
      <c r="A11" s="29">
        <v>1</v>
      </c>
      <c r="B11" s="27" t="s">
        <v>102</v>
      </c>
      <c r="C11" s="28"/>
      <c r="D11" s="29">
        <f>COUNTIF(B11:B11,"*")</f>
        <v>1</v>
      </c>
      <c r="E11" s="29">
        <f>COUNTIF(C11:C11,"*")/2</f>
        <v>0</v>
      </c>
      <c r="F11" s="29"/>
      <c r="G11" s="29"/>
    </row>
    <row r="12" spans="1:7" ht="15.75" x14ac:dyDescent="0.25">
      <c r="A12" s="29"/>
      <c r="B12" s="33"/>
      <c r="C12" s="43"/>
      <c r="D12" s="29"/>
      <c r="E12" s="29"/>
      <c r="F12" s="29"/>
      <c r="G12" s="29"/>
    </row>
    <row r="13" spans="1:7" ht="15.75" x14ac:dyDescent="0.25">
      <c r="A13" s="29"/>
      <c r="B13" s="30" t="s">
        <v>106</v>
      </c>
      <c r="C13" s="29"/>
      <c r="D13" s="29"/>
      <c r="E13" s="29"/>
      <c r="F13" s="29"/>
      <c r="G13" s="29"/>
    </row>
    <row r="14" spans="1:7" ht="15.75" x14ac:dyDescent="0.25">
      <c r="A14" s="29">
        <v>1</v>
      </c>
      <c r="B14" s="27" t="s">
        <v>102</v>
      </c>
      <c r="C14" s="28"/>
      <c r="D14" s="29">
        <f>COUNTIF(B14:B15,"*")</f>
        <v>2</v>
      </c>
      <c r="E14" s="29">
        <f>COUNTIF(C14:C16,"*")/2</f>
        <v>0</v>
      </c>
      <c r="F14" s="29"/>
      <c r="G14" s="29"/>
    </row>
    <row r="15" spans="1:7" ht="15.75" x14ac:dyDescent="0.25">
      <c r="A15" s="29">
        <v>2</v>
      </c>
      <c r="B15" s="28" t="s">
        <v>93</v>
      </c>
      <c r="C15" s="28"/>
      <c r="D15" s="29"/>
      <c r="E15" s="29"/>
      <c r="F15" s="29"/>
      <c r="G15" s="29"/>
    </row>
    <row r="16" spans="1:7" ht="15.75" x14ac:dyDescent="0.25">
      <c r="A16" s="29"/>
      <c r="B16" s="29"/>
      <c r="C16" s="29"/>
      <c r="D16" s="29"/>
      <c r="E16" s="29"/>
      <c r="F16" s="29"/>
      <c r="G16" s="29"/>
    </row>
    <row r="17" spans="1:7" ht="15.75" x14ac:dyDescent="0.25">
      <c r="A17" s="29"/>
      <c r="B17" s="30" t="s">
        <v>107</v>
      </c>
      <c r="C17" s="29"/>
      <c r="D17" s="29"/>
      <c r="E17" s="29"/>
      <c r="F17" s="29"/>
      <c r="G17" s="29"/>
    </row>
    <row r="18" spans="1:7" ht="15.75" x14ac:dyDescent="0.25">
      <c r="A18" s="29">
        <v>1</v>
      </c>
      <c r="B18" s="27" t="s">
        <v>102</v>
      </c>
      <c r="C18" s="28"/>
      <c r="D18" s="29">
        <f>COUNTIF(B18:B19,"*")</f>
        <v>2</v>
      </c>
      <c r="E18" s="29">
        <f>COUNTIF(C18:C19,"*")/2</f>
        <v>0</v>
      </c>
      <c r="F18" s="29"/>
      <c r="G18" s="29"/>
    </row>
    <row r="19" spans="1:7" ht="15.75" x14ac:dyDescent="0.25">
      <c r="A19" s="29">
        <v>2</v>
      </c>
      <c r="B19" s="28" t="s">
        <v>93</v>
      </c>
      <c r="C19" s="28"/>
      <c r="D19" s="29"/>
      <c r="E19" s="29"/>
      <c r="F19" s="29"/>
      <c r="G19" s="29"/>
    </row>
    <row r="20" spans="1:7" ht="15.75" x14ac:dyDescent="0.25">
      <c r="A20" s="29"/>
      <c r="B20" s="29"/>
      <c r="C20" s="29"/>
      <c r="D20" s="29"/>
      <c r="E20" s="29"/>
      <c r="F20" s="29"/>
      <c r="G20" s="29"/>
    </row>
    <row r="21" spans="1:7" ht="15.75" x14ac:dyDescent="0.25">
      <c r="A21" s="29"/>
      <c r="B21" s="30" t="s">
        <v>108</v>
      </c>
      <c r="C21" s="29"/>
      <c r="D21" s="29"/>
      <c r="E21" s="29"/>
      <c r="F21" s="29"/>
      <c r="G21" s="29"/>
    </row>
    <row r="22" spans="1:7" ht="15.75" x14ac:dyDescent="0.25">
      <c r="A22" s="29">
        <v>1</v>
      </c>
      <c r="B22" s="27" t="s">
        <v>102</v>
      </c>
      <c r="C22" s="28"/>
      <c r="D22" s="29">
        <f>COUNTIF(B22:B23,"*")</f>
        <v>2</v>
      </c>
      <c r="E22" s="29">
        <f>COUNTIF(C22:C23,"*")/2</f>
        <v>0</v>
      </c>
      <c r="F22" s="29"/>
      <c r="G22" s="29"/>
    </row>
    <row r="23" spans="1:7" ht="15.75" x14ac:dyDescent="0.25">
      <c r="A23" s="29">
        <v>2</v>
      </c>
      <c r="B23" s="28" t="s">
        <v>93</v>
      </c>
      <c r="C23" s="28"/>
      <c r="D23" s="29"/>
      <c r="E23" s="29"/>
      <c r="F23" s="29"/>
      <c r="G23" s="29"/>
    </row>
    <row r="24" spans="1:7" ht="15.75" x14ac:dyDescent="0.25">
      <c r="A24" s="29"/>
      <c r="B24" s="29"/>
      <c r="C24" s="29"/>
      <c r="D24" s="29"/>
      <c r="E24" s="29"/>
      <c r="F24" s="29"/>
      <c r="G24" s="29"/>
    </row>
    <row r="25" spans="1:7" ht="15.75" x14ac:dyDescent="0.25">
      <c r="A25" s="29"/>
      <c r="B25" s="30" t="s">
        <v>109</v>
      </c>
      <c r="C25" s="29"/>
      <c r="D25" s="29"/>
      <c r="E25" s="29"/>
      <c r="F25" s="29"/>
      <c r="G25" s="29"/>
    </row>
    <row r="26" spans="1:7" ht="15.75" x14ac:dyDescent="0.25">
      <c r="A26" s="29">
        <v>1</v>
      </c>
      <c r="B26" s="27" t="s">
        <v>102</v>
      </c>
      <c r="C26" s="28"/>
      <c r="D26" s="29">
        <f>COUNTIF(B26:B27,"*")</f>
        <v>2</v>
      </c>
      <c r="E26" s="29">
        <f>COUNTIF(C26:C27,"*")/2</f>
        <v>0</v>
      </c>
      <c r="F26" s="29"/>
      <c r="G26" s="29"/>
    </row>
    <row r="27" spans="1:7" ht="15.75" x14ac:dyDescent="0.25">
      <c r="A27" s="29">
        <v>2</v>
      </c>
      <c r="B27" s="28" t="s">
        <v>93</v>
      </c>
      <c r="C27" s="28"/>
      <c r="D27" s="29"/>
      <c r="E27" s="29"/>
      <c r="F27" s="29"/>
      <c r="G27" s="29"/>
    </row>
    <row r="28" spans="1:7" ht="15.75" x14ac:dyDescent="0.25">
      <c r="A28" s="29"/>
      <c r="B28" s="29"/>
      <c r="C28" s="29"/>
      <c r="D28" s="29"/>
      <c r="E28" s="29"/>
      <c r="F28" s="29"/>
      <c r="G28" s="29"/>
    </row>
    <row r="29" spans="1:7" ht="15.75" x14ac:dyDescent="0.25">
      <c r="A29" s="29"/>
      <c r="B29" s="30" t="s">
        <v>110</v>
      </c>
      <c r="C29" s="29"/>
      <c r="D29" s="29"/>
      <c r="E29" s="29"/>
      <c r="F29" s="29"/>
      <c r="G29" s="29"/>
    </row>
    <row r="30" spans="1:7" ht="15.75" x14ac:dyDescent="0.25">
      <c r="A30" s="29">
        <v>1</v>
      </c>
      <c r="B30" s="27" t="s">
        <v>102</v>
      </c>
      <c r="C30" s="28"/>
      <c r="D30" s="29">
        <f>COUNTIF(B30:B31,"*")</f>
        <v>2</v>
      </c>
      <c r="E30" s="29">
        <f>COUNTIF(C30:C31,"*")/2</f>
        <v>0</v>
      </c>
      <c r="F30" s="29"/>
      <c r="G30" s="29"/>
    </row>
    <row r="31" spans="1:7" ht="15.75" x14ac:dyDescent="0.25">
      <c r="A31" s="29">
        <v>2</v>
      </c>
      <c r="B31" s="28" t="s">
        <v>93</v>
      </c>
      <c r="C31" s="28"/>
      <c r="D31" s="29"/>
      <c r="E31" s="29"/>
      <c r="F31" s="29"/>
      <c r="G31" s="29"/>
    </row>
    <row r="32" spans="1:7" ht="15.75" x14ac:dyDescent="0.25">
      <c r="A32" s="29"/>
      <c r="B32" s="29"/>
      <c r="C32" s="29"/>
      <c r="D32" s="29"/>
      <c r="E32" s="29"/>
      <c r="F32" s="29"/>
      <c r="G32" s="29"/>
    </row>
    <row r="33" spans="1:7" ht="15.75" x14ac:dyDescent="0.25">
      <c r="A33" s="29"/>
      <c r="B33" s="30" t="s">
        <v>111</v>
      </c>
      <c r="C33" s="29"/>
      <c r="D33" s="29"/>
      <c r="E33" s="29"/>
      <c r="F33" s="29"/>
      <c r="G33" s="29"/>
    </row>
    <row r="34" spans="1:7" ht="15.75" x14ac:dyDescent="0.25">
      <c r="A34" s="29">
        <v>1</v>
      </c>
      <c r="B34" s="27" t="s">
        <v>102</v>
      </c>
      <c r="C34" s="28"/>
      <c r="D34" s="29">
        <f>COUNTIF(B34:B35,"*")</f>
        <v>2</v>
      </c>
      <c r="E34" s="29">
        <f>COUNTIF(C34:C37,"*")/2</f>
        <v>0</v>
      </c>
      <c r="F34" s="29"/>
      <c r="G34" s="29"/>
    </row>
    <row r="35" spans="1:7" ht="15.75" x14ac:dyDescent="0.25">
      <c r="A35" s="29">
        <v>2</v>
      </c>
      <c r="B35" s="28" t="s">
        <v>93</v>
      </c>
      <c r="C35" s="27"/>
      <c r="D35" s="29"/>
      <c r="E35" s="29"/>
      <c r="F35" s="29"/>
      <c r="G35" s="29"/>
    </row>
    <row r="36" spans="1:7" ht="15.75" x14ac:dyDescent="0.25">
      <c r="A36" s="29"/>
      <c r="B36" s="29"/>
      <c r="C36" s="29"/>
      <c r="D36" s="29"/>
      <c r="E36" s="29"/>
      <c r="F36" s="29"/>
      <c r="G36" s="29"/>
    </row>
    <row r="37" spans="1:7" ht="15.75" x14ac:dyDescent="0.25">
      <c r="A37" s="29"/>
      <c r="B37" s="30" t="s">
        <v>112</v>
      </c>
      <c r="C37" s="29"/>
      <c r="D37" s="29"/>
      <c r="E37" s="29"/>
      <c r="F37" s="29"/>
      <c r="G37" s="29"/>
    </row>
    <row r="38" spans="1:7" ht="15.75" x14ac:dyDescent="0.25">
      <c r="A38" s="29">
        <v>1</v>
      </c>
      <c r="B38" s="28" t="s">
        <v>93</v>
      </c>
      <c r="C38" s="28"/>
      <c r="D38" s="29">
        <f>COUNTIF(B38:B38,"*")</f>
        <v>1</v>
      </c>
      <c r="E38" s="29">
        <f>COUNTIF(C38:C38,"*")/2</f>
        <v>0</v>
      </c>
      <c r="F38" s="29"/>
      <c r="G38" s="29"/>
    </row>
  </sheetData>
  <mergeCells count="2">
    <mergeCell ref="A1:E1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მარშრუტები და ინფრასტრუქტურა</vt:lpstr>
      <vt:lpstr>1. ეცერი - მეზირის ტბა - მაზერი</vt:lpstr>
      <vt:lpstr>2. მაზერი-ქორულდი-მესტია</vt:lpstr>
      <vt:lpstr>3. ქსელი</vt:lpstr>
      <vt:lpstr>4. ადიში-იფრარი</vt:lpstr>
      <vt:lpstr>5. იფრარი-უშგული</vt:lpstr>
      <vt:lpstr>6. უშგული-შხარას მყინვარი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2021-02-16T11:35:03Z</dcterms:modified>
</cp:coreProperties>
</file>