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van.bitsadze\Downloads\დღევანდელი\წასრის სანიაღვრე არხი\"/>
    </mc:Choice>
  </mc:AlternateContent>
  <bookViews>
    <workbookView xWindow="0" yWindow="0" windowWidth="28800" windowHeight="12300" tabRatio="881"/>
  </bookViews>
  <sheets>
    <sheet name="NAKREBI" sheetId="31" r:id="rId1"/>
    <sheet name="I MONAKVE|" sheetId="29" r:id="rId2"/>
    <sheet name="II monakveTi" sheetId="30" r:id="rId3"/>
  </sheets>
  <definedNames>
    <definedName name="_xlnm.Print_Area" localSheetId="1">'I MONAKVE|'!$A$1:$P$67</definedName>
  </definedNames>
  <calcPr calcId="162913"/>
</workbook>
</file>

<file path=xl/calcChain.xml><?xml version="1.0" encoding="utf-8"?>
<calcChain xmlns="http://schemas.openxmlformats.org/spreadsheetml/2006/main">
  <c r="F45" i="30" l="1"/>
  <c r="F20" i="30"/>
  <c r="F45" i="29"/>
  <c r="H11" i="31"/>
  <c r="H10" i="31"/>
  <c r="H12" i="31" l="1"/>
  <c r="D3" i="31" s="1"/>
  <c r="F53" i="30"/>
  <c r="F52" i="30"/>
  <c r="F51" i="30"/>
  <c r="F50" i="30"/>
  <c r="F49" i="30"/>
  <c r="E47" i="30"/>
  <c r="F47" i="30" s="1"/>
  <c r="E46" i="30"/>
  <c r="F46" i="30" s="1"/>
  <c r="F44" i="30"/>
  <c r="F43" i="30"/>
  <c r="E41" i="30"/>
  <c r="F41" i="30" s="1"/>
  <c r="F40" i="30"/>
  <c r="F39" i="30"/>
  <c r="F38" i="30"/>
  <c r="F36" i="30"/>
  <c r="F35" i="30"/>
  <c r="F31" i="30"/>
  <c r="F30" i="30"/>
  <c r="F29" i="30"/>
  <c r="F28" i="30"/>
  <c r="F27" i="30"/>
  <c r="F26" i="30"/>
  <c r="F24" i="30"/>
  <c r="F19" i="30"/>
  <c r="F17" i="30"/>
  <c r="F16" i="30"/>
  <c r="F15" i="30"/>
  <c r="F14" i="30"/>
  <c r="F13" i="30"/>
  <c r="F10" i="30"/>
  <c r="E47" i="29"/>
  <c r="F47" i="29" s="1"/>
  <c r="E46" i="29"/>
  <c r="F46" i="29" s="1"/>
  <c r="F44" i="29"/>
  <c r="F43" i="29"/>
  <c r="F21" i="30" l="1"/>
  <c r="F22" i="30"/>
  <c r="F23" i="30"/>
  <c r="F53" i="29"/>
  <c r="F52" i="29"/>
  <c r="F51" i="29"/>
  <c r="F50" i="29"/>
  <c r="F49" i="29"/>
  <c r="F31" i="29" l="1"/>
  <c r="F30" i="29"/>
  <c r="F29" i="29"/>
  <c r="F28" i="29"/>
  <c r="F27" i="29"/>
  <c r="F26" i="29"/>
  <c r="F36" i="29" l="1"/>
  <c r="F35" i="29"/>
  <c r="F20" i="29" l="1"/>
  <c r="F24" i="29" s="1"/>
  <c r="F10" i="29"/>
  <c r="E41" i="29" l="1"/>
  <c r="F41" i="29" s="1"/>
  <c r="F40" i="29"/>
  <c r="F39" i="29"/>
  <c r="F38" i="29"/>
  <c r="F23" i="29"/>
  <c r="F22" i="29"/>
  <c r="F21" i="29"/>
  <c r="F19" i="29" l="1"/>
  <c r="F17" i="29"/>
  <c r="F16" i="29"/>
  <c r="F15" i="29"/>
  <c r="F14" i="29"/>
  <c r="F13" i="29"/>
</calcChain>
</file>

<file path=xl/sharedStrings.xml><?xml version="1.0" encoding="utf-8"?>
<sst xmlns="http://schemas.openxmlformats.org/spreadsheetml/2006/main" count="322" uniqueCount="136">
  <si>
    <t xml:space="preserve">                Sedgenilia 1984 w. sabaziso normebiT mimdinare fasebSi </t>
  </si>
  <si>
    <t xml:space="preserve"> Sifri</t>
  </si>
  <si>
    <t xml:space="preserve">samuSaos dasaxeleba </t>
  </si>
  <si>
    <t>ganz. erT.</t>
  </si>
  <si>
    <t>norma er-ze</t>
  </si>
  <si>
    <t>raode-noba</t>
  </si>
  <si>
    <t>manq.meq-zmebi (l)</t>
  </si>
  <si>
    <t>erT.
fasi</t>
  </si>
  <si>
    <t>jami</t>
  </si>
  <si>
    <t xml:space="preserve">  jami</t>
  </si>
  <si>
    <t>(lari)</t>
  </si>
  <si>
    <t>km</t>
  </si>
  <si>
    <r>
      <t>m</t>
    </r>
    <r>
      <rPr>
        <b/>
        <vertAlign val="superscript"/>
        <sz val="11"/>
        <rFont val="AcadNusx"/>
      </rPr>
      <t>3</t>
    </r>
  </si>
  <si>
    <t>lari</t>
  </si>
  <si>
    <t>Sromis xarji</t>
  </si>
  <si>
    <t>k/sT</t>
  </si>
  <si>
    <t>m/sT</t>
  </si>
  <si>
    <t>tn</t>
  </si>
  <si>
    <t>sxva manqanebi</t>
  </si>
  <si>
    <t>1--80-3</t>
  </si>
  <si>
    <t>gruntis transportireba 
5km-ze  (X*1.75)</t>
  </si>
  <si>
    <t xml:space="preserve">Sromis xarji </t>
  </si>
  <si>
    <t>kodi1504</t>
  </si>
  <si>
    <t>AAAavtogreideris eqspluatacia G</t>
  </si>
  <si>
    <r>
      <t>m</t>
    </r>
    <r>
      <rPr>
        <vertAlign val="superscript"/>
        <sz val="11"/>
        <rFont val="AcadNusx"/>
      </rPr>
      <t>3</t>
    </r>
  </si>
  <si>
    <t>kodi1554</t>
  </si>
  <si>
    <t>mosarwyav mosarecxi manqana moculobiT 6000 l</t>
  </si>
  <si>
    <t>wyali</t>
  </si>
  <si>
    <t>II. miwis vakisi</t>
  </si>
  <si>
    <t>I. mosamzadebeli samuSaoebi</t>
  </si>
  <si>
    <t>#</t>
  </si>
  <si>
    <t>xelfasi (l)</t>
  </si>
  <si>
    <t>masalebi</t>
  </si>
  <si>
    <t>sul</t>
  </si>
  <si>
    <t>resursuli xarjTaRricxva  N# 1</t>
  </si>
  <si>
    <t xml:space="preserve">gruntis damuSaveba xeliT III kat. gruntSi                                   </t>
  </si>
  <si>
    <t xml:space="preserve">trasis aRdgena da damagreba </t>
  </si>
  <si>
    <t xml:space="preserve">27-9-3
</t>
  </si>
  <si>
    <r>
      <t>100m</t>
    </r>
    <r>
      <rPr>
        <vertAlign val="superscript"/>
        <sz val="12"/>
        <color indexed="8"/>
        <rFont val="AcadNusx"/>
      </rPr>
      <t>3</t>
    </r>
  </si>
  <si>
    <t xml:space="preserve">Sromis danaxarjebi </t>
  </si>
  <si>
    <t>kac.sT</t>
  </si>
  <si>
    <t>manq.sT</t>
  </si>
  <si>
    <t>gamfxvierebeli misabmeli</t>
  </si>
  <si>
    <t>traqtori muxluxa 59 კვტ (80 ცხ.ძ.)</t>
  </si>
  <si>
    <t>qviSa-xreSovani narevi</t>
  </si>
  <si>
    <t xml:space="preserve">III kategoriis gruntis  safaris moWra  meqanizmebiT </t>
  </si>
  <si>
    <t>gruntis datvirTva avtoTviTmclelebze eqskavatoriT</t>
  </si>
  <si>
    <t>normatiuli Sromatevadoba</t>
  </si>
  <si>
    <t>kac/sT</t>
  </si>
  <si>
    <t>Sromis danaxarjebi</t>
  </si>
  <si>
    <t>eqskavatori 0,5m3</t>
  </si>
  <si>
    <t>snw     1-22(15)</t>
  </si>
  <si>
    <r>
      <t>1000m</t>
    </r>
    <r>
      <rPr>
        <b/>
        <vertAlign val="superscript"/>
        <sz val="12"/>
        <rFont val="AcadNusx"/>
      </rPr>
      <t>3</t>
    </r>
  </si>
  <si>
    <t>სწ და ნ IV-2-82
6-1-1</t>
  </si>
  <si>
    <r>
      <t>მ</t>
    </r>
    <r>
      <rPr>
        <vertAlign val="superscript"/>
        <sz val="12"/>
        <color theme="1"/>
        <rFont val="Calibri"/>
        <family val="2"/>
        <scheme val="minor"/>
      </rPr>
      <t>3</t>
    </r>
  </si>
  <si>
    <t>მუშა-მოსამსახურეების შრომის ანაზღაურება</t>
  </si>
  <si>
    <t>კაც/სთ</t>
  </si>
  <si>
    <t>სხვა მანქანები</t>
  </si>
  <si>
    <t>პ/ე</t>
  </si>
  <si>
    <t>ბეტონი B-10</t>
  </si>
  <si>
    <t>სხვა მასალები</t>
  </si>
  <si>
    <r>
      <t>მ</t>
    </r>
    <r>
      <rPr>
        <vertAlign val="superscript"/>
        <sz val="11"/>
        <rFont val="Sylfaen"/>
        <family val="1"/>
      </rPr>
      <t>3</t>
    </r>
  </si>
  <si>
    <t>მჭლე ბეტონის საგები ბეტონის ღარის მოსაწყობად (ბეტონი B-10)</t>
  </si>
  <si>
    <t>III ხელოვნური ნაგებობები</t>
  </si>
  <si>
    <t>sakvleva Ziebo krebuli</t>
  </si>
  <si>
    <r>
      <t>ავტოგრეიდერი საშ</t>
    </r>
    <r>
      <rPr>
        <sz val="11"/>
        <color rgb="FFFF0000"/>
        <rFont val="AcadNusx"/>
      </rPr>
      <t>u</t>
    </r>
    <r>
      <rPr>
        <sz val="11"/>
        <rFont val="AcadNusx"/>
      </rPr>
      <t>ალო სიმძლავრის 79 კვტ (108ცხ.ძ.)</t>
    </r>
  </si>
  <si>
    <t>23-1-3</t>
  </si>
  <si>
    <t xml:space="preserve"> rkinabetonis Raris mowyoba</t>
  </si>
  <si>
    <t>27-07-2.</t>
  </si>
  <si>
    <r>
      <t>100m</t>
    </r>
    <r>
      <rPr>
        <b/>
        <vertAlign val="superscript"/>
        <sz val="11"/>
        <rFont val="AcadNusx"/>
      </rPr>
      <t>3</t>
    </r>
  </si>
  <si>
    <t xml:space="preserve">pnevmomtkepnavi TviTmavali 18t </t>
  </si>
  <si>
    <t>qviSa-xreSi</t>
  </si>
  <si>
    <t xml:space="preserve">miwis vakisis Sevseba qviSa-xreSovani narevisagan  </t>
  </si>
  <si>
    <t>s.f.</t>
  </si>
  <si>
    <t>ბალიშის მოწყობა saniaRvre Raris qveS qviSa-xreSovani narevisagan, sisqiT 10 sm, datkepniT</t>
  </si>
  <si>
    <t>4.1-335</t>
  </si>
  <si>
    <t>srf4.1-242</t>
  </si>
  <si>
    <t>4.1 242</t>
  </si>
  <si>
    <t>13. p-6</t>
  </si>
  <si>
    <t>13. p-200</t>
  </si>
  <si>
    <t>13. p-169</t>
  </si>
  <si>
    <t>srf             13-126</t>
  </si>
  <si>
    <t>srf
2019_IVkv</t>
  </si>
  <si>
    <t>kodi1525</t>
  </si>
  <si>
    <t>საპენსიო ფონდი 2% ხელფასიდან</t>
  </si>
  <si>
    <t>კგ</t>
  </si>
  <si>
    <t>ტ</t>
  </si>
  <si>
    <r>
      <t>მ</t>
    </r>
    <r>
      <rPr>
        <vertAlign val="superscript"/>
        <sz val="10"/>
        <rFont val="Sylfaen"/>
        <family val="1"/>
      </rPr>
      <t>3</t>
    </r>
  </si>
  <si>
    <t>სწ და ნ IV-2-82
8-7-5</t>
  </si>
  <si>
    <t>ფოლადის ცხაურის  მონტაჟი</t>
  </si>
  <si>
    <t>ლითონკონსტრუქციები</t>
  </si>
  <si>
    <t>ნაჭედი სამშენებლო უბრალო</t>
  </si>
  <si>
    <t>1,4-1</t>
  </si>
  <si>
    <t>1.9-72</t>
  </si>
  <si>
    <t>4.1-520</t>
  </si>
  <si>
    <t>სწ და ნ
IV-2-82
27-5-6
მიყ.</t>
  </si>
  <si>
    <t>მანქ/სთ</t>
  </si>
  <si>
    <t>ანაკრები რ/ბ არხი კვეთით 0.4X0.4X0.1</t>
  </si>
  <si>
    <t>გრძ.მ.</t>
  </si>
  <si>
    <t>პრ</t>
  </si>
  <si>
    <t>ცემენტი დუღაბი</t>
  </si>
  <si>
    <r>
      <t>მ</t>
    </r>
    <r>
      <rPr>
        <b/>
        <vertAlign val="superscript"/>
        <sz val="12"/>
        <color theme="1"/>
        <rFont val="Calibri"/>
        <family val="2"/>
        <charset val="204"/>
        <scheme val="minor"/>
      </rPr>
      <t>3</t>
    </r>
  </si>
  <si>
    <t>4.1-161</t>
  </si>
  <si>
    <t>ბიტუმი ნავთობის</t>
  </si>
  <si>
    <t>4.1-367</t>
  </si>
  <si>
    <t>13 პ.43</t>
  </si>
  <si>
    <t>ამწე საავტომობილო სვლაზე                                   6,3 ტ</t>
  </si>
  <si>
    <t>mSeneblobis Rirebulebis nakrebi saxarjTaRricxvo angariSi</t>
  </si>
  <si>
    <t xml:space="preserve">nakrebi saxarjTaRricxvo Rirebuleba </t>
  </si>
  <si>
    <t>aT.lari</t>
  </si>
  <si>
    <t>xarjTaR-ricxvis #</t>
  </si>
  <si>
    <t>Tavebis, obieqtebis, samuSaoebis da
danaxarjebis dasaxeleba</t>
  </si>
  <si>
    <t>saxarjTaRricxvo Rirebuleba aT. lari</t>
  </si>
  <si>
    <t>saerTo
saxarjTaR.
Rirebuleba
aT. lari</t>
  </si>
  <si>
    <t>samSeneblo
samuSaoebi</t>
  </si>
  <si>
    <t>samontaJo
samuSaoebi</t>
  </si>
  <si>
    <t>mowyobi-
loba</t>
  </si>
  <si>
    <t>sxva 
xarjebi</t>
  </si>
  <si>
    <t>quCebis reabilitacia</t>
  </si>
  <si>
    <t>sul nakrebi xarjTaRricxviT</t>
  </si>
  <si>
    <t>II monakveTi</t>
  </si>
  <si>
    <t>I monakveTi</t>
  </si>
  <si>
    <t>I monakveTi sigrZiT 799m</t>
  </si>
  <si>
    <t>II monakveTi sigrZiT 910m</t>
  </si>
  <si>
    <t>ანაკრები რ/ბ არხის მოწყობა  სხვა დამხმარე სამუშაოების ჩათვლით (ბეტონი B-30 1 გრძივ მეტრზე 0.243 მ3) (არმატურა 1 გრძივ მეტრზე 8,01კგ)</t>
  </si>
  <si>
    <t>ავტოგრეიდერი საშuალო სიმძლავრის 79 კვტ (108ცხ.ძ.)</t>
  </si>
  <si>
    <t>resursuli xarjTaRricxva  N# 2</t>
  </si>
  <si>
    <t xml:space="preserve">Sedgenilia  2020w IIkv. fasebSi       </t>
  </si>
  <si>
    <t>sofel wasris  centraluri gzis gaswvriv saniaRvre arxis (or monakveTze)  mowyobis samuSaoebis saproeqto saxarjdaRricxvo dokumentacia.</t>
  </si>
  <si>
    <t>%</t>
  </si>
  <si>
    <t xml:space="preserve">damatebiTi Rirebulebis 
gadasaxadi </t>
  </si>
  <si>
    <t xml:space="preserve">gauTvaliswinebeli xarjebi </t>
  </si>
  <si>
    <t>gegmiuri dagroveba</t>
  </si>
  <si>
    <t xml:space="preserve">zednadebi xarjebi </t>
  </si>
  <si>
    <t xml:space="preserve">სატრანსპორტო ხარჯები </t>
  </si>
  <si>
    <t xml:space="preserve">gegmiuri dagroveba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</si>
</sst>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р_._-;\-* #,##0.00_р_._-;_-* &quot;-&quot;??_р_._-;_-@_-"/>
    <numFmt numFmtId="165" formatCode="_-* #,##0.00\ _L_a_r_i_-;\-* #,##0.00\ _L_a_r_i_-;_-* &quot;-&quot;??\ _L_a_r_i_-;_-@_-"/>
    <numFmt numFmtId="166" formatCode="0.0"/>
    <numFmt numFmtId="167" formatCode="0.000"/>
    <numFmt numFmtId="168" formatCode="0.00000"/>
  </numFmts>
  <fonts count="98"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i/>
      <sz val="11"/>
      <name val="AcadNusx"/>
    </font>
    <font>
      <b/>
      <sz val="11"/>
      <name val="AcadNusx"/>
    </font>
    <font>
      <sz val="11"/>
      <name val="AcadNusx"/>
    </font>
    <font>
      <sz val="10.5"/>
      <name val="AcadNusx"/>
    </font>
    <font>
      <sz val="10"/>
      <name val="Arial"/>
      <family val="2"/>
      <charset val="204"/>
    </font>
    <font>
      <b/>
      <vertAlign val="superscript"/>
      <sz val="11"/>
      <name val="AcadNusx"/>
    </font>
    <font>
      <sz val="10"/>
      <name val="Helv"/>
    </font>
    <font>
      <vertAlign val="superscript"/>
      <sz val="11"/>
      <name val="AcadNusx"/>
    </font>
    <font>
      <sz val="10"/>
      <name val="Arial Cyr"/>
    </font>
    <font>
      <sz val="10"/>
      <name val="AcadNusx"/>
    </font>
    <font>
      <b/>
      <i/>
      <sz val="11"/>
      <name val="AcadNusx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u/>
      <sz val="10"/>
      <color indexed="12"/>
      <name val="Arial"/>
      <family val="2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E"/>
      <charset val="238"/>
    </font>
    <font>
      <sz val="10"/>
      <color indexed="8"/>
      <name val="Arial"/>
      <family val="2"/>
    </font>
    <font>
      <sz val="9"/>
      <name val="Helvetica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宋体"/>
      <charset val="13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cadNusx"/>
    </font>
    <font>
      <sz val="10"/>
      <name val="Arial"/>
      <family val="2"/>
      <charset val="204"/>
    </font>
    <font>
      <sz val="10"/>
      <color rgb="FF000000"/>
      <name val="Times New Roman"/>
      <family val="1"/>
    </font>
    <font>
      <sz val="12"/>
      <name val="AcadNusx"/>
    </font>
    <font>
      <i/>
      <sz val="12"/>
      <color theme="1"/>
      <name val="AcadNusx"/>
    </font>
    <font>
      <b/>
      <i/>
      <u/>
      <sz val="12"/>
      <name val="AcadNusx"/>
    </font>
    <font>
      <sz val="12"/>
      <color indexed="8"/>
      <name val="AcadNusx"/>
    </font>
    <font>
      <vertAlign val="superscript"/>
      <sz val="12"/>
      <color indexed="8"/>
      <name val="AcadNusx"/>
    </font>
    <font>
      <sz val="11"/>
      <color rgb="FFFF0000"/>
      <name val="AcadNusx"/>
    </font>
    <font>
      <sz val="12"/>
      <name val="Sylfaen"/>
      <family val="1"/>
      <charset val="204"/>
    </font>
    <font>
      <b/>
      <vertAlign val="superscript"/>
      <sz val="12"/>
      <name val="AcadNusx"/>
    </font>
    <font>
      <sz val="11"/>
      <name val="Sylfaen"/>
      <family val="1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2"/>
      <color theme="1"/>
      <name val="Sylfaen"/>
      <family val="1"/>
      <charset val="204"/>
    </font>
    <font>
      <b/>
      <sz val="10"/>
      <name val="Sylfaen"/>
      <family val="1"/>
    </font>
    <font>
      <sz val="10"/>
      <name val="Sylfaen"/>
      <family val="1"/>
    </font>
    <font>
      <i/>
      <sz val="10"/>
      <name val="Sylfaen"/>
      <family val="1"/>
    </font>
    <font>
      <sz val="11"/>
      <name val="Sylfine"/>
    </font>
    <font>
      <vertAlign val="superscript"/>
      <sz val="11"/>
      <name val="Sylfaen"/>
      <family val="1"/>
    </font>
    <font>
      <b/>
      <u/>
      <sz val="11"/>
      <name val="AcadNusx"/>
    </font>
    <font>
      <sz val="10"/>
      <color rgb="FFFF0000"/>
      <name val="Arial CYR"/>
    </font>
    <font>
      <sz val="10.5"/>
      <color rgb="FFFF0000"/>
      <name val="AcadNusx"/>
    </font>
    <font>
      <b/>
      <sz val="8"/>
      <name val="AcadNusx"/>
    </font>
    <font>
      <b/>
      <sz val="10"/>
      <name val="Sylfaen"/>
      <family val="1"/>
      <charset val="204"/>
    </font>
    <font>
      <sz val="10"/>
      <name val="Sylfaen"/>
      <family val="1"/>
      <charset val="204"/>
    </font>
    <font>
      <sz val="10"/>
      <color theme="1"/>
      <name val="Sylfaen"/>
      <family val="1"/>
      <charset val="204"/>
    </font>
    <font>
      <sz val="10"/>
      <name val="Sylfine"/>
    </font>
    <font>
      <vertAlign val="superscript"/>
      <sz val="10"/>
      <name val="Sylfaen"/>
      <family val="1"/>
    </font>
    <font>
      <sz val="11"/>
      <color theme="1"/>
      <name val="Sylfaen"/>
      <family val="1"/>
      <charset val="204"/>
    </font>
    <font>
      <b/>
      <sz val="11"/>
      <name val="Sylfaen"/>
      <family val="1"/>
    </font>
    <font>
      <i/>
      <sz val="12"/>
      <name val="Sylfaen"/>
      <family val="1"/>
    </font>
    <font>
      <b/>
      <sz val="12"/>
      <name val="Sylfaen"/>
      <family val="1"/>
    </font>
    <font>
      <b/>
      <sz val="12"/>
      <color theme="1"/>
      <name val="Calibri"/>
      <family val="2"/>
      <charset val="204"/>
      <scheme val="minor"/>
    </font>
    <font>
      <b/>
      <vertAlign val="superscript"/>
      <sz val="12"/>
      <color theme="1"/>
      <name val="Calibri"/>
      <family val="2"/>
      <charset val="204"/>
      <scheme val="minor"/>
    </font>
    <font>
      <b/>
      <i/>
      <sz val="12"/>
      <name val="AcadMtavr"/>
    </font>
    <font>
      <b/>
      <i/>
      <sz val="12"/>
      <name val="AcadNusx"/>
    </font>
    <font>
      <b/>
      <sz val="11"/>
      <color theme="1"/>
      <name val="AcadNusx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44">
    <xf numFmtId="0" fontId="0" fillId="0" borderId="0"/>
    <xf numFmtId="0" fontId="10" fillId="0" borderId="0"/>
    <xf numFmtId="0" fontId="12" fillId="0" borderId="0"/>
    <xf numFmtId="0" fontId="10" fillId="0" borderId="0"/>
    <xf numFmtId="164" fontId="18" fillId="0" borderId="0" applyFont="0" applyFill="0" applyBorder="0" applyAlignment="0" applyProtection="0"/>
    <xf numFmtId="2" fontId="7" fillId="0" borderId="2" applyFill="0" applyBorder="0">
      <alignment horizontal="center"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18" fillId="0" borderId="0"/>
    <xf numFmtId="0" fontId="14" fillId="0" borderId="0"/>
    <xf numFmtId="0" fontId="4" fillId="0" borderId="0"/>
    <xf numFmtId="0" fontId="21" fillId="0" borderId="0"/>
    <xf numFmtId="43" fontId="1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3" fillId="0" borderId="0"/>
    <xf numFmtId="0" fontId="14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" fontId="25" fillId="16" borderId="6" applyNumberFormat="0" applyProtection="0">
      <alignment horizontal="left" vertical="center" indent="1"/>
    </xf>
    <xf numFmtId="0" fontId="26" fillId="0" borderId="0" applyFill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7" fillId="7" borderId="7" applyNumberFormat="0" applyAlignment="0" applyProtection="0"/>
    <xf numFmtId="0" fontId="28" fillId="21" borderId="8" applyNumberFormat="0" applyAlignment="0" applyProtection="0"/>
    <xf numFmtId="0" fontId="29" fillId="21" borderId="7" applyNumberFormat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2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4" fillId="22" borderId="13" applyNumberFormat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10" fillId="24" borderId="14" applyNumberFormat="0" applyFont="0" applyAlignment="0" applyProtection="0"/>
    <xf numFmtId="0" fontId="39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0">
      <alignment vertical="center"/>
    </xf>
    <xf numFmtId="0" fontId="3" fillId="0" borderId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20" borderId="0" applyNumberFormat="0" applyBorder="0" applyAlignment="0" applyProtection="0"/>
    <xf numFmtId="0" fontId="45" fillId="3" borderId="0" applyNumberFormat="0" applyBorder="0" applyAlignment="0" applyProtection="0"/>
    <xf numFmtId="0" fontId="46" fillId="21" borderId="7" applyNumberFormat="0" applyAlignment="0" applyProtection="0"/>
    <xf numFmtId="0" fontId="47" fillId="22" borderId="13" applyNumberFormat="0" applyAlignment="0" applyProtection="0"/>
    <xf numFmtId="43" fontId="1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2" fillId="0" borderId="0" applyNumberFormat="0" applyFill="0" applyBorder="0" applyAlignment="0" applyProtection="0"/>
    <xf numFmtId="0" fontId="53" fillId="7" borderId="7" applyNumberFormat="0" applyAlignment="0" applyProtection="0"/>
    <xf numFmtId="0" fontId="54" fillId="0" borderId="15" applyNumberFormat="0" applyFill="0" applyAlignment="0" applyProtection="0"/>
    <xf numFmtId="0" fontId="55" fillId="23" borderId="0" applyNumberFormat="0" applyBorder="0" applyAlignment="0" applyProtection="0"/>
    <xf numFmtId="0" fontId="14" fillId="24" borderId="14" applyNumberFormat="0" applyFont="0" applyAlignment="0" applyProtection="0"/>
    <xf numFmtId="0" fontId="56" fillId="21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61" fillId="0" borderId="0"/>
    <xf numFmtId="0" fontId="62" fillId="0" borderId="0"/>
    <xf numFmtId="0" fontId="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164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2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62" fillId="0" borderId="0"/>
    <xf numFmtId="0" fontId="1" fillId="0" borderId="0"/>
    <xf numFmtId="0" fontId="17" fillId="0" borderId="0"/>
    <xf numFmtId="0" fontId="62" fillId="0" borderId="0"/>
    <xf numFmtId="0" fontId="1" fillId="0" borderId="0"/>
    <xf numFmtId="0" fontId="14" fillId="0" borderId="0"/>
    <xf numFmtId="0" fontId="14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9" fillId="0" borderId="0"/>
    <xf numFmtId="0" fontId="17" fillId="0" borderId="0"/>
  </cellStyleXfs>
  <cellXfs count="206">
    <xf numFmtId="0" fontId="0" fillId="0" borderId="0" xfId="0"/>
    <xf numFmtId="0" fontId="0" fillId="0" borderId="0" xfId="0"/>
    <xf numFmtId="0" fontId="0" fillId="25" borderId="0" xfId="0" applyFill="1"/>
    <xf numFmtId="0" fontId="8" fillId="25" borderId="2" xfId="3" applyFont="1" applyFill="1" applyBorder="1" applyAlignment="1">
      <alignment horizontal="center" vertical="center"/>
    </xf>
    <xf numFmtId="2" fontId="8" fillId="25" borderId="2" xfId="3" applyNumberFormat="1" applyFont="1" applyFill="1" applyBorder="1" applyAlignment="1">
      <alignment horizontal="center" vertical="center"/>
    </xf>
    <xf numFmtId="2" fontId="8" fillId="25" borderId="2" xfId="0" applyNumberFormat="1" applyFont="1" applyFill="1" applyBorder="1" applyAlignment="1">
      <alignment horizontal="center" vertical="center"/>
    </xf>
    <xf numFmtId="0" fontId="8" fillId="25" borderId="2" xfId="0" applyFont="1" applyFill="1" applyBorder="1" applyAlignment="1">
      <alignment horizontal="left" vertical="center" wrapText="1"/>
    </xf>
    <xf numFmtId="1" fontId="8" fillId="25" borderId="2" xfId="0" applyNumberFormat="1" applyFont="1" applyFill="1" applyBorder="1" applyAlignment="1">
      <alignment horizontal="center" vertical="center"/>
    </xf>
    <xf numFmtId="2" fontId="7" fillId="25" borderId="2" xfId="0" applyNumberFormat="1" applyFont="1" applyFill="1" applyBorder="1" applyAlignment="1">
      <alignment horizontal="center" vertical="center"/>
    </xf>
    <xf numFmtId="0" fontId="8" fillId="25" borderId="2" xfId="3" applyFont="1" applyFill="1" applyBorder="1" applyAlignment="1">
      <alignment horizontal="center" vertical="center" wrapText="1"/>
    </xf>
    <xf numFmtId="0" fontId="7" fillId="25" borderId="2" xfId="0" applyFont="1" applyFill="1" applyBorder="1" applyAlignment="1">
      <alignment horizontal="center" vertical="center"/>
    </xf>
    <xf numFmtId="0" fontId="7" fillId="25" borderId="2" xfId="0" applyFont="1" applyFill="1" applyBorder="1" applyAlignment="1">
      <alignment horizontal="center" vertical="center" wrapText="1"/>
    </xf>
    <xf numFmtId="0" fontId="16" fillId="25" borderId="2" xfId="0" applyFont="1" applyFill="1" applyBorder="1" applyAlignment="1">
      <alignment horizontal="left" vertical="center" wrapText="1"/>
    </xf>
    <xf numFmtId="1" fontId="16" fillId="25" borderId="2" xfId="0" applyNumberFormat="1" applyFont="1" applyFill="1" applyBorder="1" applyAlignment="1">
      <alignment horizontal="center" vertical="center"/>
    </xf>
    <xf numFmtId="1" fontId="7" fillId="25" borderId="2" xfId="0" applyNumberFormat="1" applyFont="1" applyFill="1" applyBorder="1" applyAlignment="1">
      <alignment horizontal="center" vertical="center"/>
    </xf>
    <xf numFmtId="0" fontId="16" fillId="25" borderId="2" xfId="0" applyFont="1" applyFill="1" applyBorder="1" applyAlignment="1">
      <alignment horizontal="center" vertical="center" wrapText="1"/>
    </xf>
    <xf numFmtId="2" fontId="8" fillId="25" borderId="2" xfId="0" applyNumberFormat="1" applyFont="1" applyFill="1" applyBorder="1" applyAlignment="1">
      <alignment horizontal="center" vertical="center" wrapText="1"/>
    </xf>
    <xf numFmtId="0" fontId="8" fillId="25" borderId="2" xfId="0" applyNumberFormat="1" applyFont="1" applyFill="1" applyBorder="1" applyAlignment="1">
      <alignment horizontal="center" vertical="center" wrapText="1"/>
    </xf>
    <xf numFmtId="2" fontId="60" fillId="25" borderId="2" xfId="1141" applyNumberFormat="1" applyFont="1" applyFill="1" applyBorder="1" applyAlignment="1">
      <alignment horizontal="center" vertical="center" wrapText="1"/>
    </xf>
    <xf numFmtId="0" fontId="60" fillId="25" borderId="2" xfId="0" applyNumberFormat="1" applyFont="1" applyFill="1" applyBorder="1" applyAlignment="1">
      <alignment horizontal="center" vertical="center" wrapText="1"/>
    </xf>
    <xf numFmtId="0" fontId="66" fillId="25" borderId="2" xfId="0" applyFont="1" applyFill="1" applyBorder="1" applyAlignment="1">
      <alignment horizontal="center" vertical="center" wrapText="1"/>
    </xf>
    <xf numFmtId="0" fontId="8" fillId="25" borderId="2" xfId="0" applyNumberFormat="1" applyFont="1" applyFill="1" applyBorder="1" applyAlignment="1">
      <alignment horizontal="left" vertical="center" wrapText="1"/>
    </xf>
    <xf numFmtId="0" fontId="7" fillId="25" borderId="2" xfId="0" applyNumberFormat="1" applyFont="1" applyFill="1" applyBorder="1" applyAlignment="1">
      <alignment horizontal="center" vertical="center" wrapText="1"/>
    </xf>
    <xf numFmtId="166" fontId="8" fillId="25" borderId="2" xfId="0" applyNumberFormat="1" applyFont="1" applyFill="1" applyBorder="1" applyAlignment="1">
      <alignment horizontal="center" vertical="center" wrapText="1"/>
    </xf>
    <xf numFmtId="0" fontId="63" fillId="25" borderId="2" xfId="0" applyNumberFormat="1" applyFont="1" applyFill="1" applyBorder="1" applyAlignment="1">
      <alignment horizontal="center" vertical="center" wrapText="1"/>
    </xf>
    <xf numFmtId="167" fontId="7" fillId="25" borderId="2" xfId="0" applyNumberFormat="1" applyFont="1" applyFill="1" applyBorder="1" applyAlignment="1">
      <alignment horizontal="center" vertical="center"/>
    </xf>
    <xf numFmtId="0" fontId="7" fillId="25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5" borderId="2" xfId="0" applyFont="1" applyFill="1" applyBorder="1" applyAlignment="1">
      <alignment horizontal="center" vertical="top"/>
    </xf>
    <xf numFmtId="2" fontId="7" fillId="25" borderId="2" xfId="0" applyNumberFormat="1" applyFont="1" applyFill="1" applyBorder="1" applyAlignment="1">
      <alignment horizontal="center" vertical="top"/>
    </xf>
    <xf numFmtId="0" fontId="7" fillId="25" borderId="2" xfId="0" applyFont="1" applyFill="1" applyBorder="1" applyAlignment="1">
      <alignment horizontal="left" vertical="center" wrapText="1"/>
    </xf>
    <xf numFmtId="0" fontId="7" fillId="25" borderId="2" xfId="3" applyFont="1" applyFill="1" applyBorder="1" applyAlignment="1">
      <alignment horizontal="center" vertical="center" wrapText="1"/>
    </xf>
    <xf numFmtId="0" fontId="7" fillId="25" borderId="2" xfId="3" applyFont="1" applyFill="1" applyBorder="1" applyAlignment="1">
      <alignment horizontal="center" vertical="center"/>
    </xf>
    <xf numFmtId="0" fontId="8" fillId="25" borderId="2" xfId="1" applyFont="1" applyFill="1" applyBorder="1" applyAlignment="1">
      <alignment horizontal="center"/>
    </xf>
    <xf numFmtId="2" fontId="60" fillId="25" borderId="2" xfId="0" applyNumberFormat="1" applyFont="1" applyFill="1" applyBorder="1" applyAlignment="1">
      <alignment horizontal="center" vertical="center" wrapText="1"/>
    </xf>
    <xf numFmtId="2" fontId="15" fillId="25" borderId="2" xfId="0" applyNumberFormat="1" applyFont="1" applyFill="1" applyBorder="1" applyAlignment="1">
      <alignment horizontal="center" vertical="center" wrapText="1"/>
    </xf>
    <xf numFmtId="0" fontId="8" fillId="25" borderId="2" xfId="0" applyFont="1" applyFill="1" applyBorder="1" applyAlignment="1">
      <alignment horizontal="center" vertical="center"/>
    </xf>
    <xf numFmtId="0" fontId="8" fillId="25" borderId="2" xfId="0" applyFont="1" applyFill="1" applyBorder="1" applyAlignment="1">
      <alignment horizontal="center" vertical="center" wrapText="1"/>
    </xf>
    <xf numFmtId="0" fontId="8" fillId="25" borderId="0" xfId="0" applyFont="1" applyFill="1" applyBorder="1" applyAlignment="1">
      <alignment horizontal="center" vertical="center"/>
    </xf>
    <xf numFmtId="0" fontId="8" fillId="25" borderId="0" xfId="0" applyFont="1" applyFill="1" applyBorder="1" applyAlignment="1">
      <alignment horizontal="center" vertical="center" wrapText="1"/>
    </xf>
    <xf numFmtId="0" fontId="8" fillId="25" borderId="2" xfId="0" applyFont="1" applyFill="1" applyBorder="1" applyAlignment="1">
      <alignment horizontal="center" vertical="center"/>
    </xf>
    <xf numFmtId="0" fontId="8" fillId="25" borderId="2" xfId="0" applyFont="1" applyFill="1" applyBorder="1" applyAlignment="1">
      <alignment horizontal="center" vertical="center"/>
    </xf>
    <xf numFmtId="0" fontId="63" fillId="0" borderId="2" xfId="0" applyFont="1" applyFill="1" applyBorder="1" applyAlignment="1">
      <alignment horizontal="center" vertical="center" wrapText="1"/>
    </xf>
    <xf numFmtId="0" fontId="63" fillId="0" borderId="2" xfId="0" applyFont="1" applyFill="1" applyBorder="1" applyAlignment="1">
      <alignment horizontal="left" vertical="center" wrapText="1"/>
    </xf>
    <xf numFmtId="0" fontId="63" fillId="0" borderId="2" xfId="0" applyFont="1" applyFill="1" applyBorder="1" applyAlignment="1">
      <alignment horizontal="center" vertical="center"/>
    </xf>
    <xf numFmtId="2" fontId="63" fillId="0" borderId="2" xfId="0" applyNumberFormat="1" applyFont="1" applyFill="1" applyBorder="1" applyAlignment="1">
      <alignment horizontal="center" vertical="center"/>
    </xf>
    <xf numFmtId="2" fontId="63" fillId="0" borderId="2" xfId="0" applyNumberFormat="1" applyFont="1" applyFill="1" applyBorder="1" applyAlignment="1">
      <alignment horizontal="center" vertical="center" wrapText="1"/>
    </xf>
    <xf numFmtId="0" fontId="63" fillId="0" borderId="2" xfId="0" applyNumberFormat="1" applyFont="1" applyFill="1" applyBorder="1" applyAlignment="1">
      <alignment horizontal="left" vertical="center" wrapText="1"/>
    </xf>
    <xf numFmtId="0" fontId="60" fillId="0" borderId="2" xfId="0" applyFont="1" applyFill="1" applyBorder="1" applyAlignment="1">
      <alignment horizontal="center" vertical="center"/>
    </xf>
    <xf numFmtId="2" fontId="60" fillId="0" borderId="2" xfId="0" applyNumberFormat="1" applyFont="1" applyFill="1" applyBorder="1" applyAlignment="1">
      <alignment horizontal="center" vertical="center"/>
    </xf>
    <xf numFmtId="2" fontId="60" fillId="0" borderId="2" xfId="0" applyNumberFormat="1" applyFont="1" applyFill="1" applyBorder="1" applyAlignment="1">
      <alignment horizontal="center" vertical="center" wrapText="1"/>
    </xf>
    <xf numFmtId="0" fontId="8" fillId="25" borderId="2" xfId="0" applyFont="1" applyFill="1" applyBorder="1" applyAlignment="1">
      <alignment horizontal="center" vertical="center"/>
    </xf>
    <xf numFmtId="0" fontId="7" fillId="26" borderId="2" xfId="0" applyFont="1" applyFill="1" applyBorder="1" applyAlignment="1">
      <alignment horizontal="center" vertical="center" wrapText="1"/>
    </xf>
    <xf numFmtId="0" fontId="7" fillId="26" borderId="2" xfId="0" applyFont="1" applyFill="1" applyBorder="1" applyAlignment="1">
      <alignment horizontal="center" vertical="center"/>
    </xf>
    <xf numFmtId="2" fontId="8" fillId="26" borderId="2" xfId="0" applyNumberFormat="1" applyFont="1" applyFill="1" applyBorder="1" applyAlignment="1">
      <alignment horizontal="center" vertical="center"/>
    </xf>
    <xf numFmtId="0" fontId="8" fillId="26" borderId="2" xfId="0" applyFont="1" applyFill="1" applyBorder="1" applyAlignment="1">
      <alignment horizontal="center" vertical="center"/>
    </xf>
    <xf numFmtId="0" fontId="65" fillId="26" borderId="2" xfId="0" applyFont="1" applyFill="1" applyBorder="1" applyAlignment="1">
      <alignment horizontal="center" vertical="center" wrapText="1"/>
    </xf>
    <xf numFmtId="2" fontId="9" fillId="26" borderId="2" xfId="0" applyNumberFormat="1" applyFont="1" applyFill="1" applyBorder="1" applyAlignment="1">
      <alignment horizontal="center" vertical="center"/>
    </xf>
    <xf numFmtId="0" fontId="8" fillId="26" borderId="2" xfId="1" applyFont="1" applyFill="1" applyBorder="1" applyAlignment="1">
      <alignment horizontal="center" vertical="center" wrapText="1"/>
    </xf>
    <xf numFmtId="0" fontId="8" fillId="26" borderId="2" xfId="1" applyFont="1" applyFill="1" applyBorder="1" applyAlignment="1">
      <alignment horizontal="center" vertical="center"/>
    </xf>
    <xf numFmtId="2" fontId="8" fillId="26" borderId="2" xfId="1" applyNumberFormat="1" applyFont="1" applyFill="1" applyBorder="1" applyAlignment="1">
      <alignment horizontal="center" vertical="center"/>
    </xf>
    <xf numFmtId="0" fontId="16" fillId="26" borderId="2" xfId="0" applyFont="1" applyFill="1" applyBorder="1" applyAlignment="1">
      <alignment horizontal="left" vertical="center" wrapText="1"/>
    </xf>
    <xf numFmtId="2" fontId="7" fillId="26" borderId="2" xfId="0" applyNumberFormat="1" applyFont="1" applyFill="1" applyBorder="1" applyAlignment="1">
      <alignment horizontal="center" vertical="center"/>
    </xf>
    <xf numFmtId="0" fontId="8" fillId="25" borderId="2" xfId="0" applyFont="1" applyFill="1" applyBorder="1" applyAlignment="1">
      <alignment horizontal="center" vertical="center" wrapText="1"/>
    </xf>
    <xf numFmtId="0" fontId="8" fillId="25" borderId="2" xfId="0" applyFont="1" applyFill="1" applyBorder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0" xfId="0" applyBorder="1"/>
    <xf numFmtId="0" fontId="81" fillId="0" borderId="0" xfId="0" applyFont="1"/>
    <xf numFmtId="0" fontId="81" fillId="25" borderId="0" xfId="0" applyFont="1" applyFill="1"/>
    <xf numFmtId="2" fontId="81" fillId="0" borderId="0" xfId="0" applyNumberFormat="1" applyFont="1"/>
    <xf numFmtId="2" fontId="82" fillId="25" borderId="0" xfId="0" applyNumberFormat="1" applyFont="1" applyFill="1" applyBorder="1" applyAlignment="1">
      <alignment horizontal="center" vertical="center" wrapText="1"/>
    </xf>
    <xf numFmtId="0" fontId="8" fillId="25" borderId="2" xfId="0" applyFont="1" applyFill="1" applyBorder="1" applyAlignment="1">
      <alignment horizontal="center" vertical="center" wrapText="1"/>
    </xf>
    <xf numFmtId="0" fontId="7" fillId="25" borderId="2" xfId="1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7" fillId="26" borderId="2" xfId="0" applyFont="1" applyFill="1" applyBorder="1" applyAlignment="1">
      <alignment horizontal="left" vertical="center"/>
    </xf>
    <xf numFmtId="14" fontId="7" fillId="25" borderId="2" xfId="3" applyNumberFormat="1" applyFont="1" applyFill="1" applyBorder="1" applyAlignment="1">
      <alignment horizontal="center" vertical="top"/>
    </xf>
    <xf numFmtId="2" fontId="7" fillId="25" borderId="2" xfId="3" applyNumberFormat="1" applyFont="1" applyFill="1" applyBorder="1" applyAlignment="1">
      <alignment horizontal="center" vertical="center"/>
    </xf>
    <xf numFmtId="0" fontId="8" fillId="25" borderId="2" xfId="0" applyFont="1" applyFill="1" applyBorder="1" applyAlignment="1">
      <alignment horizontal="center" vertical="center"/>
    </xf>
    <xf numFmtId="0" fontId="8" fillId="25" borderId="2" xfId="0" applyFont="1" applyFill="1" applyBorder="1" applyAlignment="1">
      <alignment horizontal="center" vertical="center" wrapText="1"/>
    </xf>
    <xf numFmtId="0" fontId="83" fillId="25" borderId="2" xfId="1" applyFont="1" applyFill="1" applyBorder="1" applyAlignment="1">
      <alignment horizontal="center" vertical="center" wrapText="1"/>
    </xf>
    <xf numFmtId="166" fontId="8" fillId="25" borderId="2" xfId="0" applyNumberFormat="1" applyFont="1" applyFill="1" applyBorder="1" applyAlignment="1">
      <alignment horizontal="center" vertical="center"/>
    </xf>
    <xf numFmtId="2" fontId="63" fillId="25" borderId="2" xfId="0" applyNumberFormat="1" applyFont="1" applyFill="1" applyBorder="1" applyAlignment="1">
      <alignment horizontal="center" vertical="center"/>
    </xf>
    <xf numFmtId="0" fontId="8" fillId="25" borderId="2" xfId="0" applyFont="1" applyFill="1" applyBorder="1" applyAlignment="1">
      <alignment horizontal="center" vertical="center"/>
    </xf>
    <xf numFmtId="0" fontId="8" fillId="25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8" fillId="25" borderId="2" xfId="0" applyFont="1" applyFill="1" applyBorder="1" applyAlignment="1">
      <alignment horizontal="center" vertical="center"/>
    </xf>
    <xf numFmtId="0" fontId="8" fillId="25" borderId="2" xfId="0" applyFont="1" applyFill="1" applyBorder="1" applyAlignment="1">
      <alignment horizontal="center" vertical="center" wrapText="1"/>
    </xf>
    <xf numFmtId="0" fontId="8" fillId="25" borderId="2" xfId="0" applyFont="1" applyFill="1" applyBorder="1" applyAlignment="1">
      <alignment horizontal="center" vertical="center"/>
    </xf>
    <xf numFmtId="0" fontId="8" fillId="25" borderId="1" xfId="0" applyFont="1" applyFill="1" applyBorder="1" applyAlignment="1">
      <alignment horizontal="center" vertical="center"/>
    </xf>
    <xf numFmtId="0" fontId="8" fillId="25" borderId="2" xfId="0" applyFont="1" applyFill="1" applyBorder="1" applyAlignment="1">
      <alignment horizontal="center" vertical="center"/>
    </xf>
    <xf numFmtId="0" fontId="75" fillId="25" borderId="2" xfId="0" applyFont="1" applyFill="1" applyBorder="1" applyAlignment="1">
      <alignment horizontal="center" vertical="center" wrapText="1"/>
    </xf>
    <xf numFmtId="0" fontId="75" fillId="25" borderId="2" xfId="0" applyFont="1" applyFill="1" applyBorder="1" applyAlignment="1">
      <alignment horizontal="left" vertical="center" wrapText="1"/>
    </xf>
    <xf numFmtId="0" fontId="72" fillId="25" borderId="2" xfId="0" applyFont="1" applyFill="1" applyBorder="1" applyAlignment="1">
      <alignment horizontal="center" vertical="center"/>
    </xf>
    <xf numFmtId="0" fontId="74" fillId="25" borderId="2" xfId="0" applyFont="1" applyFill="1" applyBorder="1" applyAlignment="1">
      <alignment horizontal="center" vertical="center"/>
    </xf>
    <xf numFmtId="2" fontId="90" fillId="25" borderId="2" xfId="0" applyNumberFormat="1" applyFont="1" applyFill="1" applyBorder="1" applyAlignment="1">
      <alignment horizontal="center" vertical="center"/>
    </xf>
    <xf numFmtId="2" fontId="91" fillId="25" borderId="2" xfId="0" applyNumberFormat="1" applyFont="1" applyFill="1" applyBorder="1" applyAlignment="1">
      <alignment horizontal="center" vertical="center"/>
    </xf>
    <xf numFmtId="4" fontId="92" fillId="25" borderId="2" xfId="0" applyNumberFormat="1" applyFont="1" applyFill="1" applyBorder="1" applyAlignment="1">
      <alignment horizontal="center" vertical="center" wrapText="1"/>
    </xf>
    <xf numFmtId="0" fontId="76" fillId="25" borderId="2" xfId="0" applyFont="1" applyFill="1" applyBorder="1" applyAlignment="1">
      <alignment horizontal="center" vertical="center" wrapText="1"/>
    </xf>
    <xf numFmtId="0" fontId="76" fillId="25" borderId="2" xfId="0" applyFont="1" applyFill="1" applyBorder="1" applyAlignment="1">
      <alignment horizontal="left" vertical="center" wrapText="1"/>
    </xf>
    <xf numFmtId="0" fontId="76" fillId="25" borderId="2" xfId="0" applyFont="1" applyFill="1" applyBorder="1" applyAlignment="1">
      <alignment horizontal="center" vertical="center"/>
    </xf>
    <xf numFmtId="168" fontId="76" fillId="25" borderId="2" xfId="0" applyNumberFormat="1" applyFont="1" applyFill="1" applyBorder="1" applyAlignment="1">
      <alignment horizontal="center" vertical="center"/>
    </xf>
    <xf numFmtId="2" fontId="76" fillId="25" borderId="2" xfId="0" applyNumberFormat="1" applyFont="1" applyFill="1" applyBorder="1" applyAlignment="1">
      <alignment horizontal="center" vertical="center"/>
    </xf>
    <xf numFmtId="4" fontId="76" fillId="25" borderId="2" xfId="0" applyNumberFormat="1" applyFont="1" applyFill="1" applyBorder="1" applyAlignment="1">
      <alignment horizontal="center" vertical="center" wrapText="1"/>
    </xf>
    <xf numFmtId="167" fontId="76" fillId="25" borderId="2" xfId="0" applyNumberFormat="1" applyFont="1" applyFill="1" applyBorder="1" applyAlignment="1">
      <alignment horizontal="center" vertical="center"/>
    </xf>
    <xf numFmtId="0" fontId="86" fillId="25" borderId="2" xfId="0" applyFont="1" applyFill="1" applyBorder="1" applyAlignment="1">
      <alignment horizontal="center" vertical="center"/>
    </xf>
    <xf numFmtId="0" fontId="87" fillId="25" borderId="2" xfId="0" applyFont="1" applyFill="1" applyBorder="1" applyAlignment="1">
      <alignment horizontal="center" vertical="center"/>
    </xf>
    <xf numFmtId="49" fontId="7" fillId="25" borderId="2" xfId="1143" applyNumberFormat="1" applyFont="1" applyFill="1" applyBorder="1" applyAlignment="1">
      <alignment horizontal="center" vertical="center" wrapText="1"/>
    </xf>
    <xf numFmtId="0" fontId="7" fillId="25" borderId="2" xfId="1143" applyFont="1" applyFill="1" applyBorder="1" applyAlignment="1">
      <alignment horizontal="center" vertical="center" wrapText="1"/>
    </xf>
    <xf numFmtId="2" fontId="7" fillId="25" borderId="2" xfId="1143" applyNumberFormat="1" applyFont="1" applyFill="1" applyBorder="1" applyAlignment="1">
      <alignment horizontal="center" vertical="center"/>
    </xf>
    <xf numFmtId="2" fontId="80" fillId="25" borderId="2" xfId="1143" applyNumberFormat="1" applyFont="1" applyFill="1" applyBorder="1" applyAlignment="1">
      <alignment horizontal="center" vertical="center"/>
    </xf>
    <xf numFmtId="2" fontId="8" fillId="25" borderId="2" xfId="1143" applyNumberFormat="1" applyFont="1" applyFill="1" applyBorder="1" applyAlignment="1">
      <alignment horizontal="center" vertical="center"/>
    </xf>
    <xf numFmtId="0" fontId="8" fillId="25" borderId="2" xfId="0" applyFont="1" applyFill="1" applyBorder="1"/>
    <xf numFmtId="49" fontId="8" fillId="25" borderId="2" xfId="1143" applyNumberFormat="1" applyFont="1" applyFill="1" applyBorder="1" applyAlignment="1">
      <alignment horizontal="center" vertical="center"/>
    </xf>
    <xf numFmtId="0" fontId="8" fillId="25" borderId="2" xfId="1143" applyFont="1" applyFill="1" applyBorder="1" applyAlignment="1">
      <alignment horizontal="center" vertical="center" wrapText="1"/>
    </xf>
    <xf numFmtId="2" fontId="75" fillId="25" borderId="2" xfId="0" applyNumberFormat="1" applyFont="1" applyFill="1" applyBorder="1" applyAlignment="1">
      <alignment horizontal="center" vertical="center"/>
    </xf>
    <xf numFmtId="2" fontId="77" fillId="25" borderId="2" xfId="0" applyNumberFormat="1" applyFont="1" applyFill="1" applyBorder="1" applyAlignment="1">
      <alignment horizontal="center" vertical="center"/>
    </xf>
    <xf numFmtId="4" fontId="75" fillId="25" borderId="2" xfId="0" applyNumberFormat="1" applyFont="1" applyFill="1" applyBorder="1" applyAlignment="1">
      <alignment horizontal="center" vertical="center" wrapText="1"/>
    </xf>
    <xf numFmtId="0" fontId="71" fillId="25" borderId="2" xfId="0" applyFont="1" applyFill="1" applyBorder="1" applyAlignment="1">
      <alignment horizontal="center" vertical="center" wrapText="1"/>
    </xf>
    <xf numFmtId="0" fontId="71" fillId="25" borderId="2" xfId="0" applyFont="1" applyFill="1" applyBorder="1" applyAlignment="1">
      <alignment horizontal="left" vertical="center" wrapText="1"/>
    </xf>
    <xf numFmtId="0" fontId="71" fillId="25" borderId="2" xfId="0" applyFont="1" applyFill="1" applyBorder="1" applyAlignment="1">
      <alignment horizontal="center" vertical="center"/>
    </xf>
    <xf numFmtId="167" fontId="71" fillId="25" borderId="2" xfId="0" applyNumberFormat="1" applyFont="1" applyFill="1" applyBorder="1" applyAlignment="1">
      <alignment horizontal="center" vertical="center"/>
    </xf>
    <xf numFmtId="2" fontId="71" fillId="25" borderId="2" xfId="0" applyNumberFormat="1" applyFont="1" applyFill="1" applyBorder="1" applyAlignment="1">
      <alignment horizontal="center" vertical="center"/>
    </xf>
    <xf numFmtId="4" fontId="71" fillId="25" borderId="2" xfId="0" applyNumberFormat="1" applyFont="1" applyFill="1" applyBorder="1" applyAlignment="1">
      <alignment horizontal="center" vertical="center" wrapText="1"/>
    </xf>
    <xf numFmtId="0" fontId="78" fillId="25" borderId="2" xfId="0" applyFont="1" applyFill="1" applyBorder="1" applyAlignment="1">
      <alignment horizontal="center" vertical="center"/>
    </xf>
    <xf numFmtId="0" fontId="93" fillId="25" borderId="2" xfId="0" applyFont="1" applyFill="1" applyBorder="1" applyAlignment="1">
      <alignment horizontal="center" vertical="center"/>
    </xf>
    <xf numFmtId="0" fontId="1" fillId="25" borderId="2" xfId="0" applyFont="1" applyFill="1" applyBorder="1" applyAlignment="1">
      <alignment horizontal="center" vertical="center"/>
    </xf>
    <xf numFmtId="0" fontId="89" fillId="25" borderId="2" xfId="0" applyFont="1" applyFill="1" applyBorder="1" applyAlignment="1">
      <alignment horizontal="center" vertical="center"/>
    </xf>
    <xf numFmtId="0" fontId="85" fillId="25" borderId="2" xfId="0" applyFont="1" applyFill="1" applyBorder="1" applyAlignment="1">
      <alignment horizontal="left" vertical="center" wrapText="1"/>
    </xf>
    <xf numFmtId="0" fontId="85" fillId="25" borderId="2" xfId="0" applyFont="1" applyFill="1" applyBorder="1" applyAlignment="1">
      <alignment horizontal="center" vertical="center"/>
    </xf>
    <xf numFmtId="2" fontId="85" fillId="25" borderId="2" xfId="0" applyNumberFormat="1" applyFont="1" applyFill="1" applyBorder="1" applyAlignment="1">
      <alignment horizontal="center" vertical="center"/>
    </xf>
    <xf numFmtId="4" fontId="85" fillId="25" borderId="2" xfId="0" applyNumberFormat="1" applyFont="1" applyFill="1" applyBorder="1" applyAlignment="1">
      <alignment horizontal="center" vertical="center" wrapText="1"/>
    </xf>
    <xf numFmtId="49" fontId="76" fillId="25" borderId="2" xfId="0" applyNumberFormat="1" applyFont="1" applyFill="1" applyBorder="1" applyAlignment="1">
      <alignment horizontal="center" vertical="center" wrapText="1"/>
    </xf>
    <xf numFmtId="0" fontId="8" fillId="25" borderId="1" xfId="0" applyFont="1" applyFill="1" applyBorder="1" applyAlignment="1">
      <alignment horizontal="center" vertical="center"/>
    </xf>
    <xf numFmtId="0" fontId="8" fillId="25" borderId="2" xfId="0" applyFont="1" applyFill="1" applyBorder="1" applyAlignment="1">
      <alignment horizontal="center" vertical="center"/>
    </xf>
    <xf numFmtId="0" fontId="8" fillId="25" borderId="2" xfId="0" applyFont="1" applyFill="1" applyBorder="1" applyAlignment="1">
      <alignment horizontal="center" vertical="center" wrapText="1"/>
    </xf>
    <xf numFmtId="0" fontId="8" fillId="25" borderId="2" xfId="0" applyFont="1" applyFill="1" applyBorder="1" applyAlignment="1">
      <alignment horizontal="center" vertical="center"/>
    </xf>
    <xf numFmtId="0" fontId="8" fillId="25" borderId="2" xfId="0" applyFont="1" applyFill="1" applyBorder="1" applyAlignment="1">
      <alignment horizontal="center" vertical="center" wrapText="1"/>
    </xf>
    <xf numFmtId="0" fontId="84" fillId="25" borderId="2" xfId="0" applyFont="1" applyFill="1" applyBorder="1" applyAlignment="1">
      <alignment horizontal="center" vertical="center"/>
    </xf>
    <xf numFmtId="167" fontId="84" fillId="25" borderId="2" xfId="0" applyNumberFormat="1" applyFont="1" applyFill="1" applyBorder="1" applyAlignment="1">
      <alignment horizontal="center" vertical="center"/>
    </xf>
    <xf numFmtId="2" fontId="84" fillId="25" borderId="2" xfId="0" applyNumberFormat="1" applyFont="1" applyFill="1" applyBorder="1" applyAlignment="1">
      <alignment horizontal="center" vertical="center"/>
    </xf>
    <xf numFmtId="2" fontId="63" fillId="0" borderId="0" xfId="0" applyNumberFormat="1" applyFont="1" applyFill="1" applyBorder="1" applyAlignment="1">
      <alignment vertical="center"/>
    </xf>
    <xf numFmtId="0" fontId="63" fillId="27" borderId="0" xfId="0" applyFont="1" applyFill="1" applyBorder="1" applyAlignment="1">
      <alignment vertical="center"/>
    </xf>
    <xf numFmtId="0" fontId="60" fillId="27" borderId="0" xfId="0" applyFont="1" applyFill="1" applyAlignment="1">
      <alignment horizontal="right" vertical="center" wrapText="1"/>
    </xf>
    <xf numFmtId="2" fontId="63" fillId="27" borderId="0" xfId="0" applyNumberFormat="1" applyFont="1" applyFill="1" applyBorder="1" applyAlignment="1">
      <alignment vertical="center"/>
    </xf>
    <xf numFmtId="2" fontId="60" fillId="27" borderId="0" xfId="0" applyNumberFormat="1" applyFont="1" applyFill="1" applyBorder="1" applyAlignment="1">
      <alignment horizontal="left" vertical="center"/>
    </xf>
    <xf numFmtId="0" fontId="60" fillId="27" borderId="0" xfId="0" applyFont="1" applyFill="1" applyBorder="1" applyAlignment="1">
      <alignment horizontal="right" vertical="center"/>
    </xf>
    <xf numFmtId="0" fontId="63" fillId="27" borderId="0" xfId="0" applyFont="1" applyFill="1" applyBorder="1" applyAlignment="1">
      <alignment horizontal="justify" vertical="center"/>
    </xf>
    <xf numFmtId="2" fontId="60" fillId="27" borderId="0" xfId="0" applyNumberFormat="1" applyFont="1" applyFill="1" applyBorder="1" applyAlignment="1">
      <alignment horizontal="right" vertical="center"/>
    </xf>
    <xf numFmtId="0" fontId="15" fillId="27" borderId="2" xfId="0" applyFont="1" applyFill="1" applyBorder="1" applyAlignment="1">
      <alignment horizontal="center" vertical="center" wrapText="1"/>
    </xf>
    <xf numFmtId="0" fontId="8" fillId="27" borderId="2" xfId="0" applyFont="1" applyFill="1" applyBorder="1" applyAlignment="1">
      <alignment horizontal="center" vertical="center"/>
    </xf>
    <xf numFmtId="0" fontId="15" fillId="27" borderId="2" xfId="0" applyFont="1" applyFill="1" applyBorder="1" applyAlignment="1">
      <alignment horizontal="center" vertical="center"/>
    </xf>
    <xf numFmtId="0" fontId="97" fillId="25" borderId="2" xfId="0" applyFont="1" applyFill="1" applyBorder="1" applyAlignment="1">
      <alignment vertical="center" wrapText="1"/>
    </xf>
    <xf numFmtId="2" fontId="97" fillId="25" borderId="2" xfId="0" applyNumberFormat="1" applyFont="1" applyFill="1" applyBorder="1" applyAlignment="1">
      <alignment horizontal="center" vertical="center" wrapText="1"/>
    </xf>
    <xf numFmtId="2" fontId="97" fillId="25" borderId="2" xfId="0" applyNumberFormat="1" applyFont="1" applyFill="1" applyBorder="1" applyAlignment="1">
      <alignment horizontal="center" wrapText="1"/>
    </xf>
    <xf numFmtId="0" fontId="15" fillId="28" borderId="2" xfId="0" applyFont="1" applyFill="1" applyBorder="1" applyAlignment="1">
      <alignment horizontal="center" vertical="center"/>
    </xf>
    <xf numFmtId="0" fontId="7" fillId="28" borderId="2" xfId="0" applyFont="1" applyFill="1" applyBorder="1" applyAlignment="1">
      <alignment horizontal="justify" vertical="center"/>
    </xf>
    <xf numFmtId="2" fontId="15" fillId="28" borderId="2" xfId="0" applyNumberFormat="1" applyFont="1" applyFill="1" applyBorder="1" applyAlignment="1">
      <alignment horizontal="center"/>
    </xf>
    <xf numFmtId="0" fontId="15" fillId="28" borderId="2" xfId="0" applyFont="1" applyFill="1" applyBorder="1"/>
    <xf numFmtId="2" fontId="16" fillId="28" borderId="2" xfId="0" applyNumberFormat="1" applyFont="1" applyFill="1" applyBorder="1" applyAlignment="1">
      <alignment horizontal="center" vertical="center"/>
    </xf>
    <xf numFmtId="0" fontId="15" fillId="28" borderId="0" xfId="0" applyFont="1" applyFill="1" applyBorder="1" applyAlignment="1">
      <alignment horizontal="center" vertical="center"/>
    </xf>
    <xf numFmtId="0" fontId="7" fillId="28" borderId="0" xfId="0" applyFont="1" applyFill="1" applyBorder="1" applyAlignment="1">
      <alignment horizontal="justify" vertical="center"/>
    </xf>
    <xf numFmtId="2" fontId="15" fillId="28" borderId="0" xfId="0" applyNumberFormat="1" applyFont="1" applyFill="1" applyBorder="1" applyAlignment="1">
      <alignment horizontal="center"/>
    </xf>
    <xf numFmtId="0" fontId="15" fillId="28" borderId="0" xfId="0" applyFont="1" applyFill="1" applyBorder="1"/>
    <xf numFmtId="2" fontId="16" fillId="28" borderId="0" xfId="0" applyNumberFormat="1" applyFont="1" applyFill="1" applyBorder="1" applyAlignment="1">
      <alignment horizontal="center" vertical="center"/>
    </xf>
    <xf numFmtId="0" fontId="15" fillId="27" borderId="0" xfId="0" applyFont="1" applyFill="1"/>
    <xf numFmtId="0" fontId="8" fillId="0" borderId="0" xfId="0" applyFont="1" applyFill="1"/>
    <xf numFmtId="0" fontId="15" fillId="0" borderId="0" xfId="0" applyFont="1" applyFill="1"/>
    <xf numFmtId="167" fontId="15" fillId="27" borderId="0" xfId="0" applyNumberFormat="1" applyFont="1" applyFill="1"/>
    <xf numFmtId="167" fontId="60" fillId="25" borderId="2" xfId="0" applyNumberFormat="1" applyFont="1" applyFill="1" applyBorder="1" applyAlignment="1">
      <alignment horizontal="center" vertical="center" wrapText="1"/>
    </xf>
    <xf numFmtId="167" fontId="90" fillId="25" borderId="2" xfId="0" applyNumberFormat="1" applyFont="1" applyFill="1" applyBorder="1" applyAlignment="1">
      <alignment horizontal="center" vertical="center"/>
    </xf>
    <xf numFmtId="9" fontId="8" fillId="25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96" fillId="0" borderId="5" xfId="0" applyFont="1" applyFill="1" applyBorder="1" applyAlignment="1">
      <alignment horizontal="center" vertical="center"/>
    </xf>
    <xf numFmtId="0" fontId="96" fillId="0" borderId="18" xfId="0" applyFont="1" applyFill="1" applyBorder="1" applyAlignment="1">
      <alignment horizontal="center" vertical="center"/>
    </xf>
    <xf numFmtId="0" fontId="96" fillId="0" borderId="16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justify" vertical="center" wrapText="1"/>
    </xf>
    <xf numFmtId="0" fontId="15" fillId="0" borderId="0" xfId="0" applyFont="1" applyFill="1" applyAlignment="1">
      <alignment horizontal="justify" vertical="center"/>
    </xf>
    <xf numFmtId="0" fontId="95" fillId="27" borderId="0" xfId="0" applyFont="1" applyFill="1" applyAlignment="1">
      <alignment horizontal="center" vertical="center"/>
    </xf>
    <xf numFmtId="0" fontId="64" fillId="0" borderId="0" xfId="0" applyFont="1" applyFill="1" applyBorder="1" applyAlignment="1">
      <alignment horizontal="center" vertical="center" wrapText="1"/>
    </xf>
    <xf numFmtId="0" fontId="60" fillId="27" borderId="0" xfId="0" applyFont="1" applyFill="1" applyAlignment="1">
      <alignment horizontal="right" vertical="center" wrapText="1"/>
    </xf>
    <xf numFmtId="0" fontId="8" fillId="27" borderId="0" xfId="0" applyFont="1" applyFill="1" applyBorder="1" applyAlignment="1">
      <alignment horizontal="left" vertical="center"/>
    </xf>
    <xf numFmtId="0" fontId="15" fillId="27" borderId="2" xfId="0" applyFont="1" applyFill="1" applyBorder="1" applyAlignment="1">
      <alignment horizontal="center" vertical="center"/>
    </xf>
    <xf numFmtId="0" fontId="15" fillId="27" borderId="2" xfId="0" applyFont="1" applyFill="1" applyBorder="1" applyAlignment="1">
      <alignment horizontal="center" vertical="center" wrapText="1"/>
    </xf>
    <xf numFmtId="2" fontId="82" fillId="25" borderId="17" xfId="0" applyNumberFormat="1" applyFont="1" applyFill="1" applyBorder="1" applyAlignment="1">
      <alignment horizontal="center" vertical="center" wrapText="1"/>
    </xf>
    <xf numFmtId="2" fontId="82" fillId="25" borderId="0" xfId="0" applyNumberFormat="1" applyFont="1" applyFill="1" applyBorder="1" applyAlignment="1">
      <alignment horizontal="center" vertical="center" wrapText="1"/>
    </xf>
    <xf numFmtId="0" fontId="81" fillId="0" borderId="17" xfId="0" applyFont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81" fillId="25" borderId="17" xfId="0" applyFont="1" applyFill="1" applyBorder="1" applyAlignment="1">
      <alignment horizontal="center"/>
    </xf>
    <xf numFmtId="0" fontId="81" fillId="25" borderId="0" xfId="0" applyFont="1" applyFill="1" applyAlignment="1">
      <alignment horizontal="center"/>
    </xf>
    <xf numFmtId="0" fontId="8" fillId="25" borderId="1" xfId="0" applyFont="1" applyFill="1" applyBorder="1" applyAlignment="1">
      <alignment horizontal="center" vertical="center"/>
    </xf>
    <xf numFmtId="0" fontId="8" fillId="25" borderId="3" xfId="0" applyFont="1" applyFill="1" applyBorder="1" applyAlignment="1">
      <alignment horizontal="center" vertical="center"/>
    </xf>
    <xf numFmtId="0" fontId="8" fillId="25" borderId="4" xfId="0" applyFont="1" applyFill="1" applyBorder="1" applyAlignment="1">
      <alignment horizontal="center" vertical="center"/>
    </xf>
    <xf numFmtId="0" fontId="8" fillId="25" borderId="2" xfId="0" applyFont="1" applyFill="1" applyBorder="1" applyAlignment="1">
      <alignment horizontal="center" vertical="center"/>
    </xf>
    <xf numFmtId="0" fontId="8" fillId="25" borderId="1" xfId="1143" applyFont="1" applyFill="1" applyBorder="1" applyAlignment="1">
      <alignment horizontal="center" vertical="center"/>
    </xf>
    <xf numFmtId="0" fontId="8" fillId="25" borderId="4" xfId="1143" applyFont="1" applyFill="1" applyBorder="1" applyAlignment="1">
      <alignment horizontal="center" vertical="center"/>
    </xf>
    <xf numFmtId="0" fontId="8" fillId="25" borderId="3" xfId="1143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center" vertical="center"/>
    </xf>
    <xf numFmtId="0" fontId="16" fillId="25" borderId="0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 wrapText="1"/>
    </xf>
    <xf numFmtId="0" fontId="8" fillId="25" borderId="0" xfId="0" applyFont="1" applyFill="1" applyBorder="1" applyAlignment="1">
      <alignment horizontal="right" vertical="center"/>
    </xf>
    <xf numFmtId="0" fontId="8" fillId="25" borderId="1" xfId="0" applyFont="1" applyFill="1" applyBorder="1" applyAlignment="1">
      <alignment horizontal="center" vertical="center" wrapText="1"/>
    </xf>
    <xf numFmtId="0" fontId="8" fillId="25" borderId="3" xfId="0" applyFont="1" applyFill="1" applyBorder="1" applyAlignment="1">
      <alignment horizontal="center" vertical="center" wrapText="1"/>
    </xf>
    <xf numFmtId="0" fontId="8" fillId="25" borderId="2" xfId="0" applyFont="1" applyFill="1" applyBorder="1" applyAlignment="1">
      <alignment horizontal="center" vertical="center" wrapText="1"/>
    </xf>
    <xf numFmtId="0" fontId="8" fillId="25" borderId="5" xfId="0" applyFont="1" applyFill="1" applyBorder="1" applyAlignment="1">
      <alignment horizontal="left" vertical="center"/>
    </xf>
    <xf numFmtId="0" fontId="8" fillId="25" borderId="16" xfId="0" applyFont="1" applyFill="1" applyBorder="1" applyAlignment="1">
      <alignment horizontal="left" vertical="center"/>
    </xf>
  </cellXfs>
  <cellStyles count="1144">
    <cellStyle name="20% - Акцент1 2" xfId="22"/>
    <cellStyle name="20% - Акцент1 3" xfId="1027"/>
    <cellStyle name="20% - Акцент2 2" xfId="23"/>
    <cellStyle name="20% - Акцент2 3" xfId="1028"/>
    <cellStyle name="20% - Акцент3 2" xfId="24"/>
    <cellStyle name="20% - Акцент3 3" xfId="1029"/>
    <cellStyle name="20% - Акцент4 2" xfId="25"/>
    <cellStyle name="20% - Акцент4 3" xfId="1030"/>
    <cellStyle name="20% - Акцент5 2" xfId="26"/>
    <cellStyle name="20% - Акцент5 3" xfId="1031"/>
    <cellStyle name="20% - Акцент6 2" xfId="27"/>
    <cellStyle name="20% - Акцент6 3" xfId="1032"/>
    <cellStyle name="40% - Акцент1 2" xfId="28"/>
    <cellStyle name="40% - Акцент1 3" xfId="1033"/>
    <cellStyle name="40% - Акцент2 2" xfId="29"/>
    <cellStyle name="40% - Акцент2 3" xfId="1034"/>
    <cellStyle name="40% - Акцент3 2" xfId="30"/>
    <cellStyle name="40% - Акцент3 3" xfId="1035"/>
    <cellStyle name="40% - Акцент4 2" xfId="31"/>
    <cellStyle name="40% - Акцент4 3" xfId="1036"/>
    <cellStyle name="40% - Акцент5 2" xfId="32"/>
    <cellStyle name="40% - Акцент5 3" xfId="1037"/>
    <cellStyle name="40% - Акцент6 2" xfId="33"/>
    <cellStyle name="40% - Акцент6 3" xfId="1038"/>
    <cellStyle name="60% - Акцент1 2" xfId="34"/>
    <cellStyle name="60% - Акцент1 3" xfId="1039"/>
    <cellStyle name="60% - Акцент2 2" xfId="35"/>
    <cellStyle name="60% - Акцент2 3" xfId="1040"/>
    <cellStyle name="60% - Акцент3 2" xfId="36"/>
    <cellStyle name="60% - Акцент3 3" xfId="1041"/>
    <cellStyle name="60% - Акцент4 2" xfId="37"/>
    <cellStyle name="60% - Акцент4 3" xfId="1042"/>
    <cellStyle name="60% - Акцент5 2" xfId="38"/>
    <cellStyle name="60% - Акцент5 3" xfId="1043"/>
    <cellStyle name="60% - Акцент6 2" xfId="39"/>
    <cellStyle name="60% - Акцент6 3" xfId="1044"/>
    <cellStyle name="Comma 10" xfId="40"/>
    <cellStyle name="Comma 10 2" xfId="41"/>
    <cellStyle name="Comma 11" xfId="42"/>
    <cellStyle name="Comma 11 2" xfId="43"/>
    <cellStyle name="Comma 12" xfId="44"/>
    <cellStyle name="Comma 12 2" xfId="45"/>
    <cellStyle name="Comma 13" xfId="46"/>
    <cellStyle name="Comma 13 2" xfId="47"/>
    <cellStyle name="Comma 14" xfId="48"/>
    <cellStyle name="Comma 14 2" xfId="49"/>
    <cellStyle name="Comma 15" xfId="50"/>
    <cellStyle name="Comma 15 2" xfId="51"/>
    <cellStyle name="Comma 16" xfId="52"/>
    <cellStyle name="Comma 16 2" xfId="53"/>
    <cellStyle name="Comma 17" xfId="54"/>
    <cellStyle name="Comma 17 2" xfId="55"/>
    <cellStyle name="Comma 18" xfId="56"/>
    <cellStyle name="Comma 18 2" xfId="57"/>
    <cellStyle name="Comma 19" xfId="58"/>
    <cellStyle name="Comma 19 2" xfId="59"/>
    <cellStyle name="Comma 2" xfId="4"/>
    <cellStyle name="Comma 2 10" xfId="60"/>
    <cellStyle name="Comma 2 10 2" xfId="61"/>
    <cellStyle name="Comma 2 11" xfId="62"/>
    <cellStyle name="Comma 2 11 2" xfId="63"/>
    <cellStyle name="Comma 2 12" xfId="64"/>
    <cellStyle name="Comma 2 12 2" xfId="65"/>
    <cellStyle name="Comma 2 13" xfId="66"/>
    <cellStyle name="Comma 2 13 2" xfId="67"/>
    <cellStyle name="Comma 2 14" xfId="68"/>
    <cellStyle name="Comma 2 14 2" xfId="69"/>
    <cellStyle name="Comma 2 15" xfId="70"/>
    <cellStyle name="Comma 2 15 2" xfId="71"/>
    <cellStyle name="Comma 2 16" xfId="72"/>
    <cellStyle name="Comma 2 16 2" xfId="73"/>
    <cellStyle name="Comma 2 17" xfId="74"/>
    <cellStyle name="Comma 2 17 2" xfId="75"/>
    <cellStyle name="Comma 2 18" xfId="76"/>
    <cellStyle name="Comma 2 18 2" xfId="77"/>
    <cellStyle name="Comma 2 19" xfId="78"/>
    <cellStyle name="Comma 2 19 2" xfId="79"/>
    <cellStyle name="Comma 2 2" xfId="80"/>
    <cellStyle name="Comma 2 2 2" xfId="81"/>
    <cellStyle name="Comma 2 20" xfId="82"/>
    <cellStyle name="Comma 2 20 2" xfId="83"/>
    <cellStyle name="Comma 2 21" xfId="84"/>
    <cellStyle name="Comma 2 21 2" xfId="85"/>
    <cellStyle name="Comma 2 22" xfId="86"/>
    <cellStyle name="Comma 2 22 2" xfId="87"/>
    <cellStyle name="Comma 2 23" xfId="88"/>
    <cellStyle name="Comma 2 23 2" xfId="89"/>
    <cellStyle name="Comma 2 24" xfId="90"/>
    <cellStyle name="Comma 2 24 2" xfId="91"/>
    <cellStyle name="Comma 2 25" xfId="92"/>
    <cellStyle name="Comma 2 25 2" xfId="93"/>
    <cellStyle name="Comma 2 26" xfId="94"/>
    <cellStyle name="Comma 2 26 2" xfId="95"/>
    <cellStyle name="Comma 2 27" xfId="96"/>
    <cellStyle name="Comma 2 27 2" xfId="97"/>
    <cellStyle name="Comma 2 28" xfId="98"/>
    <cellStyle name="Comma 2 28 2" xfId="99"/>
    <cellStyle name="Comma 2 29" xfId="100"/>
    <cellStyle name="Comma 2 29 2" xfId="101"/>
    <cellStyle name="Comma 2 3" xfId="102"/>
    <cellStyle name="Comma 2 3 2" xfId="103"/>
    <cellStyle name="Comma 2 30" xfId="104"/>
    <cellStyle name="Comma 2 30 2" xfId="105"/>
    <cellStyle name="Comma 2 31" xfId="106"/>
    <cellStyle name="Comma 2 31 2" xfId="107"/>
    <cellStyle name="Comma 2 32" xfId="108"/>
    <cellStyle name="Comma 2 32 2" xfId="109"/>
    <cellStyle name="Comma 2 33" xfId="110"/>
    <cellStyle name="Comma 2 33 2" xfId="111"/>
    <cellStyle name="Comma 2 34" xfId="112"/>
    <cellStyle name="Comma 2 34 2" xfId="113"/>
    <cellStyle name="Comma 2 35" xfId="114"/>
    <cellStyle name="Comma 2 35 2" xfId="115"/>
    <cellStyle name="Comma 2 36" xfId="116"/>
    <cellStyle name="Comma 2 36 2" xfId="117"/>
    <cellStyle name="Comma 2 37" xfId="118"/>
    <cellStyle name="Comma 2 37 2" xfId="119"/>
    <cellStyle name="Comma 2 38" xfId="120"/>
    <cellStyle name="Comma 2 38 2" xfId="121"/>
    <cellStyle name="Comma 2 39" xfId="122"/>
    <cellStyle name="Comma 2 39 2" xfId="123"/>
    <cellStyle name="Comma 2 4" xfId="124"/>
    <cellStyle name="Comma 2 4 2" xfId="125"/>
    <cellStyle name="Comma 2 40" xfId="126"/>
    <cellStyle name="Comma 2 40 2" xfId="127"/>
    <cellStyle name="Comma 2 41" xfId="128"/>
    <cellStyle name="Comma 2 41 2" xfId="129"/>
    <cellStyle name="Comma 2 42" xfId="130"/>
    <cellStyle name="Comma 2 42 2" xfId="131"/>
    <cellStyle name="Comma 2 43" xfId="132"/>
    <cellStyle name="Comma 2 43 2" xfId="133"/>
    <cellStyle name="Comma 2 44" xfId="134"/>
    <cellStyle name="Comma 2 44 2" xfId="135"/>
    <cellStyle name="Comma 2 45" xfId="136"/>
    <cellStyle name="Comma 2 45 2" xfId="137"/>
    <cellStyle name="Comma 2 46" xfId="138"/>
    <cellStyle name="Comma 2 46 2" xfId="139"/>
    <cellStyle name="Comma 2 47" xfId="140"/>
    <cellStyle name="Comma 2 47 2" xfId="141"/>
    <cellStyle name="Comma 2 48" xfId="142"/>
    <cellStyle name="Comma 2 48 2" xfId="143"/>
    <cellStyle name="Comma 2 49" xfId="144"/>
    <cellStyle name="Comma 2 5" xfId="145"/>
    <cellStyle name="Comma 2 5 2" xfId="146"/>
    <cellStyle name="Comma 2 50" xfId="147"/>
    <cellStyle name="Comma 2 6" xfId="148"/>
    <cellStyle name="Comma 2 6 2" xfId="149"/>
    <cellStyle name="Comma 2 7" xfId="150"/>
    <cellStyle name="Comma 2 7 2" xfId="151"/>
    <cellStyle name="Comma 2 8" xfId="152"/>
    <cellStyle name="Comma 2 8 2" xfId="153"/>
    <cellStyle name="Comma 2 9" xfId="154"/>
    <cellStyle name="Comma 2 9 2" xfId="155"/>
    <cellStyle name="Comma 20" xfId="156"/>
    <cellStyle name="Comma 20 2" xfId="157"/>
    <cellStyle name="Comma 21" xfId="158"/>
    <cellStyle name="Comma 21 2" xfId="159"/>
    <cellStyle name="Comma 22" xfId="160"/>
    <cellStyle name="Comma 22 2" xfId="161"/>
    <cellStyle name="Comma 23" xfId="162"/>
    <cellStyle name="Comma 23 2" xfId="163"/>
    <cellStyle name="Comma 24" xfId="164"/>
    <cellStyle name="Comma 24 2" xfId="165"/>
    <cellStyle name="Comma 25" xfId="166"/>
    <cellStyle name="Comma 25 2" xfId="167"/>
    <cellStyle name="Comma 26" xfId="168"/>
    <cellStyle name="Comma 26 2" xfId="169"/>
    <cellStyle name="Comma 27" xfId="170"/>
    <cellStyle name="Comma 27 2" xfId="171"/>
    <cellStyle name="Comma 28" xfId="172"/>
    <cellStyle name="Comma 28 2" xfId="173"/>
    <cellStyle name="Comma 29" xfId="174"/>
    <cellStyle name="Comma 29 2" xfId="175"/>
    <cellStyle name="Comma 3" xfId="176"/>
    <cellStyle name="Comma 3 2" xfId="177"/>
    <cellStyle name="Comma 3 2 2" xfId="178"/>
    <cellStyle name="Comma 3 3" xfId="179"/>
    <cellStyle name="Comma 3 3 2" xfId="180"/>
    <cellStyle name="Comma 3 4" xfId="181"/>
    <cellStyle name="Comma 30" xfId="182"/>
    <cellStyle name="Comma 30 2" xfId="183"/>
    <cellStyle name="Comma 31" xfId="184"/>
    <cellStyle name="Comma 31 2" xfId="185"/>
    <cellStyle name="Comma 32" xfId="186"/>
    <cellStyle name="Comma 32 2" xfId="187"/>
    <cellStyle name="Comma 33" xfId="188"/>
    <cellStyle name="Comma 33 2" xfId="189"/>
    <cellStyle name="Comma 34" xfId="190"/>
    <cellStyle name="Comma 34 2" xfId="191"/>
    <cellStyle name="Comma 35" xfId="192"/>
    <cellStyle name="Comma 35 2" xfId="193"/>
    <cellStyle name="Comma 36" xfId="194"/>
    <cellStyle name="Comma 36 2" xfId="195"/>
    <cellStyle name="Comma 37" xfId="196"/>
    <cellStyle name="Comma 37 2" xfId="197"/>
    <cellStyle name="Comma 38" xfId="198"/>
    <cellStyle name="Comma 38 2" xfId="199"/>
    <cellStyle name="Comma 39" xfId="200"/>
    <cellStyle name="Comma 39 2" xfId="201"/>
    <cellStyle name="Comma 4" xfId="202"/>
    <cellStyle name="Comma 4 2" xfId="203"/>
    <cellStyle name="Comma 40" xfId="204"/>
    <cellStyle name="Comma 40 2" xfId="205"/>
    <cellStyle name="Comma 41" xfId="206"/>
    <cellStyle name="Comma 41 2" xfId="207"/>
    <cellStyle name="Comma 42" xfId="208"/>
    <cellStyle name="Comma 42 2" xfId="209"/>
    <cellStyle name="Comma 43" xfId="210"/>
    <cellStyle name="Comma 43 2" xfId="211"/>
    <cellStyle name="Comma 44" xfId="212"/>
    <cellStyle name="Comma 44 2" xfId="213"/>
    <cellStyle name="Comma 45" xfId="214"/>
    <cellStyle name="Comma 45 2" xfId="215"/>
    <cellStyle name="Comma 46" xfId="216"/>
    <cellStyle name="Comma 46 2" xfId="217"/>
    <cellStyle name="Comma 47" xfId="218"/>
    <cellStyle name="Comma 47 2" xfId="219"/>
    <cellStyle name="Comma 48" xfId="220"/>
    <cellStyle name="Comma 48 2" xfId="221"/>
    <cellStyle name="Comma 49" xfId="222"/>
    <cellStyle name="Comma 49 2" xfId="223"/>
    <cellStyle name="Comma 5" xfId="224"/>
    <cellStyle name="Comma 5 2" xfId="225"/>
    <cellStyle name="Comma 50" xfId="226"/>
    <cellStyle name="Comma 50 2" xfId="227"/>
    <cellStyle name="Comma 6" xfId="228"/>
    <cellStyle name="Comma 6 2" xfId="229"/>
    <cellStyle name="Comma 7" xfId="230"/>
    <cellStyle name="Comma 7 2" xfId="231"/>
    <cellStyle name="Comma 8" xfId="232"/>
    <cellStyle name="Comma 8 2" xfId="233"/>
    <cellStyle name="Comma 9" xfId="234"/>
    <cellStyle name="Comma 9 2" xfId="235"/>
    <cellStyle name="Currency 10" xfId="236"/>
    <cellStyle name="Currency 10 2" xfId="237"/>
    <cellStyle name="Currency 11" xfId="238"/>
    <cellStyle name="Currency 11 2" xfId="239"/>
    <cellStyle name="Currency 12" xfId="240"/>
    <cellStyle name="Currency 12 2" xfId="241"/>
    <cellStyle name="Currency 13" xfId="242"/>
    <cellStyle name="Currency 13 2" xfId="243"/>
    <cellStyle name="Currency 14" xfId="244"/>
    <cellStyle name="Currency 14 2" xfId="245"/>
    <cellStyle name="Currency 15" xfId="246"/>
    <cellStyle name="Currency 15 2" xfId="247"/>
    <cellStyle name="Currency 16" xfId="248"/>
    <cellStyle name="Currency 16 2" xfId="249"/>
    <cellStyle name="Currency 17" xfId="250"/>
    <cellStyle name="Currency 17 2" xfId="251"/>
    <cellStyle name="Currency 18" xfId="252"/>
    <cellStyle name="Currency 18 2" xfId="253"/>
    <cellStyle name="Currency 19" xfId="254"/>
    <cellStyle name="Currency 19 2" xfId="255"/>
    <cellStyle name="Currency 2" xfId="256"/>
    <cellStyle name="Currency 2 2" xfId="257"/>
    <cellStyle name="Currency 20" xfId="258"/>
    <cellStyle name="Currency 20 2" xfId="259"/>
    <cellStyle name="Currency 21" xfId="260"/>
    <cellStyle name="Currency 21 2" xfId="261"/>
    <cellStyle name="Currency 22" xfId="262"/>
    <cellStyle name="Currency 22 2" xfId="263"/>
    <cellStyle name="Currency 23" xfId="264"/>
    <cellStyle name="Currency 23 2" xfId="265"/>
    <cellStyle name="Currency 24" xfId="266"/>
    <cellStyle name="Currency 24 2" xfId="267"/>
    <cellStyle name="Currency 25" xfId="268"/>
    <cellStyle name="Currency 25 2" xfId="269"/>
    <cellStyle name="Currency 26" xfId="270"/>
    <cellStyle name="Currency 26 2" xfId="271"/>
    <cellStyle name="Currency 27" xfId="272"/>
    <cellStyle name="Currency 27 2" xfId="273"/>
    <cellStyle name="Currency 28" xfId="274"/>
    <cellStyle name="Currency 28 2" xfId="275"/>
    <cellStyle name="Currency 29" xfId="276"/>
    <cellStyle name="Currency 29 2" xfId="277"/>
    <cellStyle name="Currency 3" xfId="278"/>
    <cellStyle name="Currency 3 2" xfId="279"/>
    <cellStyle name="Currency 30" xfId="280"/>
    <cellStyle name="Currency 30 2" xfId="281"/>
    <cellStyle name="Currency 31" xfId="282"/>
    <cellStyle name="Currency 31 2" xfId="283"/>
    <cellStyle name="Currency 32" xfId="284"/>
    <cellStyle name="Currency 32 2" xfId="285"/>
    <cellStyle name="Currency 33" xfId="286"/>
    <cellStyle name="Currency 33 2" xfId="287"/>
    <cellStyle name="Currency 34" xfId="288"/>
    <cellStyle name="Currency 34 2" xfId="289"/>
    <cellStyle name="Currency 35" xfId="290"/>
    <cellStyle name="Currency 35 2" xfId="291"/>
    <cellStyle name="Currency 36" xfId="292"/>
    <cellStyle name="Currency 36 2" xfId="293"/>
    <cellStyle name="Currency 37" xfId="294"/>
    <cellStyle name="Currency 37 2" xfId="295"/>
    <cellStyle name="Currency 38" xfId="296"/>
    <cellStyle name="Currency 38 2" xfId="297"/>
    <cellStyle name="Currency 39" xfId="298"/>
    <cellStyle name="Currency 39 2" xfId="299"/>
    <cellStyle name="Currency 4" xfId="300"/>
    <cellStyle name="Currency 4 2" xfId="301"/>
    <cellStyle name="Currency 40" xfId="302"/>
    <cellStyle name="Currency 40 2" xfId="303"/>
    <cellStyle name="Currency 41" xfId="304"/>
    <cellStyle name="Currency 41 2" xfId="305"/>
    <cellStyle name="Currency 42" xfId="306"/>
    <cellStyle name="Currency 42 2" xfId="307"/>
    <cellStyle name="Currency 43" xfId="308"/>
    <cellStyle name="Currency 43 2" xfId="309"/>
    <cellStyle name="Currency 44" xfId="310"/>
    <cellStyle name="Currency 44 2" xfId="311"/>
    <cellStyle name="Currency 45" xfId="312"/>
    <cellStyle name="Currency 45 2" xfId="313"/>
    <cellStyle name="Currency 46" xfId="314"/>
    <cellStyle name="Currency 46 2" xfId="315"/>
    <cellStyle name="Currency 5" xfId="316"/>
    <cellStyle name="Currency 5 2" xfId="317"/>
    <cellStyle name="Currency 6" xfId="318"/>
    <cellStyle name="Currency 6 2" xfId="319"/>
    <cellStyle name="Currency 7" xfId="320"/>
    <cellStyle name="Currency 7 2" xfId="321"/>
    <cellStyle name="Currency 8" xfId="322"/>
    <cellStyle name="Currency 8 2" xfId="323"/>
    <cellStyle name="Currency 9" xfId="324"/>
    <cellStyle name="Currency 9 2" xfId="325"/>
    <cellStyle name="gabo" xfId="5"/>
    <cellStyle name="Hyperlink_Sindisis#15_metali_4_sarTuliani" xfId="6"/>
    <cellStyle name="Normal" xfId="0" builtinId="0"/>
    <cellStyle name="Normal 10" xfId="7"/>
    <cellStyle name="Normal 10 2" xfId="326"/>
    <cellStyle name="Normal 10_prokuratura" xfId="327"/>
    <cellStyle name="Normal 11" xfId="328"/>
    <cellStyle name="Normal 11 2" xfId="329"/>
    <cellStyle name="Normal 11_prokuratura" xfId="330"/>
    <cellStyle name="Normal 12" xfId="331"/>
    <cellStyle name="Normal 12 2" xfId="332"/>
    <cellStyle name="Normal 12_prokuratura" xfId="333"/>
    <cellStyle name="Normal 13" xfId="334"/>
    <cellStyle name="Normal 13 2" xfId="335"/>
    <cellStyle name="Normal 13_prokuratura" xfId="336"/>
    <cellStyle name="Normal 14" xfId="337"/>
    <cellStyle name="Normal 14 2" xfId="338"/>
    <cellStyle name="Normal 14_prokuratura" xfId="339"/>
    <cellStyle name="Normal 15" xfId="340"/>
    <cellStyle name="Normal 15 2" xfId="341"/>
    <cellStyle name="Normal 15_prokuratura" xfId="342"/>
    <cellStyle name="Normal 16" xfId="343"/>
    <cellStyle name="Normal 16 2" xfId="344"/>
    <cellStyle name="Normal 16_prokuratura" xfId="345"/>
    <cellStyle name="Normal 17" xfId="346"/>
    <cellStyle name="Normal 17 2" xfId="347"/>
    <cellStyle name="Normal 17_prokuratura" xfId="348"/>
    <cellStyle name="Normal 18" xfId="349"/>
    <cellStyle name="Normal 18 2" xfId="350"/>
    <cellStyle name="Normal 18_prokuratura" xfId="351"/>
    <cellStyle name="Normal 19" xfId="352"/>
    <cellStyle name="Normal 19 2" xfId="353"/>
    <cellStyle name="Normal 19_prokuratura" xfId="354"/>
    <cellStyle name="Normal 2" xfId="355"/>
    <cellStyle name="Normal 2 10" xfId="356"/>
    <cellStyle name="Normal 2 10 2" xfId="357"/>
    <cellStyle name="Normal 2 10_prokuratura" xfId="358"/>
    <cellStyle name="Normal 2 11" xfId="359"/>
    <cellStyle name="Normal 2 11 2" xfId="360"/>
    <cellStyle name="Normal 2 11_prokuratura" xfId="361"/>
    <cellStyle name="Normal 2 12" xfId="362"/>
    <cellStyle name="Normal 2 12 2" xfId="363"/>
    <cellStyle name="Normal 2 12_prokuratura" xfId="364"/>
    <cellStyle name="Normal 2 13" xfId="365"/>
    <cellStyle name="Normal 2 13 2" xfId="366"/>
    <cellStyle name="Normal 2 13_prokuratura" xfId="367"/>
    <cellStyle name="Normal 2 14" xfId="368"/>
    <cellStyle name="Normal 2 14 2" xfId="369"/>
    <cellStyle name="Normal 2 14_prokuratura" xfId="370"/>
    <cellStyle name="Normal 2 15" xfId="371"/>
    <cellStyle name="Normal 2 15 2" xfId="372"/>
    <cellStyle name="Normal 2 15_prokuratura" xfId="373"/>
    <cellStyle name="Normal 2 16" xfId="374"/>
    <cellStyle name="Normal 2 16 2" xfId="375"/>
    <cellStyle name="Normal 2 16_prokuratura" xfId="376"/>
    <cellStyle name="Normal 2 17" xfId="377"/>
    <cellStyle name="Normal 2 17 2" xfId="378"/>
    <cellStyle name="Normal 2 17_prokuratura" xfId="379"/>
    <cellStyle name="Normal 2 18" xfId="380"/>
    <cellStyle name="Normal 2 18 2" xfId="381"/>
    <cellStyle name="Normal 2 18_prokuratura" xfId="382"/>
    <cellStyle name="Normal 2 19" xfId="383"/>
    <cellStyle name="Normal 2 19 2" xfId="384"/>
    <cellStyle name="Normal 2 19_prokuratura" xfId="385"/>
    <cellStyle name="Normal 2 2" xfId="386"/>
    <cellStyle name="Normal 2 2 10" xfId="387"/>
    <cellStyle name="Normal 2 2 10 2" xfId="388"/>
    <cellStyle name="Normal 2 2 10_prokuratura" xfId="389"/>
    <cellStyle name="Normal 2 2 11" xfId="390"/>
    <cellStyle name="Normal 2 2 11 2" xfId="391"/>
    <cellStyle name="Normal 2 2 11_prokuratura" xfId="392"/>
    <cellStyle name="Normal 2 2 12" xfId="393"/>
    <cellStyle name="Normal 2 2 12 2" xfId="394"/>
    <cellStyle name="Normal 2 2 12_prokuratura" xfId="395"/>
    <cellStyle name="Normal 2 2 13" xfId="396"/>
    <cellStyle name="Normal 2 2 13 2" xfId="397"/>
    <cellStyle name="Normal 2 2 13_prokuratura" xfId="398"/>
    <cellStyle name="Normal 2 2 14" xfId="399"/>
    <cellStyle name="Normal 2 2 14 2" xfId="400"/>
    <cellStyle name="Normal 2 2 14_prokuratura" xfId="401"/>
    <cellStyle name="Normal 2 2 15" xfId="402"/>
    <cellStyle name="Normal 2 2 15 2" xfId="403"/>
    <cellStyle name="Normal 2 2 15_prokuratura" xfId="404"/>
    <cellStyle name="Normal 2 2 16" xfId="405"/>
    <cellStyle name="Normal 2 2 16 2" xfId="406"/>
    <cellStyle name="Normal 2 2 16_prokuratura" xfId="407"/>
    <cellStyle name="Normal 2 2 17" xfId="408"/>
    <cellStyle name="Normal 2 2 17 2" xfId="409"/>
    <cellStyle name="Normal 2 2 17_prokuratura" xfId="410"/>
    <cellStyle name="Normal 2 2 18" xfId="411"/>
    <cellStyle name="Normal 2 2 18 2" xfId="412"/>
    <cellStyle name="Normal 2 2 18_prokuratura" xfId="413"/>
    <cellStyle name="Normal 2 2 19" xfId="414"/>
    <cellStyle name="Normal 2 2 19 2" xfId="415"/>
    <cellStyle name="Normal 2 2 19_prokuratura" xfId="416"/>
    <cellStyle name="Normal 2 2 2" xfId="417"/>
    <cellStyle name="Normal 2 2 2 2" xfId="418"/>
    <cellStyle name="Normal 2 2 2_prokuratura" xfId="419"/>
    <cellStyle name="Normal 2 2 20" xfId="420"/>
    <cellStyle name="Normal 2 2 20 2" xfId="421"/>
    <cellStyle name="Normal 2 2 20_prokuratura" xfId="422"/>
    <cellStyle name="Normal 2 2 21" xfId="423"/>
    <cellStyle name="Normal 2 2 21 2" xfId="424"/>
    <cellStyle name="Normal 2 2 21_prokuratura" xfId="425"/>
    <cellStyle name="Normal 2 2 22" xfId="426"/>
    <cellStyle name="Normal 2 2 22 2" xfId="427"/>
    <cellStyle name="Normal 2 2 22_prokuratura" xfId="428"/>
    <cellStyle name="Normal 2 2 23" xfId="429"/>
    <cellStyle name="Normal 2 2 23 2" xfId="430"/>
    <cellStyle name="Normal 2 2 23_prokuratura" xfId="431"/>
    <cellStyle name="Normal 2 2 24" xfId="432"/>
    <cellStyle name="Normal 2 2 24 2" xfId="433"/>
    <cellStyle name="Normal 2 2 24_prokuratura" xfId="434"/>
    <cellStyle name="Normal 2 2 25" xfId="435"/>
    <cellStyle name="Normal 2 2 25 2" xfId="436"/>
    <cellStyle name="Normal 2 2 25_prokuratura" xfId="437"/>
    <cellStyle name="Normal 2 2 26" xfId="438"/>
    <cellStyle name="Normal 2 2 26 2" xfId="439"/>
    <cellStyle name="Normal 2 2 26_prokuratura" xfId="440"/>
    <cellStyle name="Normal 2 2 27" xfId="441"/>
    <cellStyle name="Normal 2 2 27 2" xfId="442"/>
    <cellStyle name="Normal 2 2 27_prokuratura" xfId="443"/>
    <cellStyle name="Normal 2 2 28" xfId="444"/>
    <cellStyle name="Normal 2 2 28 2" xfId="445"/>
    <cellStyle name="Normal 2 2 28_prokuratura" xfId="446"/>
    <cellStyle name="Normal 2 2 29" xfId="447"/>
    <cellStyle name="Normal 2 2 29 2" xfId="448"/>
    <cellStyle name="Normal 2 2 29_prokuratura" xfId="449"/>
    <cellStyle name="Normal 2 2 3" xfId="450"/>
    <cellStyle name="Normal 2 2 3 2" xfId="451"/>
    <cellStyle name="Normal 2 2 3_prokuratura" xfId="452"/>
    <cellStyle name="Normal 2 2 30" xfId="453"/>
    <cellStyle name="Normal 2 2 30 2" xfId="454"/>
    <cellStyle name="Normal 2 2 30_prokuratura" xfId="455"/>
    <cellStyle name="Normal 2 2 31" xfId="456"/>
    <cellStyle name="Normal 2 2 31 2" xfId="457"/>
    <cellStyle name="Normal 2 2 31_prokuratura" xfId="458"/>
    <cellStyle name="Normal 2 2 32" xfId="459"/>
    <cellStyle name="Normal 2 2 32 2" xfId="460"/>
    <cellStyle name="Normal 2 2 32_prokuratura" xfId="461"/>
    <cellStyle name="Normal 2 2 33" xfId="462"/>
    <cellStyle name="Normal 2 2 33 2" xfId="463"/>
    <cellStyle name="Normal 2 2 33_prokuratura" xfId="464"/>
    <cellStyle name="Normal 2 2 34" xfId="465"/>
    <cellStyle name="Normal 2 2 34 2" xfId="466"/>
    <cellStyle name="Normal 2 2 34_prokuratura" xfId="467"/>
    <cellStyle name="Normal 2 2 35" xfId="468"/>
    <cellStyle name="Normal 2 2 35 2" xfId="469"/>
    <cellStyle name="Normal 2 2 35_prokuratura" xfId="470"/>
    <cellStyle name="Normal 2 2 36" xfId="471"/>
    <cellStyle name="Normal 2 2 36 2" xfId="472"/>
    <cellStyle name="Normal 2 2 36_prokuratura" xfId="473"/>
    <cellStyle name="Normal 2 2 37" xfId="474"/>
    <cellStyle name="Normal 2 2 37 2" xfId="475"/>
    <cellStyle name="Normal 2 2 37_prokuratura" xfId="476"/>
    <cellStyle name="Normal 2 2 38" xfId="477"/>
    <cellStyle name="Normal 2 2 38 2" xfId="478"/>
    <cellStyle name="Normal 2 2 38_prokuratura" xfId="479"/>
    <cellStyle name="Normal 2 2 39" xfId="480"/>
    <cellStyle name="Normal 2 2 39 2" xfId="481"/>
    <cellStyle name="Normal 2 2 39_prokuratura" xfId="482"/>
    <cellStyle name="Normal 2 2 4" xfId="483"/>
    <cellStyle name="Normal 2 2 4 2" xfId="484"/>
    <cellStyle name="Normal 2 2 4_prokuratura" xfId="485"/>
    <cellStyle name="Normal 2 2 40" xfId="486"/>
    <cellStyle name="Normal 2 2 40 2" xfId="487"/>
    <cellStyle name="Normal 2 2 40_prokuratura" xfId="488"/>
    <cellStyle name="Normal 2 2 41" xfId="489"/>
    <cellStyle name="Normal 2 2 41 2" xfId="490"/>
    <cellStyle name="Normal 2 2 41_prokuratura" xfId="491"/>
    <cellStyle name="Normal 2 2 42" xfId="492"/>
    <cellStyle name="Normal 2 2 42 2" xfId="493"/>
    <cellStyle name="Normal 2 2 42_prokuratura" xfId="494"/>
    <cellStyle name="Normal 2 2 43" xfId="495"/>
    <cellStyle name="Normal 2 2 43 2" xfId="496"/>
    <cellStyle name="Normal 2 2 43_prokuratura" xfId="497"/>
    <cellStyle name="Normal 2 2 44" xfId="498"/>
    <cellStyle name="Normal 2 2 44 2" xfId="499"/>
    <cellStyle name="Normal 2 2 44_prokuratura" xfId="500"/>
    <cellStyle name="Normal 2 2 45" xfId="501"/>
    <cellStyle name="Normal 2 2 45 2" xfId="502"/>
    <cellStyle name="Normal 2 2 45_prokuratura" xfId="503"/>
    <cellStyle name="Normal 2 2 46" xfId="504"/>
    <cellStyle name="Normal 2 2 46 2" xfId="505"/>
    <cellStyle name="Normal 2 2 46_prokuratura" xfId="506"/>
    <cellStyle name="Normal 2 2 47" xfId="507"/>
    <cellStyle name="Normal 2 2 47 2" xfId="508"/>
    <cellStyle name="Normal 2 2 47_prokuratura" xfId="509"/>
    <cellStyle name="Normal 2 2 48" xfId="510"/>
    <cellStyle name="Normal 2 2 5" xfId="511"/>
    <cellStyle name="Normal 2 2 5 2" xfId="512"/>
    <cellStyle name="Normal 2 2 5_prokuratura" xfId="513"/>
    <cellStyle name="Normal 2 2 6" xfId="514"/>
    <cellStyle name="Normal 2 2 6 2" xfId="515"/>
    <cellStyle name="Normal 2 2 6_prokuratura" xfId="516"/>
    <cellStyle name="Normal 2 2 7" xfId="517"/>
    <cellStyle name="Normal 2 2 7 2" xfId="518"/>
    <cellStyle name="Normal 2 2 7_prokuratura" xfId="519"/>
    <cellStyle name="Normal 2 2 8" xfId="520"/>
    <cellStyle name="Normal 2 2 8 2" xfId="521"/>
    <cellStyle name="Normal 2 2 8_prokuratura" xfId="522"/>
    <cellStyle name="Normal 2 2 9" xfId="523"/>
    <cellStyle name="Normal 2 2 9 2" xfId="524"/>
    <cellStyle name="Normal 2 2 9_prokuratura" xfId="525"/>
    <cellStyle name="Normal 2 2_prokuratura" xfId="526"/>
    <cellStyle name="Normal 2 20" xfId="527"/>
    <cellStyle name="Normal 2 20 2" xfId="528"/>
    <cellStyle name="Normal 2 20_prokuratura" xfId="529"/>
    <cellStyle name="Normal 2 21" xfId="530"/>
    <cellStyle name="Normal 2 21 2" xfId="531"/>
    <cellStyle name="Normal 2 21_prokuratura" xfId="532"/>
    <cellStyle name="Normal 2 22" xfId="533"/>
    <cellStyle name="Normal 2 22 2" xfId="534"/>
    <cellStyle name="Normal 2 22_prokuratura" xfId="535"/>
    <cellStyle name="Normal 2 23" xfId="536"/>
    <cellStyle name="Normal 2 23 2" xfId="537"/>
    <cellStyle name="Normal 2 23_prokuratura" xfId="538"/>
    <cellStyle name="Normal 2 24" xfId="539"/>
    <cellStyle name="Normal 2 24 2" xfId="540"/>
    <cellStyle name="Normal 2 24_prokuratura" xfId="541"/>
    <cellStyle name="Normal 2 25" xfId="542"/>
    <cellStyle name="Normal 2 25 2" xfId="543"/>
    <cellStyle name="Normal 2 25_prokuratura" xfId="544"/>
    <cellStyle name="Normal 2 26" xfId="545"/>
    <cellStyle name="Normal 2 26 2" xfId="546"/>
    <cellStyle name="Normal 2 26_prokuratura" xfId="547"/>
    <cellStyle name="Normal 2 27" xfId="548"/>
    <cellStyle name="Normal 2 27 2" xfId="549"/>
    <cellStyle name="Normal 2 27_prokuratura" xfId="550"/>
    <cellStyle name="Normal 2 28" xfId="551"/>
    <cellStyle name="Normal 2 28 2" xfId="552"/>
    <cellStyle name="Normal 2 28_prokuratura" xfId="553"/>
    <cellStyle name="Normal 2 29" xfId="554"/>
    <cellStyle name="Normal 2 29 2" xfId="555"/>
    <cellStyle name="Normal 2 29_prokuratura" xfId="556"/>
    <cellStyle name="Normal 2 3" xfId="557"/>
    <cellStyle name="Normal 2 3 2" xfId="558"/>
    <cellStyle name="Normal 2 3 2 2" xfId="559"/>
    <cellStyle name="Normal 2 3 2_prokuratura" xfId="560"/>
    <cellStyle name="Normal 2 3 3" xfId="561"/>
    <cellStyle name="Normal 2 3 3 2" xfId="562"/>
    <cellStyle name="Normal 2 3 3_prokuratura" xfId="563"/>
    <cellStyle name="Normal 2 3 4" xfId="564"/>
    <cellStyle name="Normal 2 3_prokuratura" xfId="565"/>
    <cellStyle name="Normal 2 30" xfId="566"/>
    <cellStyle name="Normal 2 30 2" xfId="567"/>
    <cellStyle name="Normal 2 30_prokuratura" xfId="568"/>
    <cellStyle name="Normal 2 31" xfId="569"/>
    <cellStyle name="Normal 2 31 2" xfId="570"/>
    <cellStyle name="Normal 2 31_prokuratura" xfId="571"/>
    <cellStyle name="Normal 2 32" xfId="572"/>
    <cellStyle name="Normal 2 32 2" xfId="573"/>
    <cellStyle name="Normal 2 32_prokuratura" xfId="574"/>
    <cellStyle name="Normal 2 33" xfId="575"/>
    <cellStyle name="Normal 2 33 2" xfId="576"/>
    <cellStyle name="Normal 2 33_prokuratura" xfId="577"/>
    <cellStyle name="Normal 2 34" xfId="578"/>
    <cellStyle name="Normal 2 34 2" xfId="579"/>
    <cellStyle name="Normal 2 34_prokuratura" xfId="580"/>
    <cellStyle name="Normal 2 35" xfId="581"/>
    <cellStyle name="Normal 2 35 2" xfId="582"/>
    <cellStyle name="Normal 2 35_prokuratura" xfId="583"/>
    <cellStyle name="Normal 2 36" xfId="584"/>
    <cellStyle name="Normal 2 36 2" xfId="585"/>
    <cellStyle name="Normal 2 36_prokuratura" xfId="586"/>
    <cellStyle name="Normal 2 37" xfId="587"/>
    <cellStyle name="Normal 2 37 2" xfId="588"/>
    <cellStyle name="Normal 2 37_prokuratura" xfId="589"/>
    <cellStyle name="Normal 2 38" xfId="590"/>
    <cellStyle name="Normal 2 38 2" xfId="591"/>
    <cellStyle name="Normal 2 38_prokuratura" xfId="592"/>
    <cellStyle name="Normal 2 39" xfId="593"/>
    <cellStyle name="Normal 2 39 2" xfId="594"/>
    <cellStyle name="Normal 2 39_prokuratura" xfId="595"/>
    <cellStyle name="Normal 2 4" xfId="596"/>
    <cellStyle name="Normal 2 4 2" xfId="597"/>
    <cellStyle name="Normal 2 4 2 2" xfId="598"/>
    <cellStyle name="Normal 2 4 2_prokuratura" xfId="599"/>
    <cellStyle name="Normal 2 4 3" xfId="600"/>
    <cellStyle name="Normal 2 4 3 2" xfId="601"/>
    <cellStyle name="Normal 2 4 3_prokuratura" xfId="602"/>
    <cellStyle name="Normal 2 4 4" xfId="603"/>
    <cellStyle name="Normal 2 4_prokuratura" xfId="604"/>
    <cellStyle name="Normal 2 40" xfId="605"/>
    <cellStyle name="Normal 2 40 2" xfId="606"/>
    <cellStyle name="Normal 2 40_prokuratura" xfId="607"/>
    <cellStyle name="Normal 2 41" xfId="608"/>
    <cellStyle name="Normal 2 41 2" xfId="609"/>
    <cellStyle name="Normal 2 41_prokuratura" xfId="610"/>
    <cellStyle name="Normal 2 42" xfId="611"/>
    <cellStyle name="Normal 2 42 2" xfId="612"/>
    <cellStyle name="Normal 2 42_prokuratura" xfId="613"/>
    <cellStyle name="Normal 2 43" xfId="614"/>
    <cellStyle name="Normal 2 43 2" xfId="615"/>
    <cellStyle name="Normal 2 43_prokuratura" xfId="616"/>
    <cellStyle name="Normal 2 44" xfId="617"/>
    <cellStyle name="Normal 2 44 2" xfId="618"/>
    <cellStyle name="Normal 2 44_prokuratura" xfId="619"/>
    <cellStyle name="Normal 2 45" xfId="620"/>
    <cellStyle name="Normal 2 45 2" xfId="621"/>
    <cellStyle name="Normal 2 45_prokuratura" xfId="622"/>
    <cellStyle name="Normal 2 46" xfId="623"/>
    <cellStyle name="Normal 2 46 2" xfId="624"/>
    <cellStyle name="Normal 2 46_prokuratura" xfId="625"/>
    <cellStyle name="Normal 2 47" xfId="626"/>
    <cellStyle name="Normal 2 47 2" xfId="627"/>
    <cellStyle name="Normal 2 47_prokuratura" xfId="628"/>
    <cellStyle name="Normal 2 48" xfId="629"/>
    <cellStyle name="Normal 2 48 2" xfId="630"/>
    <cellStyle name="Normal 2 48_prokuratura" xfId="631"/>
    <cellStyle name="Normal 2 49" xfId="632"/>
    <cellStyle name="Normal 2 49 2" xfId="633"/>
    <cellStyle name="Normal 2 49_prokuratura" xfId="634"/>
    <cellStyle name="Normal 2 5" xfId="635"/>
    <cellStyle name="Normal 2 5 2" xfId="636"/>
    <cellStyle name="Normal 2 5 2 2" xfId="637"/>
    <cellStyle name="Normal 2 5 2_prokuratura" xfId="638"/>
    <cellStyle name="Normal 2 5 3" xfId="639"/>
    <cellStyle name="Normal 2 5 3 2" xfId="640"/>
    <cellStyle name="Normal 2 5 3_prokuratura" xfId="641"/>
    <cellStyle name="Normal 2 5 4" xfId="642"/>
    <cellStyle name="Normal 2 5_prokuratura" xfId="643"/>
    <cellStyle name="Normal 2 50" xfId="644"/>
    <cellStyle name="Normal 2 50 2" xfId="645"/>
    <cellStyle name="Normal 2 50_prokuratura" xfId="646"/>
    <cellStyle name="Normal 2 51" xfId="647"/>
    <cellStyle name="Normal 2 51 2" xfId="648"/>
    <cellStyle name="Normal 2 51_prokuratura" xfId="649"/>
    <cellStyle name="Normal 2 52" xfId="650"/>
    <cellStyle name="Normal 2 52 2" xfId="651"/>
    <cellStyle name="Normal 2 52_prokuratura" xfId="652"/>
    <cellStyle name="Normal 2 53" xfId="653"/>
    <cellStyle name="Normal 2 53 2" xfId="654"/>
    <cellStyle name="Normal 2 53_prokuratura" xfId="655"/>
    <cellStyle name="Normal 2 54" xfId="656"/>
    <cellStyle name="Normal 2 54 2" xfId="657"/>
    <cellStyle name="Normal 2 54_prokuratura" xfId="658"/>
    <cellStyle name="Normal 2 55" xfId="659"/>
    <cellStyle name="Normal 2 55 2" xfId="660"/>
    <cellStyle name="Normal 2 55_prokuratura" xfId="661"/>
    <cellStyle name="Normal 2 56" xfId="662"/>
    <cellStyle name="Normal 2 56 2" xfId="663"/>
    <cellStyle name="Normal 2 56_prokuratura" xfId="664"/>
    <cellStyle name="Normal 2 57" xfId="665"/>
    <cellStyle name="Normal 2 6" xfId="666"/>
    <cellStyle name="Normal 2 6 2" xfId="667"/>
    <cellStyle name="Normal 2 6 2 2" xfId="668"/>
    <cellStyle name="Normal 2 6 2_prokuratura" xfId="669"/>
    <cellStyle name="Normal 2 6 3" xfId="670"/>
    <cellStyle name="Normal 2 6 3 2" xfId="671"/>
    <cellStyle name="Normal 2 6 3_prokuratura" xfId="672"/>
    <cellStyle name="Normal 2 6 4" xfId="673"/>
    <cellStyle name="Normal 2 6_prokuratura" xfId="674"/>
    <cellStyle name="Normal 2 7" xfId="675"/>
    <cellStyle name="Normal 2 7 2" xfId="676"/>
    <cellStyle name="Normal 2 7 2 2" xfId="677"/>
    <cellStyle name="Normal 2 7 2_prokuratura" xfId="678"/>
    <cellStyle name="Normal 2 7 3" xfId="679"/>
    <cellStyle name="Normal 2 7 3 2" xfId="680"/>
    <cellStyle name="Normal 2 7 3_prokuratura" xfId="681"/>
    <cellStyle name="Normal 2 7 4" xfId="682"/>
    <cellStyle name="Normal 2 7_prokuratura" xfId="683"/>
    <cellStyle name="Normal 2 8" xfId="684"/>
    <cellStyle name="Normal 2 8 2" xfId="685"/>
    <cellStyle name="Normal 2 8 2 2" xfId="686"/>
    <cellStyle name="Normal 2 8 2_prokuratura" xfId="687"/>
    <cellStyle name="Normal 2 8 3" xfId="688"/>
    <cellStyle name="Normal 2 8 3 2" xfId="689"/>
    <cellStyle name="Normal 2 8 3_prokuratura" xfId="690"/>
    <cellStyle name="Normal 2 8 4" xfId="691"/>
    <cellStyle name="Normal 2 8_prokuratura" xfId="692"/>
    <cellStyle name="Normal 2 9" xfId="693"/>
    <cellStyle name="Normal 2 9 2" xfId="694"/>
    <cellStyle name="Normal 2 9 2 2" xfId="695"/>
    <cellStyle name="Normal 2 9 2_prokuratura" xfId="696"/>
    <cellStyle name="Normal 2 9 3" xfId="697"/>
    <cellStyle name="Normal 2 9 3 2" xfId="698"/>
    <cellStyle name="Normal 2 9 3_prokuratura" xfId="699"/>
    <cellStyle name="Normal 2 9 4" xfId="700"/>
    <cellStyle name="Normal 2 9_prokuratura" xfId="701"/>
    <cellStyle name="Normal 2_prokuratura" xfId="702"/>
    <cellStyle name="Normal 20" xfId="703"/>
    <cellStyle name="Normal 20 2" xfId="704"/>
    <cellStyle name="Normal 20_prokuratura" xfId="705"/>
    <cellStyle name="Normal 21" xfId="706"/>
    <cellStyle name="Normal 21 2" xfId="707"/>
    <cellStyle name="Normal 21_prokuratura" xfId="708"/>
    <cellStyle name="Normal 22" xfId="709"/>
    <cellStyle name="Normal 22 2" xfId="710"/>
    <cellStyle name="Normal 22_prokuratura" xfId="711"/>
    <cellStyle name="Normal 23" xfId="712"/>
    <cellStyle name="Normal 23 2" xfId="713"/>
    <cellStyle name="Normal 23_prokuratura" xfId="714"/>
    <cellStyle name="Normal 24" xfId="715"/>
    <cellStyle name="Normal 24 2" xfId="716"/>
    <cellStyle name="Normal 24_prokuratura" xfId="717"/>
    <cellStyle name="Normal 25" xfId="718"/>
    <cellStyle name="Normal 25 2" xfId="719"/>
    <cellStyle name="Normal 25_prokuratura" xfId="720"/>
    <cellStyle name="Normal 26" xfId="721"/>
    <cellStyle name="Normal 26 2" xfId="722"/>
    <cellStyle name="Normal 26_prokuratura" xfId="723"/>
    <cellStyle name="Normal 27" xfId="724"/>
    <cellStyle name="Normal 27 2" xfId="725"/>
    <cellStyle name="Normal 27_prokuratura" xfId="726"/>
    <cellStyle name="Normal 28" xfId="727"/>
    <cellStyle name="Normal 28 2" xfId="728"/>
    <cellStyle name="Normal 28_prokuratura" xfId="729"/>
    <cellStyle name="Normal 29" xfId="730"/>
    <cellStyle name="Normal 29 2" xfId="731"/>
    <cellStyle name="Normal 29_prokuratura" xfId="732"/>
    <cellStyle name="Normal 3" xfId="733"/>
    <cellStyle name="Normal 3 10" xfId="734"/>
    <cellStyle name="Normal 3 10 2" xfId="735"/>
    <cellStyle name="Normal 3 10 2 2" xfId="736"/>
    <cellStyle name="Normal 3 10 2_prokuratura" xfId="737"/>
    <cellStyle name="Normal 3 10 3" xfId="738"/>
    <cellStyle name="Normal 3 10 3 2" xfId="739"/>
    <cellStyle name="Normal 3 10 3_prokuratura" xfId="740"/>
    <cellStyle name="Normal 3 10 4" xfId="741"/>
    <cellStyle name="Normal 3 10_prokuratura" xfId="742"/>
    <cellStyle name="Normal 3 11" xfId="743"/>
    <cellStyle name="Normal 3 11 2" xfId="744"/>
    <cellStyle name="Normal 3 11 2 2" xfId="745"/>
    <cellStyle name="Normal 3 11 2_prokuratura" xfId="746"/>
    <cellStyle name="Normal 3 11 3" xfId="747"/>
    <cellStyle name="Normal 3 11 3 2" xfId="748"/>
    <cellStyle name="Normal 3 11 3_prokuratura" xfId="749"/>
    <cellStyle name="Normal 3 11 4" xfId="750"/>
    <cellStyle name="Normal 3 11_prokuratura" xfId="751"/>
    <cellStyle name="Normal 3 12" xfId="752"/>
    <cellStyle name="Normal 3 12 2" xfId="753"/>
    <cellStyle name="Normal 3 12 2 2" xfId="754"/>
    <cellStyle name="Normal 3 12 2_prokuratura" xfId="755"/>
    <cellStyle name="Normal 3 12 3" xfId="756"/>
    <cellStyle name="Normal 3 12 3 2" xfId="757"/>
    <cellStyle name="Normal 3 12 3_prokuratura" xfId="758"/>
    <cellStyle name="Normal 3 12 4" xfId="759"/>
    <cellStyle name="Normal 3 12_prokuratura" xfId="760"/>
    <cellStyle name="Normal 3 13" xfId="761"/>
    <cellStyle name="Normal 3 13 2" xfId="762"/>
    <cellStyle name="Normal 3 13 2 2" xfId="763"/>
    <cellStyle name="Normal 3 13 2_prokuratura" xfId="764"/>
    <cellStyle name="Normal 3 13 3" xfId="765"/>
    <cellStyle name="Normal 3 13 3 2" xfId="766"/>
    <cellStyle name="Normal 3 13 3_prokuratura" xfId="767"/>
    <cellStyle name="Normal 3 13 4" xfId="768"/>
    <cellStyle name="Normal 3 13_prokuratura" xfId="769"/>
    <cellStyle name="Normal 3 14" xfId="770"/>
    <cellStyle name="Normal 3 14 2" xfId="771"/>
    <cellStyle name="Normal 3 14 2 2" xfId="772"/>
    <cellStyle name="Normal 3 14 2_prokuratura" xfId="773"/>
    <cellStyle name="Normal 3 14 3" xfId="774"/>
    <cellStyle name="Normal 3 14 3 2" xfId="775"/>
    <cellStyle name="Normal 3 14 3_prokuratura" xfId="776"/>
    <cellStyle name="Normal 3 14 4" xfId="777"/>
    <cellStyle name="Normal 3 14_prokuratura" xfId="778"/>
    <cellStyle name="Normal 3 15" xfId="779"/>
    <cellStyle name="Normal 3 15 2" xfId="780"/>
    <cellStyle name="Normal 3 15 2 2" xfId="781"/>
    <cellStyle name="Normal 3 15 2_prokuratura" xfId="782"/>
    <cellStyle name="Normal 3 15 3" xfId="783"/>
    <cellStyle name="Normal 3 15 3 2" xfId="784"/>
    <cellStyle name="Normal 3 15 3_prokuratura" xfId="785"/>
    <cellStyle name="Normal 3 15 4" xfId="786"/>
    <cellStyle name="Normal 3 15_prokuratura" xfId="787"/>
    <cellStyle name="Normal 3 16" xfId="788"/>
    <cellStyle name="Normal 3 16 2" xfId="789"/>
    <cellStyle name="Normal 3 16_prokuratura" xfId="790"/>
    <cellStyle name="Normal 3 17" xfId="791"/>
    <cellStyle name="Normal 3 2" xfId="792"/>
    <cellStyle name="Normal 3 2 2" xfId="793"/>
    <cellStyle name="Normal 3 2_prokuratura" xfId="794"/>
    <cellStyle name="Normal 3 3" xfId="795"/>
    <cellStyle name="Normal 3 3 2" xfId="796"/>
    <cellStyle name="Normal 3 3_prokuratura" xfId="797"/>
    <cellStyle name="Normal 3 4" xfId="798"/>
    <cellStyle name="Normal 3 4 2" xfId="799"/>
    <cellStyle name="Normal 3 4_prokuratura" xfId="800"/>
    <cellStyle name="Normal 3 5" xfId="801"/>
    <cellStyle name="Normal 3 5 2" xfId="802"/>
    <cellStyle name="Normal 3 5_prokuratura" xfId="803"/>
    <cellStyle name="Normal 3 6" xfId="804"/>
    <cellStyle name="Normal 3 6 2" xfId="805"/>
    <cellStyle name="Normal 3 6_prokuratura" xfId="806"/>
    <cellStyle name="Normal 3 7" xfId="807"/>
    <cellStyle name="Normal 3 7 2" xfId="808"/>
    <cellStyle name="Normal 3 7_prokuratura" xfId="809"/>
    <cellStyle name="Normal 3 8" xfId="810"/>
    <cellStyle name="Normal 3 8 2" xfId="811"/>
    <cellStyle name="Normal 3 8 2 2" xfId="812"/>
    <cellStyle name="Normal 3 8 2_prokuratura" xfId="813"/>
    <cellStyle name="Normal 3 8 3" xfId="814"/>
    <cellStyle name="Normal 3 8 3 2" xfId="815"/>
    <cellStyle name="Normal 3 8 3_prokuratura" xfId="816"/>
    <cellStyle name="Normal 3 8 4" xfId="817"/>
    <cellStyle name="Normal 3 8_prokuratura" xfId="818"/>
    <cellStyle name="Normal 3 9" xfId="819"/>
    <cellStyle name="Normal 3 9 2" xfId="820"/>
    <cellStyle name="Normal 3 9 2 2" xfId="821"/>
    <cellStyle name="Normal 3 9 2_prokuratura" xfId="822"/>
    <cellStyle name="Normal 3 9 3" xfId="823"/>
    <cellStyle name="Normal 3 9 3 2" xfId="824"/>
    <cellStyle name="Normal 3 9 3_prokuratura" xfId="825"/>
    <cellStyle name="Normal 3 9 4" xfId="826"/>
    <cellStyle name="Normal 3 9_prokuratura" xfId="827"/>
    <cellStyle name="Normal 3_prokuratura" xfId="828"/>
    <cellStyle name="Normal 30" xfId="829"/>
    <cellStyle name="Normal 30 2" xfId="830"/>
    <cellStyle name="Normal 30_prokuratura" xfId="831"/>
    <cellStyle name="Normal 31" xfId="832"/>
    <cellStyle name="Normal 31 2" xfId="833"/>
    <cellStyle name="Normal 31_prokuratura" xfId="834"/>
    <cellStyle name="Normal 32" xfId="835"/>
    <cellStyle name="Normal 32 2" xfId="836"/>
    <cellStyle name="Normal 32_prokuratura" xfId="837"/>
    <cellStyle name="Normal 33" xfId="838"/>
    <cellStyle name="Normal 33 2" xfId="839"/>
    <cellStyle name="Normal 33_prokuratura" xfId="840"/>
    <cellStyle name="Normal 34" xfId="841"/>
    <cellStyle name="Normal 34 2" xfId="842"/>
    <cellStyle name="Normal 34_prokuratura" xfId="843"/>
    <cellStyle name="Normal 35" xfId="844"/>
    <cellStyle name="Normal 35 2" xfId="845"/>
    <cellStyle name="Normal 35_prokuratura" xfId="846"/>
    <cellStyle name="Normal 36" xfId="847"/>
    <cellStyle name="Normal 36 2" xfId="848"/>
    <cellStyle name="Normal 36_prokuratura" xfId="849"/>
    <cellStyle name="Normal 37" xfId="850"/>
    <cellStyle name="Normal 37 2" xfId="851"/>
    <cellStyle name="Normal 37_prokuratura" xfId="852"/>
    <cellStyle name="Normal 38" xfId="853"/>
    <cellStyle name="Normal 38 2" xfId="854"/>
    <cellStyle name="Normal 38_prokuratura" xfId="855"/>
    <cellStyle name="Normal 39" xfId="856"/>
    <cellStyle name="Normal 39 2" xfId="857"/>
    <cellStyle name="Normal 39_prokuratura" xfId="858"/>
    <cellStyle name="Normal 4" xfId="859"/>
    <cellStyle name="Normal 4 10" xfId="860"/>
    <cellStyle name="Normal 4 10 2" xfId="861"/>
    <cellStyle name="Normal 4 10_prokuratura" xfId="862"/>
    <cellStyle name="Normal 4 11" xfId="863"/>
    <cellStyle name="Normal 4 11 2" xfId="864"/>
    <cellStyle name="Normal 4 11_prokuratura" xfId="865"/>
    <cellStyle name="Normal 4 12" xfId="866"/>
    <cellStyle name="Normal 4 2" xfId="867"/>
    <cellStyle name="Normal 4 2 2" xfId="868"/>
    <cellStyle name="Normal 4 2 2 2" xfId="869"/>
    <cellStyle name="Normal 4 2 2_prokuratura" xfId="870"/>
    <cellStyle name="Normal 4 2 3" xfId="871"/>
    <cellStyle name="Normal 4 2 3 2" xfId="872"/>
    <cellStyle name="Normal 4 2 3_prokuratura" xfId="873"/>
    <cellStyle name="Normal 4 2 4" xfId="874"/>
    <cellStyle name="Normal 4 2_prokuratura" xfId="875"/>
    <cellStyle name="Normal 4 3" xfId="876"/>
    <cellStyle name="Normal 4 3 2" xfId="877"/>
    <cellStyle name="Normal 4 3 2 2" xfId="878"/>
    <cellStyle name="Normal 4 3 2_prokuratura" xfId="879"/>
    <cellStyle name="Normal 4 3 3" xfId="880"/>
    <cellStyle name="Normal 4 3 3 2" xfId="881"/>
    <cellStyle name="Normal 4 3 3_prokuratura" xfId="882"/>
    <cellStyle name="Normal 4 3 4" xfId="883"/>
    <cellStyle name="Normal 4 3_prokuratura" xfId="884"/>
    <cellStyle name="Normal 4 4" xfId="885"/>
    <cellStyle name="Normal 4 4 2" xfId="886"/>
    <cellStyle name="Normal 4 4 2 2" xfId="887"/>
    <cellStyle name="Normal 4 4 2_prokuratura" xfId="888"/>
    <cellStyle name="Normal 4 4 3" xfId="889"/>
    <cellStyle name="Normal 4 4 3 2" xfId="890"/>
    <cellStyle name="Normal 4 4 3_prokuratura" xfId="891"/>
    <cellStyle name="Normal 4 4 4" xfId="892"/>
    <cellStyle name="Normal 4 4_prokuratura" xfId="893"/>
    <cellStyle name="Normal 4 5" xfId="894"/>
    <cellStyle name="Normal 4 5 2" xfId="895"/>
    <cellStyle name="Normal 4 5 2 2" xfId="896"/>
    <cellStyle name="Normal 4 5 2_prokuratura" xfId="897"/>
    <cellStyle name="Normal 4 5 3" xfId="898"/>
    <cellStyle name="Normal 4 5 3 2" xfId="899"/>
    <cellStyle name="Normal 4 5 3_prokuratura" xfId="900"/>
    <cellStyle name="Normal 4 5 4" xfId="901"/>
    <cellStyle name="Normal 4 5_prokuratura" xfId="902"/>
    <cellStyle name="Normal 4 6" xfId="903"/>
    <cellStyle name="Normal 4 6 2" xfId="904"/>
    <cellStyle name="Normal 4 6 2 2" xfId="905"/>
    <cellStyle name="Normal 4 6 2_prokuratura" xfId="906"/>
    <cellStyle name="Normal 4 6 3" xfId="907"/>
    <cellStyle name="Normal 4 6 3 2" xfId="908"/>
    <cellStyle name="Normal 4 6 3_prokuratura" xfId="909"/>
    <cellStyle name="Normal 4 6 4" xfId="910"/>
    <cellStyle name="Normal 4 6_prokuratura" xfId="911"/>
    <cellStyle name="Normal 4 7" xfId="912"/>
    <cellStyle name="Normal 4 7 2" xfId="913"/>
    <cellStyle name="Normal 4 7 2 2" xfId="914"/>
    <cellStyle name="Normal 4 7 2_prokuratura" xfId="915"/>
    <cellStyle name="Normal 4 7 3" xfId="916"/>
    <cellStyle name="Normal 4 7 3 2" xfId="917"/>
    <cellStyle name="Normal 4 7 3_prokuratura" xfId="918"/>
    <cellStyle name="Normal 4 7 4" xfId="919"/>
    <cellStyle name="Normal 4 7_prokuratura" xfId="920"/>
    <cellStyle name="Normal 4 8" xfId="921"/>
    <cellStyle name="Normal 4 8 2" xfId="922"/>
    <cellStyle name="Normal 4 8 2 2" xfId="923"/>
    <cellStyle name="Normal 4 8 2_prokuratura" xfId="924"/>
    <cellStyle name="Normal 4 8 3" xfId="925"/>
    <cellStyle name="Normal 4 8 3 2" xfId="926"/>
    <cellStyle name="Normal 4 8 3_prokuratura" xfId="927"/>
    <cellStyle name="Normal 4 8 4" xfId="928"/>
    <cellStyle name="Normal 4 8_prokuratura" xfId="929"/>
    <cellStyle name="Normal 4 9" xfId="930"/>
    <cellStyle name="Normal 4 9 2" xfId="931"/>
    <cellStyle name="Normal 4 9 2 2" xfId="932"/>
    <cellStyle name="Normal 4 9 2_prokuratura" xfId="933"/>
    <cellStyle name="Normal 4 9 3" xfId="934"/>
    <cellStyle name="Normal 4 9 3 2" xfId="935"/>
    <cellStyle name="Normal 4 9 3_prokuratura" xfId="936"/>
    <cellStyle name="Normal 4 9 4" xfId="937"/>
    <cellStyle name="Normal 4 9_prokuratura" xfId="938"/>
    <cellStyle name="Normal 4_prokuratura" xfId="939"/>
    <cellStyle name="Normal 40" xfId="940"/>
    <cellStyle name="Normal 40 2" xfId="941"/>
    <cellStyle name="Normal 40_prokuratura" xfId="942"/>
    <cellStyle name="Normal 41" xfId="943"/>
    <cellStyle name="Normal 41 2" xfId="944"/>
    <cellStyle name="Normal 41_prokuratura" xfId="945"/>
    <cellStyle name="Normal 42" xfId="946"/>
    <cellStyle name="Normal 42 2" xfId="947"/>
    <cellStyle name="Normal 42_prokuratura" xfId="948"/>
    <cellStyle name="Normal 43" xfId="949"/>
    <cellStyle name="Normal 43 2" xfId="950"/>
    <cellStyle name="Normal 43_prokuratura" xfId="951"/>
    <cellStyle name="Normal 44" xfId="952"/>
    <cellStyle name="Normal 44 2" xfId="953"/>
    <cellStyle name="Normal 44_prokuratura" xfId="954"/>
    <cellStyle name="Normal 45" xfId="955"/>
    <cellStyle name="Normal 45 2" xfId="956"/>
    <cellStyle name="Normal 45_prokuratura" xfId="957"/>
    <cellStyle name="Normal 46" xfId="958"/>
    <cellStyle name="Normal 46 2" xfId="959"/>
    <cellStyle name="Normal 46_prokuratura" xfId="960"/>
    <cellStyle name="Normal 47" xfId="961"/>
    <cellStyle name="Normal 47 2" xfId="962"/>
    <cellStyle name="Normal 47_prokuratura" xfId="963"/>
    <cellStyle name="Normal 48" xfId="964"/>
    <cellStyle name="Normal 48 2" xfId="965"/>
    <cellStyle name="Normal 48_prokuratura" xfId="966"/>
    <cellStyle name="Normal 49" xfId="967"/>
    <cellStyle name="Normal 49 2" xfId="968"/>
    <cellStyle name="Normal 49_prokuratura" xfId="969"/>
    <cellStyle name="Normal 5" xfId="970"/>
    <cellStyle name="Normal 5 2" xfId="971"/>
    <cellStyle name="Normal 5_prokuratura" xfId="972"/>
    <cellStyle name="Normal 50" xfId="1069"/>
    <cellStyle name="Normal 50 2" xfId="1096"/>
    <cellStyle name="Normal 50 3" xfId="1126"/>
    <cellStyle name="Normal 50 4" xfId="1130"/>
    <cellStyle name="Normal 50 5" xfId="1135"/>
    <cellStyle name="Normal 6" xfId="973"/>
    <cellStyle name="Normal 6 2" xfId="974"/>
    <cellStyle name="Normal 6_prokuratura" xfId="975"/>
    <cellStyle name="Normal 7" xfId="976"/>
    <cellStyle name="Normal 7 2" xfId="977"/>
    <cellStyle name="Normal 7_prokuratura" xfId="978"/>
    <cellStyle name="Normal 8" xfId="979"/>
    <cellStyle name="Normal 8 2" xfId="980"/>
    <cellStyle name="Normal 8_prokuratura" xfId="981"/>
    <cellStyle name="Normal 9" xfId="982"/>
    <cellStyle name="Normal 9 2" xfId="983"/>
    <cellStyle name="Normal 9_prokuratura" xfId="984"/>
    <cellStyle name="Normal_gare wyalsadfenigagarini 2_SMSH2008-IIkv ." xfId="1143"/>
    <cellStyle name="Normal_senaki keTilmowyoba" xfId="1"/>
    <cellStyle name="Normal_senaki keTilmowyoba_xarj-va keTilmowyobis" xfId="3"/>
    <cellStyle name="normálne 2" xfId="985"/>
    <cellStyle name="Percent 2 2" xfId="986"/>
    <cellStyle name="Percent 2 2 2" xfId="987"/>
    <cellStyle name="Percent 2 3" xfId="988"/>
    <cellStyle name="Percent 2 3 2" xfId="989"/>
    <cellStyle name="Percent 2 4" xfId="990"/>
    <cellStyle name="Percent 2 4 2" xfId="991"/>
    <cellStyle name="Percent 3" xfId="992"/>
    <cellStyle name="Percent 3 2" xfId="993"/>
    <cellStyle name="Percent 3 2 2" xfId="994"/>
    <cellStyle name="Percent 3 3" xfId="995"/>
    <cellStyle name="Percent 3 3 2" xfId="996"/>
    <cellStyle name="Percent 3 4" xfId="997"/>
    <cellStyle name="Percent 4" xfId="998"/>
    <cellStyle name="Percent 4 2" xfId="999"/>
    <cellStyle name="SAPBEXstdItem" xfId="1000"/>
    <cellStyle name="silfain" xfId="1142"/>
    <cellStyle name="Standard_35kA Anl. &amp; Gen.Schutz  ANL335B" xfId="1001"/>
    <cellStyle name="Style 1" xfId="2"/>
    <cellStyle name="Акцент1 2" xfId="1002"/>
    <cellStyle name="Акцент1 3" xfId="1045"/>
    <cellStyle name="Акцент2 2" xfId="1003"/>
    <cellStyle name="Акцент2 3" xfId="1046"/>
    <cellStyle name="Акцент3 2" xfId="1004"/>
    <cellStyle name="Акцент3 3" xfId="1047"/>
    <cellStyle name="Акцент4 2" xfId="1005"/>
    <cellStyle name="Акцент4 3" xfId="1048"/>
    <cellStyle name="Акцент5 2" xfId="1006"/>
    <cellStyle name="Акцент5 3" xfId="1049"/>
    <cellStyle name="Акцент6 2" xfId="1007"/>
    <cellStyle name="Акцент6 3" xfId="1050"/>
    <cellStyle name="Ввод  2" xfId="1008"/>
    <cellStyle name="Ввод  3" xfId="1061"/>
    <cellStyle name="Вывод 2" xfId="1009"/>
    <cellStyle name="Вывод 3" xfId="1065"/>
    <cellStyle name="Вычисление 2" xfId="1010"/>
    <cellStyle name="Вычисление 3" xfId="1052"/>
    <cellStyle name="Заголовок 1 2" xfId="1011"/>
    <cellStyle name="Заголовок 1 3" xfId="1057"/>
    <cellStyle name="Заголовок 2 2" xfId="1012"/>
    <cellStyle name="Заголовок 2 3" xfId="1058"/>
    <cellStyle name="Заголовок 3 2" xfId="1013"/>
    <cellStyle name="Заголовок 3 3" xfId="1059"/>
    <cellStyle name="Заголовок 4 2" xfId="1014"/>
    <cellStyle name="Заголовок 4 3" xfId="1060"/>
    <cellStyle name="Итог 2" xfId="1015"/>
    <cellStyle name="Итог 3" xfId="1067"/>
    <cellStyle name="Контрольная ячейка 2" xfId="1016"/>
    <cellStyle name="Контрольная ячейка 3" xfId="1053"/>
    <cellStyle name="Название 2" xfId="1017"/>
    <cellStyle name="Название 3" xfId="1066"/>
    <cellStyle name="Нейтральный 2" xfId="1018"/>
    <cellStyle name="Нейтральный 3" xfId="1063"/>
    <cellStyle name="Обычный 2" xfId="8"/>
    <cellStyle name="Обычный 2 2" xfId="9"/>
    <cellStyle name="Обычный 2 2 10" xfId="1105"/>
    <cellStyle name="Обычный 2 2 11" xfId="1113"/>
    <cellStyle name="Обычный 2 2 12" xfId="1090"/>
    <cellStyle name="Обычный 2 2 13" xfId="1119"/>
    <cellStyle name="Обычный 2 2 14" xfId="1123"/>
    <cellStyle name="Обычный 2 2 15" xfId="1104"/>
    <cellStyle name="Обычный 2 2 16" xfId="1099"/>
    <cellStyle name="Обычный 2 2 2" xfId="10"/>
    <cellStyle name="Обычный 2 2 2 2" xfId="1074"/>
    <cellStyle name="Обычный 2 2 2 3" xfId="1089"/>
    <cellStyle name="Обычный 2 2 2 4" xfId="1095"/>
    <cellStyle name="Обычный 2 2 2 5" xfId="1112"/>
    <cellStyle name="Обычный 2 2 2 6" xfId="1116"/>
    <cellStyle name="Обычный 2 2 3" xfId="18"/>
    <cellStyle name="Обычный 2 2 4" xfId="1071"/>
    <cellStyle name="Обычный 2 2 4 2" xfId="1097"/>
    <cellStyle name="Обычный 2 2 4 3" xfId="1129"/>
    <cellStyle name="Обычный 2 2 4 4" xfId="1132"/>
    <cellStyle name="Обычный 2 2 4 5" xfId="1136"/>
    <cellStyle name="Обычный 2 2 5" xfId="1073"/>
    <cellStyle name="Обычный 2 2 6" xfId="1093"/>
    <cellStyle name="Обычный 2 2 7" xfId="1088"/>
    <cellStyle name="Обычный 2 2 8" xfId="1094"/>
    <cellStyle name="Обычный 2 2 9" xfId="1081"/>
    <cellStyle name="Обычный 3" xfId="11"/>
    <cellStyle name="Обычный 3 10" xfId="1092"/>
    <cellStyle name="Обычный 3 11" xfId="1098"/>
    <cellStyle name="Обычный 3 2" xfId="12"/>
    <cellStyle name="Обычный 3 2 2" xfId="21"/>
    <cellStyle name="Обычный 3 2 3" xfId="1085"/>
    <cellStyle name="Обычный 3 2 4" xfId="1084"/>
    <cellStyle name="Обычный 3 2 5" xfId="1134"/>
    <cellStyle name="Обычный 3 2 6" xfId="1133"/>
    <cellStyle name="Обычный 3 2 7" xfId="1100"/>
    <cellStyle name="Обычный 3 3" xfId="20"/>
    <cellStyle name="Обычный 3 3 10" xfId="1140"/>
    <cellStyle name="Обычный 3 3 2" xfId="1077"/>
    <cellStyle name="Обычный 3 3 3" xfId="1121"/>
    <cellStyle name="Обычный 3 3 4" xfId="1107"/>
    <cellStyle name="Обычный 3 3 5" xfId="1108"/>
    <cellStyle name="Обычный 3 3 6" xfId="1110"/>
    <cellStyle name="Обычный 3 3 7" xfId="1124"/>
    <cellStyle name="Обычный 3 3 8" xfId="1138"/>
    <cellStyle name="Обычный 3 3 9" xfId="1139"/>
    <cellStyle name="Обычный 3 4" xfId="1070"/>
    <cellStyle name="Обычный 3 5" xfId="1086"/>
    <cellStyle name="Обычный 3 6" xfId="1079"/>
    <cellStyle name="Обычный 3 7" xfId="1102"/>
    <cellStyle name="Обычный 3 8" xfId="1083"/>
    <cellStyle name="Обычный 3 9" xfId="1122"/>
    <cellStyle name="Обычный 4" xfId="13"/>
    <cellStyle name="Обычный 4 2" xfId="1026"/>
    <cellStyle name="Обычный 4 2 2" xfId="1091"/>
    <cellStyle name="Обычный 4 2 3" xfId="1082"/>
    <cellStyle name="Обычный 4 2 4" xfId="1117"/>
    <cellStyle name="Обычный 4 2 5" xfId="1080"/>
    <cellStyle name="Обычный 4 3" xfId="1111"/>
    <cellStyle name="Обычный 4 4" xfId="1103"/>
    <cellStyle name="Обычный 4 5" xfId="1125"/>
    <cellStyle name="Обычный 4 6" xfId="1101"/>
    <cellStyle name="Обычный 4 7" xfId="1137"/>
    <cellStyle name="Обычный 5" xfId="14"/>
    <cellStyle name="Обычный 5 2" xfId="1072"/>
    <cellStyle name="Обычный 6" xfId="15"/>
    <cellStyle name="Обычный 6 2" xfId="1075"/>
    <cellStyle name="Обычный 6 3" xfId="1118"/>
    <cellStyle name="Обычный 6 4" xfId="1120"/>
    <cellStyle name="Обычный 6 5" xfId="1127"/>
    <cellStyle name="Обычный 7" xfId="16"/>
    <cellStyle name="Обычный 7 2" xfId="1076"/>
    <cellStyle name="Обычный 7 3" xfId="1109"/>
    <cellStyle name="Обычный 7 4" xfId="1128"/>
    <cellStyle name="Обычный 7 5" xfId="1131"/>
    <cellStyle name="Обычный_დემონტაჟი" xfId="1141"/>
    <cellStyle name="Плохой 2" xfId="1019"/>
    <cellStyle name="Плохой 3" xfId="1051"/>
    <cellStyle name="Пояснение 2" xfId="1020"/>
    <cellStyle name="Пояснение 3" xfId="1055"/>
    <cellStyle name="Примечание 2" xfId="1021"/>
    <cellStyle name="Примечание 3" xfId="1064"/>
    <cellStyle name="Связанная ячейка 2" xfId="1022"/>
    <cellStyle name="Связанная ячейка 3" xfId="1062"/>
    <cellStyle name="Текст предупреждения 2" xfId="1023"/>
    <cellStyle name="Текст предупреждения 3" xfId="1068"/>
    <cellStyle name="Финансовый 2" xfId="17"/>
    <cellStyle name="Финансовый 2 2" xfId="19"/>
    <cellStyle name="Финансовый 2 3" xfId="1087"/>
    <cellStyle name="Финансовый 2 4" xfId="1114"/>
    <cellStyle name="Финансовый 2 5" xfId="1106"/>
    <cellStyle name="Финансовый 2 6" xfId="1078"/>
    <cellStyle name="Финансовый 2 7" xfId="1115"/>
    <cellStyle name="Финансовый 3" xfId="1054"/>
    <cellStyle name="Хороший 2" xfId="1024"/>
    <cellStyle name="Хороший 3" xfId="1056"/>
    <cellStyle name="常规_Sheet1" xfId="10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F19" sqref="F19"/>
    </sheetView>
  </sheetViews>
  <sheetFormatPr defaultRowHeight="13.5"/>
  <cols>
    <col min="1" max="1" width="6.42578125" style="165" customWidth="1"/>
    <col min="2" max="2" width="10" style="165" customWidth="1"/>
    <col min="3" max="3" width="46" style="165" customWidth="1"/>
    <col min="4" max="4" width="11.7109375" style="165" customWidth="1"/>
    <col min="5" max="5" width="11.140625" style="165" customWidth="1"/>
    <col min="6" max="6" width="11.7109375" style="165" customWidth="1"/>
    <col min="7" max="7" width="10" style="165" customWidth="1"/>
    <col min="8" max="8" width="14" style="165" customWidth="1"/>
  </cols>
  <sheetData>
    <row r="1" spans="1:8" ht="15">
      <c r="A1" s="178" t="s">
        <v>107</v>
      </c>
      <c r="B1" s="178"/>
      <c r="C1" s="178"/>
      <c r="D1" s="178"/>
      <c r="E1" s="178"/>
      <c r="F1" s="178"/>
      <c r="G1" s="178"/>
      <c r="H1" s="178"/>
    </row>
    <row r="2" spans="1:8" ht="48.75" customHeight="1">
      <c r="A2" s="179" t="s">
        <v>128</v>
      </c>
      <c r="B2" s="179"/>
      <c r="C2" s="179"/>
      <c r="D2" s="179"/>
      <c r="E2" s="179"/>
      <c r="F2" s="179"/>
      <c r="G2" s="179"/>
      <c r="H2" s="179"/>
    </row>
    <row r="3" spans="1:8" ht="16.5">
      <c r="A3" s="180" t="s">
        <v>108</v>
      </c>
      <c r="B3" s="180"/>
      <c r="C3" s="180"/>
      <c r="D3" s="141">
        <f>H12</f>
        <v>0</v>
      </c>
      <c r="E3" s="142" t="s">
        <v>109</v>
      </c>
      <c r="F3" s="142"/>
      <c r="G3" s="142"/>
      <c r="H3" s="142"/>
    </row>
    <row r="4" spans="1:8" ht="16.5">
      <c r="A4" s="143"/>
      <c r="B4" s="143"/>
      <c r="C4" s="143"/>
      <c r="D4" s="144"/>
      <c r="E4" s="144"/>
      <c r="F4" s="144"/>
      <c r="G4" s="144"/>
      <c r="H4" s="144"/>
    </row>
    <row r="5" spans="1:8" ht="16.5">
      <c r="A5" s="181" t="s">
        <v>127</v>
      </c>
      <c r="B5" s="181"/>
      <c r="C5" s="181"/>
      <c r="D5" s="145"/>
      <c r="E5" s="146"/>
      <c r="F5" s="147"/>
      <c r="G5" s="148"/>
      <c r="H5" s="146"/>
    </row>
    <row r="6" spans="1:8">
      <c r="A6" s="182" t="s">
        <v>30</v>
      </c>
      <c r="B6" s="183" t="s">
        <v>110</v>
      </c>
      <c r="C6" s="183" t="s">
        <v>111</v>
      </c>
      <c r="D6" s="182" t="s">
        <v>112</v>
      </c>
      <c r="E6" s="182"/>
      <c r="F6" s="182"/>
      <c r="G6" s="182"/>
      <c r="H6" s="183" t="s">
        <v>113</v>
      </c>
    </row>
    <row r="7" spans="1:8" ht="27">
      <c r="A7" s="182"/>
      <c r="B7" s="183"/>
      <c r="C7" s="183"/>
      <c r="D7" s="149" t="s">
        <v>114</v>
      </c>
      <c r="E7" s="149" t="s">
        <v>115</v>
      </c>
      <c r="F7" s="149" t="s">
        <v>116</v>
      </c>
      <c r="G7" s="149" t="s">
        <v>117</v>
      </c>
      <c r="H7" s="182"/>
    </row>
    <row r="8" spans="1:8" ht="15.75">
      <c r="A8" s="150">
        <v>1</v>
      </c>
      <c r="B8" s="150">
        <v>2</v>
      </c>
      <c r="C8" s="151">
        <v>3</v>
      </c>
      <c r="D8" s="151">
        <v>4</v>
      </c>
      <c r="E8" s="151">
        <v>5</v>
      </c>
      <c r="F8" s="151">
        <v>6</v>
      </c>
      <c r="G8" s="151">
        <v>7</v>
      </c>
      <c r="H8" s="151">
        <v>8</v>
      </c>
    </row>
    <row r="9" spans="1:8" ht="16.5">
      <c r="A9" s="173" t="s">
        <v>118</v>
      </c>
      <c r="B9" s="174"/>
      <c r="C9" s="174"/>
      <c r="D9" s="174"/>
      <c r="E9" s="174"/>
      <c r="F9" s="174"/>
      <c r="G9" s="174"/>
      <c r="H9" s="175"/>
    </row>
    <row r="10" spans="1:8" ht="26.25" customHeight="1">
      <c r="A10" s="150">
        <v>1</v>
      </c>
      <c r="B10" s="150">
        <v>1</v>
      </c>
      <c r="C10" s="152" t="s">
        <v>121</v>
      </c>
      <c r="D10" s="153"/>
      <c r="E10" s="152"/>
      <c r="F10" s="152"/>
      <c r="G10" s="152"/>
      <c r="H10" s="153">
        <f>D10</f>
        <v>0</v>
      </c>
    </row>
    <row r="11" spans="1:8" ht="27" customHeight="1">
      <c r="A11" s="150">
        <v>2</v>
      </c>
      <c r="B11" s="150">
        <v>2</v>
      </c>
      <c r="C11" s="152" t="s">
        <v>120</v>
      </c>
      <c r="D11" s="154"/>
      <c r="E11" s="152"/>
      <c r="F11" s="152"/>
      <c r="G11" s="152"/>
      <c r="H11" s="153">
        <f>D11</f>
        <v>0</v>
      </c>
    </row>
    <row r="12" spans="1:8" ht="15.75">
      <c r="A12" s="155"/>
      <c r="B12" s="155"/>
      <c r="C12" s="156" t="s">
        <v>119</v>
      </c>
      <c r="D12" s="157"/>
      <c r="E12" s="157"/>
      <c r="F12" s="157"/>
      <c r="G12" s="158"/>
      <c r="H12" s="159">
        <f>SUM(H10:H11)</f>
        <v>0</v>
      </c>
    </row>
    <row r="13" spans="1:8" ht="15.75">
      <c r="A13" s="160"/>
      <c r="B13" s="160"/>
      <c r="C13" s="161"/>
      <c r="D13" s="162"/>
      <c r="E13" s="162"/>
      <c r="F13" s="162"/>
      <c r="G13" s="163"/>
      <c r="H13" s="164"/>
    </row>
    <row r="14" spans="1:8" ht="15.75">
      <c r="C14" s="166"/>
      <c r="D14" s="166"/>
      <c r="E14" s="167"/>
      <c r="F14" s="176"/>
      <c r="G14" s="177"/>
      <c r="H14" s="168"/>
    </row>
  </sheetData>
  <mergeCells count="11">
    <mergeCell ref="A9:H9"/>
    <mergeCell ref="F14:G14"/>
    <mergeCell ref="A1:H1"/>
    <mergeCell ref="A2:H2"/>
    <mergeCell ref="A3:C3"/>
    <mergeCell ref="A5:C5"/>
    <mergeCell ref="A6:A7"/>
    <mergeCell ref="B6:B7"/>
    <mergeCell ref="C6:C7"/>
    <mergeCell ref="D6:G6"/>
    <mergeCell ref="H6:H7"/>
  </mergeCell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view="pageBreakPreview" topLeftCell="A46" zoomScaleSheetLayoutView="100" workbookViewId="0">
      <selection activeCell="K12" sqref="K12"/>
    </sheetView>
  </sheetViews>
  <sheetFormatPr defaultRowHeight="12.75"/>
  <cols>
    <col min="1" max="1" width="2.85546875" customWidth="1"/>
    <col min="2" max="2" width="11.7109375" customWidth="1"/>
    <col min="3" max="3" width="31.5703125" style="64" customWidth="1"/>
    <col min="5" max="5" width="9" customWidth="1"/>
    <col min="6" max="6" width="13.42578125" bestFit="1" customWidth="1"/>
    <col min="7" max="7" width="7.7109375" style="2" bestFit="1" customWidth="1"/>
    <col min="8" max="8" width="10" customWidth="1"/>
    <col min="9" max="9" width="8.140625" customWidth="1"/>
    <col min="10" max="10" width="11.28515625" customWidth="1"/>
    <col min="11" max="11" width="8.85546875" customWidth="1"/>
    <col min="12" max="12" width="10.7109375" customWidth="1"/>
    <col min="13" max="13" width="11.85546875" customWidth="1"/>
    <col min="14" max="14" width="10" bestFit="1" customWidth="1"/>
    <col min="16" max="16" width="13.140625" customWidth="1"/>
  </cols>
  <sheetData>
    <row r="1" spans="1:16" ht="36.75" customHeight="1">
      <c r="A1" s="199" t="s">
        <v>128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6" ht="27.75" customHeight="1">
      <c r="A2" s="197" t="s">
        <v>34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spans="1:16" s="1" customFormat="1" ht="19.5" customHeight="1">
      <c r="A3" s="197" t="s">
        <v>122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</row>
    <row r="4" spans="1:16" ht="15.75">
      <c r="A4" s="37"/>
      <c r="B4" s="38"/>
      <c r="C4" s="38"/>
      <c r="D4" s="200" t="s">
        <v>0</v>
      </c>
      <c r="E4" s="200"/>
      <c r="F4" s="200"/>
      <c r="G4" s="200"/>
      <c r="H4" s="200"/>
      <c r="I4" s="200"/>
      <c r="J4" s="200"/>
      <c r="K4" s="200"/>
      <c r="L4" s="200"/>
      <c r="M4" s="200"/>
    </row>
    <row r="5" spans="1:16" ht="15.75">
      <c r="A5" s="190" t="s">
        <v>30</v>
      </c>
      <c r="B5" s="201" t="s">
        <v>1</v>
      </c>
      <c r="C5" s="203" t="s">
        <v>2</v>
      </c>
      <c r="D5" s="203" t="s">
        <v>3</v>
      </c>
      <c r="E5" s="203" t="s">
        <v>4</v>
      </c>
      <c r="F5" s="203" t="s">
        <v>5</v>
      </c>
      <c r="G5" s="204" t="s">
        <v>31</v>
      </c>
      <c r="H5" s="205"/>
      <c r="I5" s="193" t="s">
        <v>32</v>
      </c>
      <c r="J5" s="193"/>
      <c r="K5" s="203" t="s">
        <v>6</v>
      </c>
      <c r="L5" s="203"/>
      <c r="M5" s="35" t="s">
        <v>33</v>
      </c>
      <c r="N5" s="66"/>
      <c r="O5" s="66"/>
      <c r="P5" s="66"/>
    </row>
    <row r="6" spans="1:16" ht="31.5">
      <c r="A6" s="191"/>
      <c r="B6" s="202"/>
      <c r="C6" s="203"/>
      <c r="D6" s="203"/>
      <c r="E6" s="203"/>
      <c r="F6" s="203"/>
      <c r="G6" s="78" t="s">
        <v>7</v>
      </c>
      <c r="H6" s="5" t="s">
        <v>8</v>
      </c>
      <c r="I6" s="36" t="s">
        <v>7</v>
      </c>
      <c r="J6" s="5" t="s">
        <v>8</v>
      </c>
      <c r="K6" s="36" t="s">
        <v>7</v>
      </c>
      <c r="L6" s="5" t="s">
        <v>9</v>
      </c>
      <c r="M6" s="35" t="s">
        <v>10</v>
      </c>
      <c r="N6" s="66"/>
      <c r="O6" s="66"/>
      <c r="P6" s="66"/>
    </row>
    <row r="7" spans="1:16" ht="15.75">
      <c r="A7" s="35">
        <v>1</v>
      </c>
      <c r="B7" s="36">
        <v>2</v>
      </c>
      <c r="C7" s="62">
        <v>3</v>
      </c>
      <c r="D7" s="36">
        <v>4</v>
      </c>
      <c r="E7" s="36">
        <v>5</v>
      </c>
      <c r="F7" s="36">
        <v>6</v>
      </c>
      <c r="G7" s="77">
        <v>7</v>
      </c>
      <c r="H7" s="7">
        <v>8</v>
      </c>
      <c r="I7" s="35">
        <v>9</v>
      </c>
      <c r="J7" s="7">
        <v>10</v>
      </c>
      <c r="K7" s="35">
        <v>11</v>
      </c>
      <c r="L7" s="7">
        <v>12</v>
      </c>
      <c r="M7" s="35">
        <v>13</v>
      </c>
      <c r="N7" s="66"/>
      <c r="O7" s="66"/>
      <c r="P7" s="66"/>
    </row>
    <row r="8" spans="1:16" ht="33">
      <c r="A8" s="35"/>
      <c r="B8" s="54"/>
      <c r="C8" s="55" t="s">
        <v>29</v>
      </c>
      <c r="D8" s="54"/>
      <c r="E8" s="54"/>
      <c r="F8" s="54"/>
      <c r="G8" s="54"/>
      <c r="H8" s="54"/>
      <c r="I8" s="54"/>
      <c r="J8" s="54"/>
      <c r="K8" s="54"/>
      <c r="L8" s="54"/>
      <c r="M8" s="56"/>
      <c r="N8" s="66"/>
      <c r="O8" s="66"/>
      <c r="P8" s="66"/>
    </row>
    <row r="9" spans="1:16" ht="37.5" customHeight="1">
      <c r="A9" s="190">
        <v>1</v>
      </c>
      <c r="B9" s="79" t="s">
        <v>64</v>
      </c>
      <c r="C9" s="11" t="s">
        <v>36</v>
      </c>
      <c r="D9" s="10" t="s">
        <v>11</v>
      </c>
      <c r="E9" s="10"/>
      <c r="F9" s="25">
        <v>0.79900000000000004</v>
      </c>
      <c r="G9" s="80"/>
      <c r="H9" s="5"/>
      <c r="I9" s="10"/>
      <c r="J9" s="10"/>
      <c r="K9" s="10"/>
      <c r="L9" s="10"/>
      <c r="M9" s="5"/>
      <c r="N9" s="184"/>
      <c r="O9" s="185"/>
      <c r="P9" s="185"/>
    </row>
    <row r="10" spans="1:16" s="1" customFormat="1" ht="23.25" customHeight="1">
      <c r="A10" s="191"/>
      <c r="B10" s="71"/>
      <c r="C10" s="6" t="s">
        <v>39</v>
      </c>
      <c r="D10" s="70" t="s">
        <v>40</v>
      </c>
      <c r="E10" s="78">
        <v>71.47</v>
      </c>
      <c r="F10" s="16">
        <f>E10*F9</f>
        <v>57.104530000000004</v>
      </c>
      <c r="G10" s="78"/>
      <c r="H10" s="73"/>
      <c r="I10" s="72"/>
      <c r="J10" s="73"/>
      <c r="K10" s="73"/>
      <c r="L10" s="16"/>
      <c r="M10" s="5"/>
      <c r="N10" s="69"/>
      <c r="O10" s="69"/>
      <c r="P10" s="69"/>
    </row>
    <row r="11" spans="1:16" ht="16.5">
      <c r="A11" s="35"/>
      <c r="B11" s="57"/>
      <c r="C11" s="55" t="s">
        <v>28</v>
      </c>
      <c r="D11" s="57"/>
      <c r="E11" s="58"/>
      <c r="F11" s="58"/>
      <c r="G11" s="59"/>
      <c r="H11" s="59"/>
      <c r="I11" s="59"/>
      <c r="J11" s="59"/>
      <c r="K11" s="59"/>
      <c r="L11" s="59"/>
      <c r="M11" s="53"/>
      <c r="N11" s="66"/>
      <c r="O11" s="66"/>
      <c r="P11" s="66"/>
    </row>
    <row r="12" spans="1:16" ht="49.5">
      <c r="A12" s="190">
        <v>2</v>
      </c>
      <c r="B12" s="18" t="s">
        <v>37</v>
      </c>
      <c r="C12" s="19" t="s">
        <v>45</v>
      </c>
      <c r="D12" s="20" t="s">
        <v>38</v>
      </c>
      <c r="E12" s="19"/>
      <c r="F12" s="34">
        <v>2.7238000000000002</v>
      </c>
      <c r="G12" s="19"/>
      <c r="H12" s="19"/>
      <c r="I12" s="19"/>
      <c r="J12" s="19"/>
      <c r="K12" s="19"/>
      <c r="L12" s="19"/>
      <c r="M12" s="19"/>
      <c r="N12" s="66"/>
      <c r="O12" s="66"/>
      <c r="P12" s="66"/>
    </row>
    <row r="13" spans="1:16" ht="15.75">
      <c r="A13" s="192"/>
      <c r="B13" s="17"/>
      <c r="C13" s="21" t="s">
        <v>39</v>
      </c>
      <c r="D13" s="17" t="s">
        <v>40</v>
      </c>
      <c r="E13" s="17">
        <v>14.5</v>
      </c>
      <c r="F13" s="16">
        <f>E13*F12</f>
        <v>39.495100000000001</v>
      </c>
      <c r="G13" s="17"/>
      <c r="H13" s="17"/>
      <c r="I13" s="23"/>
      <c r="J13" s="16"/>
      <c r="K13" s="16"/>
      <c r="L13" s="16"/>
      <c r="M13" s="5"/>
      <c r="N13" s="66"/>
      <c r="O13" s="66"/>
      <c r="P13" s="66"/>
    </row>
    <row r="14" spans="1:16" ht="34.5" customHeight="1">
      <c r="A14" s="192"/>
      <c r="B14" s="17" t="s">
        <v>79</v>
      </c>
      <c r="C14" s="21" t="s">
        <v>65</v>
      </c>
      <c r="D14" s="17" t="s">
        <v>41</v>
      </c>
      <c r="E14" s="17">
        <v>3.18</v>
      </c>
      <c r="F14" s="16">
        <f>E14*F12</f>
        <v>8.661684000000001</v>
      </c>
      <c r="G14" s="17"/>
      <c r="H14" s="22"/>
      <c r="I14" s="16"/>
      <c r="J14" s="16"/>
      <c r="K14" s="16"/>
      <c r="L14" s="16"/>
      <c r="M14" s="5"/>
      <c r="N14" s="66"/>
      <c r="O14" s="66"/>
      <c r="P14" s="66"/>
    </row>
    <row r="15" spans="1:16" ht="33">
      <c r="A15" s="192"/>
      <c r="B15" s="17" t="s">
        <v>80</v>
      </c>
      <c r="C15" s="24" t="s">
        <v>42</v>
      </c>
      <c r="D15" s="17" t="s">
        <v>41</v>
      </c>
      <c r="E15" s="17">
        <v>2.42</v>
      </c>
      <c r="F15" s="16">
        <f>F12*E15</f>
        <v>6.591596</v>
      </c>
      <c r="G15" s="17"/>
      <c r="H15" s="22"/>
      <c r="I15" s="16"/>
      <c r="J15" s="16"/>
      <c r="K15" s="16"/>
      <c r="L15" s="16"/>
      <c r="M15" s="5"/>
      <c r="N15" s="66"/>
      <c r="O15" s="66"/>
      <c r="P15" s="66"/>
    </row>
    <row r="16" spans="1:16" ht="33">
      <c r="A16" s="192"/>
      <c r="B16" s="17" t="s">
        <v>78</v>
      </c>
      <c r="C16" s="24" t="s">
        <v>43</v>
      </c>
      <c r="D16" s="17" t="s">
        <v>41</v>
      </c>
      <c r="E16" s="17">
        <v>2.42</v>
      </c>
      <c r="F16" s="16">
        <f>F12*E16</f>
        <v>6.591596</v>
      </c>
      <c r="G16" s="17"/>
      <c r="H16" s="22"/>
      <c r="I16" s="16"/>
      <c r="J16" s="16"/>
      <c r="K16" s="16"/>
      <c r="L16" s="16"/>
      <c r="M16" s="5"/>
      <c r="N16" s="186"/>
      <c r="O16" s="187"/>
      <c r="P16" s="187"/>
    </row>
    <row r="17" spans="1:16" s="2" customFormat="1" ht="15.75">
      <c r="A17" s="191"/>
      <c r="B17" s="26"/>
      <c r="C17" s="21" t="s">
        <v>18</v>
      </c>
      <c r="D17" s="17" t="s">
        <v>13</v>
      </c>
      <c r="E17" s="17">
        <v>1.45</v>
      </c>
      <c r="F17" s="16">
        <f>F12*E17</f>
        <v>3.9495100000000001</v>
      </c>
      <c r="G17" s="17"/>
      <c r="H17" s="22"/>
      <c r="I17" s="16"/>
      <c r="J17" s="16"/>
      <c r="K17" s="16"/>
      <c r="L17" s="16"/>
      <c r="M17" s="5"/>
      <c r="N17" s="67"/>
      <c r="O17" s="67"/>
      <c r="P17" s="67"/>
    </row>
    <row r="18" spans="1:16" s="2" customFormat="1" ht="31.5">
      <c r="A18" s="193">
        <v>3</v>
      </c>
      <c r="B18" s="27" t="s">
        <v>19</v>
      </c>
      <c r="C18" s="11" t="s">
        <v>35</v>
      </c>
      <c r="D18" s="27" t="s">
        <v>12</v>
      </c>
      <c r="E18" s="28"/>
      <c r="F18" s="28">
        <v>30</v>
      </c>
      <c r="G18" s="28"/>
      <c r="H18" s="28"/>
      <c r="I18" s="28"/>
      <c r="J18" s="28"/>
      <c r="K18" s="28"/>
      <c r="L18" s="28"/>
      <c r="M18" s="5"/>
      <c r="N18" s="67"/>
      <c r="O18" s="67"/>
      <c r="P18" s="67"/>
    </row>
    <row r="19" spans="1:16" s="2" customFormat="1" ht="15.75">
      <c r="A19" s="193"/>
      <c r="B19" s="39"/>
      <c r="C19" s="62" t="s">
        <v>14</v>
      </c>
      <c r="D19" s="39" t="s">
        <v>15</v>
      </c>
      <c r="E19" s="39">
        <v>2.06</v>
      </c>
      <c r="F19" s="5">
        <f>F18*E19</f>
        <v>61.800000000000004</v>
      </c>
      <c r="G19" s="5"/>
      <c r="H19" s="5"/>
      <c r="I19" s="5"/>
      <c r="J19" s="5"/>
      <c r="K19" s="5"/>
      <c r="L19" s="5"/>
      <c r="M19" s="5"/>
      <c r="N19" s="67"/>
      <c r="O19" s="67"/>
      <c r="P19" s="67"/>
    </row>
    <row r="20" spans="1:16" s="2" customFormat="1" ht="47.25">
      <c r="A20" s="193">
        <v>4</v>
      </c>
      <c r="B20" s="41" t="s">
        <v>51</v>
      </c>
      <c r="C20" s="11" t="s">
        <v>46</v>
      </c>
      <c r="D20" s="47" t="s">
        <v>52</v>
      </c>
      <c r="E20" s="48"/>
      <c r="F20" s="169">
        <f>(F12/10+(F18/1000))*1.2</f>
        <v>0.36285599999999996</v>
      </c>
      <c r="G20" s="33"/>
      <c r="H20" s="45"/>
      <c r="I20" s="49"/>
      <c r="J20" s="45"/>
      <c r="K20" s="49"/>
      <c r="L20" s="45"/>
      <c r="M20" s="45"/>
      <c r="N20" s="67"/>
      <c r="O20" s="67"/>
      <c r="P20" s="67"/>
    </row>
    <row r="21" spans="1:16" s="2" customFormat="1" ht="16.5">
      <c r="A21" s="193"/>
      <c r="B21" s="41"/>
      <c r="C21" s="42" t="s">
        <v>49</v>
      </c>
      <c r="D21" s="43" t="s">
        <v>40</v>
      </c>
      <c r="E21" s="44">
        <v>20</v>
      </c>
      <c r="F21" s="81">
        <f>E21*F20</f>
        <v>7.2571199999999987</v>
      </c>
      <c r="G21" s="81"/>
      <c r="H21" s="45"/>
      <c r="I21" s="44"/>
      <c r="J21" s="45"/>
      <c r="K21" s="44"/>
      <c r="L21" s="45"/>
      <c r="M21" s="45"/>
      <c r="N21" s="67"/>
      <c r="O21" s="67"/>
      <c r="P21" s="67"/>
    </row>
    <row r="22" spans="1:16" s="2" customFormat="1" ht="33">
      <c r="A22" s="193"/>
      <c r="B22" s="41" t="s">
        <v>81</v>
      </c>
      <c r="C22" s="42" t="s">
        <v>50</v>
      </c>
      <c r="D22" s="43" t="s">
        <v>41</v>
      </c>
      <c r="E22" s="44">
        <v>44.8</v>
      </c>
      <c r="F22" s="81">
        <f>E22*F20</f>
        <v>16.255948799999999</v>
      </c>
      <c r="G22" s="81"/>
      <c r="H22" s="45"/>
      <c r="I22" s="44"/>
      <c r="J22" s="45"/>
      <c r="K22" s="44"/>
      <c r="L22" s="45"/>
      <c r="M22" s="45"/>
      <c r="N22" s="67"/>
      <c r="O22" s="67"/>
      <c r="P22" s="67"/>
    </row>
    <row r="23" spans="1:16" s="2" customFormat="1" ht="16.5">
      <c r="A23" s="40"/>
      <c r="B23" s="41"/>
      <c r="C23" s="46" t="s">
        <v>18</v>
      </c>
      <c r="D23" s="43" t="s">
        <v>13</v>
      </c>
      <c r="E23" s="44">
        <v>2.1</v>
      </c>
      <c r="F23" s="81">
        <f>E23*F20</f>
        <v>0.76199759999999994</v>
      </c>
      <c r="G23" s="81"/>
      <c r="H23" s="45"/>
      <c r="I23" s="44"/>
      <c r="J23" s="45"/>
      <c r="K23" s="44"/>
      <c r="L23" s="45"/>
      <c r="M23" s="45"/>
      <c r="N23" s="67"/>
      <c r="O23" s="67"/>
      <c r="P23" s="67"/>
    </row>
    <row r="24" spans="1:16" s="2" customFormat="1" ht="47.25">
      <c r="A24" s="88"/>
      <c r="B24" s="11" t="s">
        <v>82</v>
      </c>
      <c r="C24" s="29" t="s">
        <v>20</v>
      </c>
      <c r="D24" s="10" t="s">
        <v>17</v>
      </c>
      <c r="E24" s="8"/>
      <c r="F24" s="8">
        <f>F20*1000*1.75</f>
        <v>634.99799999999993</v>
      </c>
      <c r="G24" s="8"/>
      <c r="H24" s="8"/>
      <c r="I24" s="8"/>
      <c r="J24" s="8"/>
      <c r="K24" s="5"/>
      <c r="L24" s="5"/>
      <c r="M24" s="5"/>
      <c r="N24" s="67"/>
      <c r="O24" s="67"/>
      <c r="P24" s="67"/>
    </row>
    <row r="25" spans="1:16" s="2" customFormat="1" ht="47.25">
      <c r="A25" s="193">
        <v>6</v>
      </c>
      <c r="B25" s="75" t="s">
        <v>68</v>
      </c>
      <c r="C25" s="30" t="s">
        <v>72</v>
      </c>
      <c r="D25" s="30" t="s">
        <v>69</v>
      </c>
      <c r="E25" s="31"/>
      <c r="F25" s="76">
        <v>3.63</v>
      </c>
      <c r="G25" s="76"/>
      <c r="H25" s="76"/>
      <c r="I25" s="76"/>
      <c r="J25" s="76"/>
      <c r="K25" s="76"/>
      <c r="L25" s="76"/>
      <c r="M25" s="5"/>
      <c r="N25" s="67"/>
      <c r="O25" s="67"/>
      <c r="P25" s="67"/>
    </row>
    <row r="26" spans="1:16" s="2" customFormat="1" ht="15.75">
      <c r="A26" s="193"/>
      <c r="B26" s="3"/>
      <c r="C26" s="3" t="s">
        <v>21</v>
      </c>
      <c r="D26" s="9" t="s">
        <v>15</v>
      </c>
      <c r="E26" s="3">
        <v>15</v>
      </c>
      <c r="F26" s="4">
        <f>E26*F25</f>
        <v>54.449999999999996</v>
      </c>
      <c r="G26" s="4"/>
      <c r="H26" s="4"/>
      <c r="I26" s="4"/>
      <c r="J26" s="4"/>
      <c r="K26" s="4"/>
      <c r="L26" s="4"/>
      <c r="M26" s="5"/>
      <c r="N26" s="67"/>
      <c r="O26" s="67"/>
      <c r="P26" s="67"/>
    </row>
    <row r="27" spans="1:16" s="2" customFormat="1" ht="33" customHeight="1">
      <c r="A27" s="193"/>
      <c r="B27" s="3" t="s">
        <v>22</v>
      </c>
      <c r="C27" s="9" t="s">
        <v>23</v>
      </c>
      <c r="D27" s="9" t="s">
        <v>16</v>
      </c>
      <c r="E27" s="3">
        <v>2.16</v>
      </c>
      <c r="F27" s="4">
        <f>E27*F25</f>
        <v>7.8408000000000007</v>
      </c>
      <c r="G27" s="4"/>
      <c r="H27" s="4"/>
      <c r="I27" s="4"/>
      <c r="J27" s="4"/>
      <c r="K27" s="4"/>
      <c r="L27" s="4"/>
      <c r="M27" s="5"/>
      <c r="N27" s="67"/>
      <c r="O27" s="67"/>
      <c r="P27" s="67"/>
    </row>
    <row r="28" spans="1:16" s="2" customFormat="1" ht="33.75" customHeight="1">
      <c r="A28" s="193"/>
      <c r="B28" s="3" t="s">
        <v>83</v>
      </c>
      <c r="C28" s="9" t="s">
        <v>70</v>
      </c>
      <c r="D28" s="9" t="s">
        <v>16</v>
      </c>
      <c r="E28" s="3">
        <v>2.73</v>
      </c>
      <c r="F28" s="4">
        <f>E28*F25</f>
        <v>9.9099000000000004</v>
      </c>
      <c r="G28" s="4"/>
      <c r="H28" s="4"/>
      <c r="I28" s="4"/>
      <c r="J28" s="4"/>
      <c r="K28" s="4"/>
      <c r="L28" s="4"/>
      <c r="M28" s="5"/>
      <c r="N28" s="67"/>
      <c r="O28" s="67"/>
      <c r="P28" s="67"/>
    </row>
    <row r="29" spans="1:16" s="2" customFormat="1" ht="18">
      <c r="A29" s="193"/>
      <c r="B29" s="3" t="s">
        <v>76</v>
      </c>
      <c r="C29" s="3" t="s">
        <v>71</v>
      </c>
      <c r="D29" s="9" t="s">
        <v>24</v>
      </c>
      <c r="E29" s="3">
        <v>122</v>
      </c>
      <c r="F29" s="4">
        <f>E29*F25</f>
        <v>442.86</v>
      </c>
      <c r="G29" s="4"/>
      <c r="H29" s="4"/>
      <c r="I29" s="4"/>
      <c r="J29" s="4"/>
      <c r="K29" s="4"/>
      <c r="L29" s="4"/>
      <c r="M29" s="5"/>
      <c r="N29" s="67"/>
      <c r="O29" s="67"/>
      <c r="P29" s="67"/>
    </row>
    <row r="30" spans="1:16" s="2" customFormat="1" ht="31.5">
      <c r="A30" s="193"/>
      <c r="B30" s="3" t="s">
        <v>25</v>
      </c>
      <c r="C30" s="83" t="s">
        <v>26</v>
      </c>
      <c r="D30" s="9" t="s">
        <v>16</v>
      </c>
      <c r="E30" s="82">
        <v>0.97</v>
      </c>
      <c r="F30" s="5">
        <f>E30*F25</f>
        <v>3.5210999999999997</v>
      </c>
      <c r="G30" s="82"/>
      <c r="H30" s="5"/>
      <c r="I30" s="82"/>
      <c r="J30" s="5"/>
      <c r="K30" s="82"/>
      <c r="L30" s="5"/>
      <c r="M30" s="5"/>
      <c r="N30" s="67"/>
      <c r="O30" s="67"/>
      <c r="P30" s="67"/>
    </row>
    <row r="31" spans="1:16" s="2" customFormat="1" ht="18">
      <c r="A31" s="193"/>
      <c r="B31" s="3" t="s">
        <v>73</v>
      </c>
      <c r="C31" s="3" t="s">
        <v>27</v>
      </c>
      <c r="D31" s="32" t="s">
        <v>24</v>
      </c>
      <c r="E31" s="3">
        <v>7</v>
      </c>
      <c r="F31" s="4">
        <f>E31*F25</f>
        <v>25.41</v>
      </c>
      <c r="G31" s="4"/>
      <c r="H31" s="4"/>
      <c r="I31" s="4"/>
      <c r="J31" s="4"/>
      <c r="K31" s="4"/>
      <c r="L31" s="4"/>
      <c r="M31" s="5"/>
      <c r="N31" s="67"/>
      <c r="O31" s="67"/>
      <c r="P31" s="67"/>
    </row>
    <row r="32" spans="1:16" s="2" customFormat="1" ht="25.5" customHeight="1">
      <c r="A32" s="54"/>
      <c r="B32" s="51"/>
      <c r="C32" s="74" t="s">
        <v>63</v>
      </c>
      <c r="D32" s="52"/>
      <c r="E32" s="61"/>
      <c r="F32" s="61"/>
      <c r="G32" s="61"/>
      <c r="H32" s="61"/>
      <c r="I32" s="61"/>
      <c r="J32" s="61"/>
      <c r="K32" s="53"/>
      <c r="L32" s="53"/>
      <c r="M32" s="53"/>
      <c r="N32" s="67"/>
      <c r="O32" s="67"/>
      <c r="P32" s="67"/>
    </row>
    <row r="33" spans="1:16" s="2" customFormat="1" ht="31.5">
      <c r="A33" s="50"/>
      <c r="B33" s="51"/>
      <c r="C33" s="60" t="s">
        <v>67</v>
      </c>
      <c r="D33" s="52"/>
      <c r="E33" s="61"/>
      <c r="F33" s="61"/>
      <c r="G33" s="61"/>
      <c r="H33" s="61"/>
      <c r="I33" s="61"/>
      <c r="J33" s="61"/>
      <c r="K33" s="53"/>
      <c r="L33" s="53"/>
      <c r="M33" s="53"/>
      <c r="N33" s="67"/>
      <c r="O33" s="67"/>
      <c r="P33" s="67"/>
    </row>
    <row r="34" spans="1:16" s="2" customFormat="1" ht="78" customHeight="1">
      <c r="A34" s="194">
        <v>7</v>
      </c>
      <c r="B34" s="107" t="s">
        <v>66</v>
      </c>
      <c r="C34" s="108" t="s">
        <v>74</v>
      </c>
      <c r="D34" s="8" t="s">
        <v>12</v>
      </c>
      <c r="E34" s="109"/>
      <c r="F34" s="110">
        <v>55.93</v>
      </c>
      <c r="G34" s="111"/>
      <c r="H34" s="111"/>
      <c r="I34" s="111"/>
      <c r="J34" s="111"/>
      <c r="K34" s="111"/>
      <c r="L34" s="111"/>
      <c r="M34" s="111"/>
      <c r="N34" s="67"/>
      <c r="O34" s="67"/>
      <c r="P34" s="67"/>
    </row>
    <row r="35" spans="1:16" s="2" customFormat="1" ht="23.25" customHeight="1">
      <c r="A35" s="195"/>
      <c r="B35" s="112"/>
      <c r="C35" s="16" t="s">
        <v>47</v>
      </c>
      <c r="D35" s="5" t="s">
        <v>48</v>
      </c>
      <c r="E35" s="5">
        <v>1.78</v>
      </c>
      <c r="F35" s="5">
        <f>E35*F34</f>
        <v>99.555400000000006</v>
      </c>
      <c r="G35" s="5"/>
      <c r="H35" s="5"/>
      <c r="I35" s="90"/>
      <c r="J35" s="90"/>
      <c r="K35" s="90"/>
      <c r="L35" s="90"/>
      <c r="M35" s="5"/>
      <c r="N35" s="67"/>
      <c r="O35" s="67"/>
      <c r="P35" s="67"/>
    </row>
    <row r="36" spans="1:16" s="2" customFormat="1" ht="18">
      <c r="A36" s="196"/>
      <c r="B36" s="113" t="s">
        <v>77</v>
      </c>
      <c r="C36" s="114" t="s">
        <v>44</v>
      </c>
      <c r="D36" s="111" t="s">
        <v>24</v>
      </c>
      <c r="E36" s="111">
        <v>1.22</v>
      </c>
      <c r="F36" s="111">
        <f>E36*F34</f>
        <v>68.2346</v>
      </c>
      <c r="G36" s="111"/>
      <c r="H36" s="111"/>
      <c r="I36" s="111"/>
      <c r="J36" s="111"/>
      <c r="K36" s="111"/>
      <c r="L36" s="111"/>
      <c r="M36" s="111"/>
      <c r="N36" s="67"/>
      <c r="O36" s="67"/>
      <c r="P36" s="67"/>
    </row>
    <row r="37" spans="1:16" s="2" customFormat="1" ht="45">
      <c r="A37" s="190">
        <v>8</v>
      </c>
      <c r="B37" s="98" t="s">
        <v>53</v>
      </c>
      <c r="C37" s="92" t="s">
        <v>62</v>
      </c>
      <c r="D37" s="93" t="s">
        <v>54</v>
      </c>
      <c r="E37" s="94"/>
      <c r="F37" s="115">
        <v>47.94</v>
      </c>
      <c r="G37" s="116"/>
      <c r="H37" s="116"/>
      <c r="I37" s="116"/>
      <c r="J37" s="116"/>
      <c r="K37" s="116"/>
      <c r="L37" s="116"/>
      <c r="M37" s="117"/>
      <c r="N37" s="67"/>
      <c r="O37" s="67"/>
      <c r="P37" s="67"/>
    </row>
    <row r="38" spans="1:16" s="2" customFormat="1" ht="30">
      <c r="A38" s="192"/>
      <c r="B38" s="118"/>
      <c r="C38" s="119" t="s">
        <v>55</v>
      </c>
      <c r="D38" s="120" t="s">
        <v>56</v>
      </c>
      <c r="E38" s="121">
        <v>1.37</v>
      </c>
      <c r="F38" s="122">
        <f>E38*F37</f>
        <v>65.677800000000005</v>
      </c>
      <c r="G38" s="122"/>
      <c r="H38" s="122"/>
      <c r="I38" s="122"/>
      <c r="J38" s="122"/>
      <c r="K38" s="122"/>
      <c r="L38" s="122"/>
      <c r="M38" s="123"/>
      <c r="N38" s="67"/>
      <c r="O38" s="67"/>
      <c r="P38" s="67"/>
    </row>
    <row r="39" spans="1:16" s="2" customFormat="1" ht="15.75" customHeight="1">
      <c r="A39" s="192"/>
      <c r="B39" s="118"/>
      <c r="C39" s="119" t="s">
        <v>57</v>
      </c>
      <c r="D39" s="120" t="s">
        <v>58</v>
      </c>
      <c r="E39" s="121">
        <v>0.28299999999999997</v>
      </c>
      <c r="F39" s="122">
        <f>F37*E39</f>
        <v>13.567019999999998</v>
      </c>
      <c r="G39" s="122"/>
      <c r="H39" s="122"/>
      <c r="I39" s="122"/>
      <c r="J39" s="122"/>
      <c r="K39" s="122"/>
      <c r="L39" s="122"/>
      <c r="M39" s="123"/>
      <c r="N39" s="67"/>
      <c r="O39" s="67"/>
      <c r="P39" s="67"/>
    </row>
    <row r="40" spans="1:16" s="2" customFormat="1" ht="17.25">
      <c r="A40" s="192"/>
      <c r="B40" s="118" t="s">
        <v>75</v>
      </c>
      <c r="C40" s="119" t="s">
        <v>59</v>
      </c>
      <c r="D40" s="124" t="s">
        <v>61</v>
      </c>
      <c r="E40" s="121">
        <v>1.02</v>
      </c>
      <c r="F40" s="122">
        <f>F37*E40</f>
        <v>48.898800000000001</v>
      </c>
      <c r="G40" s="122"/>
      <c r="H40" s="122"/>
      <c r="I40" s="122"/>
      <c r="J40" s="122"/>
      <c r="K40" s="122"/>
      <c r="L40" s="122"/>
      <c r="M40" s="123"/>
      <c r="N40" s="188"/>
      <c r="O40" s="189"/>
      <c r="P40" s="189"/>
    </row>
    <row r="41" spans="1:16" s="2" customFormat="1" ht="15.75" customHeight="1">
      <c r="A41" s="191"/>
      <c r="B41" s="118"/>
      <c r="C41" s="119" t="s">
        <v>60</v>
      </c>
      <c r="D41" s="120" t="s">
        <v>58</v>
      </c>
      <c r="E41" s="121">
        <f>62*0.01</f>
        <v>0.62</v>
      </c>
      <c r="F41" s="122">
        <f>F37*E41</f>
        <v>29.722799999999999</v>
      </c>
      <c r="G41" s="122"/>
      <c r="H41" s="122"/>
      <c r="I41" s="122"/>
      <c r="J41" s="122"/>
      <c r="K41" s="122"/>
      <c r="L41" s="122"/>
      <c r="M41" s="123"/>
      <c r="N41" s="67"/>
      <c r="O41" s="67"/>
      <c r="P41" s="67"/>
    </row>
    <row r="42" spans="1:16" s="2" customFormat="1" ht="90">
      <c r="A42" s="190"/>
      <c r="B42" s="91" t="s">
        <v>95</v>
      </c>
      <c r="C42" s="92" t="s">
        <v>124</v>
      </c>
      <c r="D42" s="125" t="s">
        <v>101</v>
      </c>
      <c r="E42" s="94"/>
      <c r="F42" s="95">
        <v>194.16</v>
      </c>
      <c r="G42" s="96"/>
      <c r="H42" s="96"/>
      <c r="I42" s="96"/>
      <c r="J42" s="96"/>
      <c r="K42" s="96"/>
      <c r="L42" s="96"/>
      <c r="M42" s="97"/>
      <c r="N42" s="67"/>
      <c r="O42" s="67"/>
      <c r="P42" s="67"/>
    </row>
    <row r="43" spans="1:16" s="2" customFormat="1" ht="30">
      <c r="A43" s="192"/>
      <c r="B43" s="98"/>
      <c r="C43" s="99" t="s">
        <v>55</v>
      </c>
      <c r="D43" s="100" t="s">
        <v>56</v>
      </c>
      <c r="E43" s="101">
        <v>3.42</v>
      </c>
      <c r="F43" s="102">
        <f>E43*F42</f>
        <v>664.02719999999999</v>
      </c>
      <c r="G43" s="102"/>
      <c r="H43" s="102"/>
      <c r="I43" s="102"/>
      <c r="J43" s="102"/>
      <c r="K43" s="102"/>
      <c r="L43" s="102"/>
      <c r="M43" s="103"/>
      <c r="N43" s="67"/>
      <c r="O43" s="67"/>
      <c r="P43" s="67"/>
    </row>
    <row r="44" spans="1:16" s="2" customFormat="1" ht="30">
      <c r="A44" s="192"/>
      <c r="B44" s="98" t="s">
        <v>105</v>
      </c>
      <c r="C44" s="99" t="s">
        <v>106</v>
      </c>
      <c r="D44" s="100" t="s">
        <v>96</v>
      </c>
      <c r="E44" s="101">
        <v>1.1299999999999999</v>
      </c>
      <c r="F44" s="102">
        <f>E44*F42</f>
        <v>219.40079999999998</v>
      </c>
      <c r="G44" s="102"/>
      <c r="H44" s="102"/>
      <c r="I44" s="102"/>
      <c r="J44" s="102"/>
      <c r="K44" s="102"/>
      <c r="L44" s="102"/>
      <c r="M44" s="103"/>
      <c r="N44" s="67"/>
      <c r="O44" s="67"/>
      <c r="P44" s="67"/>
    </row>
    <row r="45" spans="1:16" s="2" customFormat="1" ht="30">
      <c r="A45" s="192"/>
      <c r="B45" s="98" t="s">
        <v>102</v>
      </c>
      <c r="C45" s="99" t="s">
        <v>97</v>
      </c>
      <c r="D45" s="138" t="s">
        <v>98</v>
      </c>
      <c r="E45" s="139" t="s">
        <v>99</v>
      </c>
      <c r="F45" s="140">
        <f>F42/0.243</f>
        <v>799.01234567901236</v>
      </c>
      <c r="G45" s="102"/>
      <c r="H45" s="102"/>
      <c r="I45" s="102"/>
      <c r="J45" s="102"/>
      <c r="K45" s="105"/>
      <c r="L45" s="105"/>
      <c r="M45" s="103"/>
      <c r="N45" s="67"/>
      <c r="O45" s="67"/>
      <c r="P45" s="67"/>
    </row>
    <row r="46" spans="1:16" s="2" customFormat="1" ht="15">
      <c r="A46" s="192"/>
      <c r="B46" s="98" t="s">
        <v>94</v>
      </c>
      <c r="C46" s="99" t="s">
        <v>103</v>
      </c>
      <c r="D46" s="100" t="s">
        <v>86</v>
      </c>
      <c r="E46" s="104">
        <f>1.93*0.01</f>
        <v>1.9300000000000001E-2</v>
      </c>
      <c r="F46" s="102">
        <f>F42*E46</f>
        <v>3.7472880000000002</v>
      </c>
      <c r="G46" s="102"/>
      <c r="H46" s="102"/>
      <c r="I46" s="102"/>
      <c r="J46" s="102"/>
      <c r="K46" s="102"/>
      <c r="L46" s="102"/>
      <c r="M46" s="103"/>
      <c r="N46" s="67"/>
      <c r="O46" s="67"/>
      <c r="P46" s="67"/>
    </row>
    <row r="47" spans="1:16" s="2" customFormat="1" ht="24" customHeight="1">
      <c r="A47" s="192"/>
      <c r="B47" s="98" t="s">
        <v>104</v>
      </c>
      <c r="C47" s="99" t="s">
        <v>100</v>
      </c>
      <c r="D47" s="106" t="s">
        <v>87</v>
      </c>
      <c r="E47" s="104">
        <f>9.2*0.01</f>
        <v>9.1999999999999998E-2</v>
      </c>
      <c r="F47" s="102">
        <f>F42*E47</f>
        <v>17.862719999999999</v>
      </c>
      <c r="G47" s="102"/>
      <c r="H47" s="102"/>
      <c r="I47" s="102"/>
      <c r="J47" s="102"/>
      <c r="K47" s="102"/>
      <c r="L47" s="102"/>
      <c r="M47" s="103"/>
      <c r="N47" s="67"/>
      <c r="O47" s="67"/>
      <c r="P47" s="67"/>
    </row>
    <row r="48" spans="1:16" s="2" customFormat="1" ht="48" customHeight="1">
      <c r="A48" s="89"/>
      <c r="B48" s="91" t="s">
        <v>88</v>
      </c>
      <c r="C48" s="92" t="s">
        <v>89</v>
      </c>
      <c r="D48" s="126" t="s">
        <v>86</v>
      </c>
      <c r="E48" s="127"/>
      <c r="F48" s="95">
        <v>1.1464399999999999</v>
      </c>
      <c r="G48" s="96"/>
      <c r="H48" s="96"/>
      <c r="I48" s="96"/>
      <c r="J48" s="96"/>
      <c r="K48" s="96"/>
      <c r="L48" s="96"/>
      <c r="M48" s="97"/>
      <c r="N48" s="67"/>
      <c r="O48" s="67"/>
      <c r="P48" s="67"/>
    </row>
    <row r="49" spans="1:16" s="2" customFormat="1" ht="48" customHeight="1">
      <c r="A49" s="89"/>
      <c r="B49" s="98"/>
      <c r="C49" s="128" t="s">
        <v>55</v>
      </c>
      <c r="D49" s="129" t="s">
        <v>56</v>
      </c>
      <c r="E49" s="130">
        <v>37.5</v>
      </c>
      <c r="F49" s="130">
        <f>E49*F48</f>
        <v>42.991499999999995</v>
      </c>
      <c r="G49" s="130"/>
      <c r="H49" s="130"/>
      <c r="I49" s="130"/>
      <c r="J49" s="130"/>
      <c r="K49" s="130"/>
      <c r="L49" s="130"/>
      <c r="M49" s="131"/>
      <c r="N49" s="67"/>
      <c r="O49" s="67"/>
      <c r="P49" s="67"/>
    </row>
    <row r="50" spans="1:16" s="2" customFormat="1" ht="24.75" customHeight="1">
      <c r="A50" s="89"/>
      <c r="B50" s="98"/>
      <c r="C50" s="128" t="s">
        <v>57</v>
      </c>
      <c r="D50" s="129" t="s">
        <v>58</v>
      </c>
      <c r="E50" s="130">
        <v>6.32</v>
      </c>
      <c r="F50" s="130">
        <f>F48*E50</f>
        <v>7.2455007999999994</v>
      </c>
      <c r="G50" s="130"/>
      <c r="H50" s="130"/>
      <c r="I50" s="130"/>
      <c r="J50" s="130"/>
      <c r="K50" s="130"/>
      <c r="L50" s="130"/>
      <c r="M50" s="131"/>
      <c r="N50" s="67"/>
      <c r="O50" s="67"/>
      <c r="P50" s="67"/>
    </row>
    <row r="51" spans="1:16" s="2" customFormat="1" ht="21.75" customHeight="1">
      <c r="A51" s="89"/>
      <c r="B51" s="132" t="s">
        <v>92</v>
      </c>
      <c r="C51" s="128" t="s">
        <v>90</v>
      </c>
      <c r="D51" s="129" t="s">
        <v>86</v>
      </c>
      <c r="E51" s="130">
        <v>1</v>
      </c>
      <c r="F51" s="130">
        <f>F48*E51</f>
        <v>1.1464399999999999</v>
      </c>
      <c r="G51" s="130"/>
      <c r="H51" s="130"/>
      <c r="I51" s="130"/>
      <c r="J51" s="130"/>
      <c r="K51" s="130"/>
      <c r="L51" s="130"/>
      <c r="M51" s="131"/>
      <c r="N51" s="67"/>
      <c r="O51" s="67"/>
      <c r="P51" s="67"/>
    </row>
    <row r="52" spans="1:16" s="2" customFormat="1" ht="19.5" customHeight="1">
      <c r="A52" s="89"/>
      <c r="B52" s="132" t="s">
        <v>93</v>
      </c>
      <c r="C52" s="128" t="s">
        <v>91</v>
      </c>
      <c r="D52" s="129" t="s">
        <v>85</v>
      </c>
      <c r="E52" s="130">
        <v>0.06</v>
      </c>
      <c r="F52" s="130">
        <f>F48*E52</f>
        <v>6.8786399999999998E-2</v>
      </c>
      <c r="G52" s="130"/>
      <c r="H52" s="130"/>
      <c r="I52" s="130"/>
      <c r="J52" s="130"/>
      <c r="K52" s="130"/>
      <c r="L52" s="130"/>
      <c r="M52" s="131"/>
      <c r="N52" s="67"/>
      <c r="O52" s="67"/>
      <c r="P52" s="67"/>
    </row>
    <row r="53" spans="1:16" s="2" customFormat="1" ht="22.5" customHeight="1">
      <c r="A53" s="89"/>
      <c r="B53" s="118"/>
      <c r="C53" s="128" t="s">
        <v>60</v>
      </c>
      <c r="D53" s="129" t="s">
        <v>58</v>
      </c>
      <c r="E53" s="130">
        <v>7.63</v>
      </c>
      <c r="F53" s="130">
        <f>F48*E53</f>
        <v>8.7473371999999987</v>
      </c>
      <c r="G53" s="130"/>
      <c r="H53" s="130"/>
      <c r="I53" s="130"/>
      <c r="J53" s="130"/>
      <c r="K53" s="130"/>
      <c r="L53" s="130"/>
      <c r="M53" s="131"/>
      <c r="N53" s="67"/>
      <c r="O53" s="67"/>
      <c r="P53" s="67"/>
    </row>
    <row r="54" spans="1:16" ht="15.75">
      <c r="A54" s="35"/>
      <c r="B54" s="36"/>
      <c r="C54" s="11" t="s">
        <v>8</v>
      </c>
      <c r="D54" s="35"/>
      <c r="E54" s="35"/>
      <c r="F54" s="5"/>
      <c r="G54" s="77"/>
      <c r="H54" s="8"/>
      <c r="I54" s="10"/>
      <c r="J54" s="8"/>
      <c r="K54" s="10"/>
      <c r="L54" s="8"/>
      <c r="M54" s="8"/>
      <c r="N54" s="68"/>
      <c r="O54" s="68"/>
      <c r="P54" s="66"/>
    </row>
    <row r="55" spans="1:16" s="1" customFormat="1" ht="15.75">
      <c r="A55" s="82"/>
      <c r="B55" s="83"/>
      <c r="C55" s="84" t="s">
        <v>134</v>
      </c>
      <c r="D55" s="171">
        <v>0.03</v>
      </c>
      <c r="E55" s="82"/>
      <c r="F55" s="5"/>
      <c r="G55" s="82"/>
      <c r="H55" s="8"/>
      <c r="I55" s="10"/>
      <c r="J55" s="8"/>
      <c r="K55" s="10"/>
      <c r="L55" s="8"/>
      <c r="M55" s="5"/>
      <c r="N55" s="66"/>
      <c r="O55" s="68"/>
      <c r="P55" s="66"/>
    </row>
    <row r="56" spans="1:16" s="1" customFormat="1" ht="15.75">
      <c r="A56" s="82"/>
      <c r="B56" s="83"/>
      <c r="C56" s="12" t="s">
        <v>8</v>
      </c>
      <c r="D56" s="82"/>
      <c r="E56" s="82"/>
      <c r="F56" s="5"/>
      <c r="G56" s="82"/>
      <c r="H56" s="8"/>
      <c r="I56" s="10"/>
      <c r="J56" s="8"/>
      <c r="K56" s="10"/>
      <c r="L56" s="8"/>
      <c r="M56" s="8"/>
      <c r="N56" s="66"/>
      <c r="O56" s="68"/>
      <c r="P56" s="66"/>
    </row>
    <row r="57" spans="1:16" ht="21.75" customHeight="1">
      <c r="A57" s="35"/>
      <c r="B57" s="36"/>
      <c r="C57" s="6" t="s">
        <v>133</v>
      </c>
      <c r="D57" s="35" t="s">
        <v>129</v>
      </c>
      <c r="E57" s="35"/>
      <c r="F57" s="5"/>
      <c r="G57" s="77"/>
      <c r="H57" s="5"/>
      <c r="I57" s="35"/>
      <c r="J57" s="5"/>
      <c r="K57" s="35"/>
      <c r="L57" s="5"/>
      <c r="M57" s="7"/>
      <c r="N57" s="66"/>
      <c r="O57" s="66"/>
      <c r="P57" s="66"/>
    </row>
    <row r="58" spans="1:16" ht="15.75">
      <c r="A58" s="35"/>
      <c r="B58" s="36"/>
      <c r="C58" s="12" t="s">
        <v>8</v>
      </c>
      <c r="D58" s="35"/>
      <c r="E58" s="35"/>
      <c r="F58" s="5"/>
      <c r="G58" s="77"/>
      <c r="H58" s="5"/>
      <c r="I58" s="35"/>
      <c r="J58" s="5"/>
      <c r="K58" s="35"/>
      <c r="L58" s="5"/>
      <c r="M58" s="13"/>
      <c r="N58" s="66"/>
      <c r="O58" s="66"/>
      <c r="P58" s="66"/>
    </row>
    <row r="59" spans="1:16" ht="23.25" customHeight="1">
      <c r="A59" s="35"/>
      <c r="B59" s="36"/>
      <c r="C59" s="6" t="s">
        <v>132</v>
      </c>
      <c r="D59" s="35" t="s">
        <v>129</v>
      </c>
      <c r="E59" s="35"/>
      <c r="F59" s="5"/>
      <c r="G59" s="77"/>
      <c r="H59" s="5"/>
      <c r="I59" s="35"/>
      <c r="J59" s="5"/>
      <c r="K59" s="35"/>
      <c r="L59" s="5"/>
      <c r="M59" s="7"/>
      <c r="N59" s="66"/>
      <c r="O59" s="66"/>
      <c r="P59" s="66"/>
    </row>
    <row r="60" spans="1:16" ht="15.75">
      <c r="A60" s="35"/>
      <c r="B60" s="36"/>
      <c r="C60" s="12" t="s">
        <v>8</v>
      </c>
      <c r="D60" s="35"/>
      <c r="E60" s="35"/>
      <c r="F60" s="5"/>
      <c r="G60" s="77"/>
      <c r="H60" s="5"/>
      <c r="I60" s="35"/>
      <c r="J60" s="5"/>
      <c r="K60" s="35"/>
      <c r="L60" s="5"/>
      <c r="M60" s="14"/>
      <c r="N60" s="66"/>
      <c r="O60" s="66"/>
      <c r="P60" s="66"/>
    </row>
    <row r="61" spans="1:16" s="1" customFormat="1" ht="15.75">
      <c r="A61" s="86"/>
      <c r="B61" s="87"/>
      <c r="C61" s="85" t="s">
        <v>84</v>
      </c>
      <c r="D61" s="171">
        <v>0.02</v>
      </c>
      <c r="E61" s="86"/>
      <c r="F61" s="5"/>
      <c r="G61" s="86"/>
      <c r="H61" s="5"/>
      <c r="I61" s="86"/>
      <c r="J61" s="5"/>
      <c r="K61" s="86"/>
      <c r="L61" s="5"/>
      <c r="M61" s="14"/>
      <c r="N61" s="66"/>
      <c r="O61" s="66"/>
      <c r="P61" s="66"/>
    </row>
    <row r="62" spans="1:16" s="1" customFormat="1" ht="15.75">
      <c r="A62" s="86"/>
      <c r="B62" s="87"/>
      <c r="C62" s="12" t="s">
        <v>8</v>
      </c>
      <c r="D62" s="86"/>
      <c r="E62" s="86"/>
      <c r="F62" s="5"/>
      <c r="G62" s="86"/>
      <c r="H62" s="5"/>
      <c r="I62" s="86"/>
      <c r="J62" s="5"/>
      <c r="K62" s="86"/>
      <c r="L62" s="5"/>
      <c r="M62" s="14"/>
      <c r="N62" s="66"/>
      <c r="O62" s="66"/>
      <c r="P62" s="66"/>
    </row>
    <row r="63" spans="1:16" ht="31.5" customHeight="1">
      <c r="A63" s="35"/>
      <c r="B63" s="36"/>
      <c r="C63" s="63" t="s">
        <v>131</v>
      </c>
      <c r="D63" s="171">
        <v>0.03</v>
      </c>
      <c r="E63" s="35"/>
      <c r="F63" s="5"/>
      <c r="G63" s="77"/>
      <c r="H63" s="5"/>
      <c r="I63" s="35"/>
      <c r="J63" s="5"/>
      <c r="K63" s="35"/>
      <c r="L63" s="5"/>
      <c r="M63" s="7"/>
      <c r="N63" s="66"/>
      <c r="O63" s="66"/>
      <c r="P63" s="66"/>
    </row>
    <row r="64" spans="1:16" ht="15.75">
      <c r="A64" s="35"/>
      <c r="B64" s="36"/>
      <c r="C64" s="12" t="s">
        <v>8</v>
      </c>
      <c r="D64" s="35"/>
      <c r="E64" s="35"/>
      <c r="F64" s="5"/>
      <c r="G64" s="77"/>
      <c r="H64" s="5"/>
      <c r="I64" s="35"/>
      <c r="J64" s="5"/>
      <c r="K64" s="35"/>
      <c r="L64" s="5"/>
      <c r="M64" s="14"/>
      <c r="N64" s="66"/>
      <c r="O64" s="66"/>
      <c r="P64" s="66"/>
    </row>
    <row r="65" spans="1:16" ht="30.75" customHeight="1">
      <c r="A65" s="35"/>
      <c r="B65" s="36"/>
      <c r="C65" s="6" t="s">
        <v>130</v>
      </c>
      <c r="D65" s="171">
        <v>0.18</v>
      </c>
      <c r="E65" s="35"/>
      <c r="F65" s="5"/>
      <c r="G65" s="77"/>
      <c r="H65" s="5"/>
      <c r="I65" s="35"/>
      <c r="J65" s="5"/>
      <c r="K65" s="35"/>
      <c r="L65" s="5"/>
      <c r="M65" s="7"/>
      <c r="N65" s="66"/>
      <c r="O65" s="66"/>
      <c r="P65" s="66"/>
    </row>
    <row r="66" spans="1:16" s="1" customFormat="1" ht="19.5" customHeight="1">
      <c r="A66" s="82"/>
      <c r="B66" s="83"/>
      <c r="C66" s="15" t="s">
        <v>8</v>
      </c>
      <c r="D66" s="82"/>
      <c r="E66" s="82"/>
      <c r="F66" s="5"/>
      <c r="G66" s="82"/>
      <c r="H66" s="5"/>
      <c r="I66" s="82"/>
      <c r="J66" s="5"/>
      <c r="K66" s="82"/>
      <c r="L66" s="5"/>
      <c r="M66" s="14"/>
      <c r="N66" s="66"/>
      <c r="O66" s="66"/>
      <c r="P66" s="66"/>
    </row>
    <row r="67" spans="1:16" ht="31.5" customHeight="1">
      <c r="A67" s="65"/>
      <c r="B67" s="65"/>
      <c r="C67" s="198"/>
      <c r="D67" s="198"/>
      <c r="E67" s="198"/>
    </row>
  </sheetData>
  <mergeCells count="25">
    <mergeCell ref="A42:A47"/>
    <mergeCell ref="A3:M3"/>
    <mergeCell ref="C67:E67"/>
    <mergeCell ref="A1:M1"/>
    <mergeCell ref="A2:M2"/>
    <mergeCell ref="D4:M4"/>
    <mergeCell ref="A5:A6"/>
    <mergeCell ref="B5:B6"/>
    <mergeCell ref="C5:C6"/>
    <mergeCell ref="D5:D6"/>
    <mergeCell ref="E5:E6"/>
    <mergeCell ref="F5:F6"/>
    <mergeCell ref="G5:H5"/>
    <mergeCell ref="I5:J5"/>
    <mergeCell ref="K5:L5"/>
    <mergeCell ref="N9:P9"/>
    <mergeCell ref="N16:P16"/>
    <mergeCell ref="N40:P40"/>
    <mergeCell ref="A9:A10"/>
    <mergeCell ref="A12:A17"/>
    <mergeCell ref="A18:A19"/>
    <mergeCell ref="A20:A22"/>
    <mergeCell ref="A25:A31"/>
    <mergeCell ref="A34:A36"/>
    <mergeCell ref="A37:A41"/>
  </mergeCells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view="pageBreakPreview" zoomScale="80" zoomScaleSheetLayoutView="80" workbookViewId="0">
      <selection activeCell="J15" sqref="J15"/>
    </sheetView>
  </sheetViews>
  <sheetFormatPr defaultRowHeight="12.75"/>
  <cols>
    <col min="1" max="1" width="2.85546875" style="1" customWidth="1"/>
    <col min="2" max="2" width="11.7109375" style="1" customWidth="1"/>
    <col min="3" max="3" width="31.5703125" style="64" customWidth="1"/>
    <col min="4" max="4" width="9.140625" style="1"/>
    <col min="5" max="5" width="9" style="1" customWidth="1"/>
    <col min="6" max="6" width="13.42578125" style="1" bestFit="1" customWidth="1"/>
    <col min="7" max="7" width="7.7109375" style="2" bestFit="1" customWidth="1"/>
    <col min="8" max="8" width="10" style="1" customWidth="1"/>
    <col min="9" max="9" width="8.140625" style="1" customWidth="1"/>
    <col min="10" max="10" width="11.28515625" style="1" customWidth="1"/>
    <col min="11" max="11" width="8.85546875" style="1" customWidth="1"/>
    <col min="12" max="12" width="10.7109375" style="1" customWidth="1"/>
    <col min="13" max="13" width="11.85546875" style="1" customWidth="1"/>
  </cols>
  <sheetData>
    <row r="1" spans="1:13" ht="43.5" customHeight="1">
      <c r="A1" s="199" t="s">
        <v>128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3" ht="15.75">
      <c r="A2" s="197" t="s">
        <v>126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spans="1:13" ht="15.75">
      <c r="A3" s="197" t="s">
        <v>123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</row>
    <row r="4" spans="1:13" ht="15.75">
      <c r="A4" s="37"/>
      <c r="B4" s="38"/>
      <c r="C4" s="38"/>
      <c r="D4" s="200" t="s">
        <v>0</v>
      </c>
      <c r="E4" s="200"/>
      <c r="F4" s="200"/>
      <c r="G4" s="200"/>
      <c r="H4" s="200"/>
      <c r="I4" s="200"/>
      <c r="J4" s="200"/>
      <c r="K4" s="200"/>
      <c r="L4" s="200"/>
      <c r="M4" s="200"/>
    </row>
    <row r="5" spans="1:13" ht="15.75">
      <c r="A5" s="190" t="s">
        <v>30</v>
      </c>
      <c r="B5" s="201" t="s">
        <v>1</v>
      </c>
      <c r="C5" s="203" t="s">
        <v>2</v>
      </c>
      <c r="D5" s="203" t="s">
        <v>3</v>
      </c>
      <c r="E5" s="203" t="s">
        <v>4</v>
      </c>
      <c r="F5" s="203" t="s">
        <v>5</v>
      </c>
      <c r="G5" s="204" t="s">
        <v>31</v>
      </c>
      <c r="H5" s="205"/>
      <c r="I5" s="193" t="s">
        <v>32</v>
      </c>
      <c r="J5" s="193"/>
      <c r="K5" s="203" t="s">
        <v>6</v>
      </c>
      <c r="L5" s="203"/>
      <c r="M5" s="134" t="s">
        <v>33</v>
      </c>
    </row>
    <row r="6" spans="1:13" ht="31.5">
      <c r="A6" s="191"/>
      <c r="B6" s="202"/>
      <c r="C6" s="203"/>
      <c r="D6" s="203"/>
      <c r="E6" s="203"/>
      <c r="F6" s="203"/>
      <c r="G6" s="135" t="s">
        <v>7</v>
      </c>
      <c r="H6" s="5" t="s">
        <v>8</v>
      </c>
      <c r="I6" s="135" t="s">
        <v>7</v>
      </c>
      <c r="J6" s="5" t="s">
        <v>8</v>
      </c>
      <c r="K6" s="135" t="s">
        <v>7</v>
      </c>
      <c r="L6" s="5" t="s">
        <v>9</v>
      </c>
      <c r="M6" s="134" t="s">
        <v>10</v>
      </c>
    </row>
    <row r="7" spans="1:13" ht="15.75">
      <c r="A7" s="134">
        <v>1</v>
      </c>
      <c r="B7" s="135">
        <v>2</v>
      </c>
      <c r="C7" s="135">
        <v>3</v>
      </c>
      <c r="D7" s="135">
        <v>4</v>
      </c>
      <c r="E7" s="135">
        <v>5</v>
      </c>
      <c r="F7" s="135">
        <v>6</v>
      </c>
      <c r="G7" s="134">
        <v>7</v>
      </c>
      <c r="H7" s="7">
        <v>8</v>
      </c>
      <c r="I7" s="134">
        <v>9</v>
      </c>
      <c r="J7" s="7">
        <v>10</v>
      </c>
      <c r="K7" s="134">
        <v>11</v>
      </c>
      <c r="L7" s="7">
        <v>12</v>
      </c>
      <c r="M7" s="134">
        <v>13</v>
      </c>
    </row>
    <row r="8" spans="1:13" ht="33">
      <c r="A8" s="134"/>
      <c r="B8" s="54"/>
      <c r="C8" s="55" t="s">
        <v>29</v>
      </c>
      <c r="D8" s="54"/>
      <c r="E8" s="54"/>
      <c r="F8" s="54"/>
      <c r="G8" s="54"/>
      <c r="H8" s="54"/>
      <c r="I8" s="54"/>
      <c r="J8" s="54"/>
      <c r="K8" s="54"/>
      <c r="L8" s="54"/>
      <c r="M8" s="56"/>
    </row>
    <row r="9" spans="1:13" ht="33.75">
      <c r="A9" s="190">
        <v>1</v>
      </c>
      <c r="B9" s="79" t="s">
        <v>64</v>
      </c>
      <c r="C9" s="11" t="s">
        <v>36</v>
      </c>
      <c r="D9" s="10" t="s">
        <v>11</v>
      </c>
      <c r="E9" s="10"/>
      <c r="F9" s="25">
        <v>0.91</v>
      </c>
      <c r="G9" s="80"/>
      <c r="H9" s="5"/>
      <c r="I9" s="10"/>
      <c r="J9" s="10"/>
      <c r="K9" s="10"/>
      <c r="L9" s="10"/>
      <c r="M9" s="5"/>
    </row>
    <row r="10" spans="1:13" ht="15.75">
      <c r="A10" s="191"/>
      <c r="B10" s="71"/>
      <c r="C10" s="6" t="s">
        <v>39</v>
      </c>
      <c r="D10" s="135" t="s">
        <v>40</v>
      </c>
      <c r="E10" s="135">
        <v>71.47</v>
      </c>
      <c r="F10" s="16">
        <f>E10*F9</f>
        <v>65.037700000000001</v>
      </c>
      <c r="G10" s="135"/>
      <c r="H10" s="73"/>
      <c r="I10" s="72"/>
      <c r="J10" s="73"/>
      <c r="K10" s="73"/>
      <c r="L10" s="16"/>
      <c r="M10" s="5"/>
    </row>
    <row r="11" spans="1:13" ht="16.5">
      <c r="A11" s="134"/>
      <c r="B11" s="57"/>
      <c r="C11" s="55" t="s">
        <v>28</v>
      </c>
      <c r="D11" s="57"/>
      <c r="E11" s="58"/>
      <c r="F11" s="58"/>
      <c r="G11" s="59"/>
      <c r="H11" s="59"/>
      <c r="I11" s="59"/>
      <c r="J11" s="59"/>
      <c r="K11" s="59"/>
      <c r="L11" s="59"/>
      <c r="M11" s="53"/>
    </row>
    <row r="12" spans="1:13" ht="49.5">
      <c r="A12" s="190">
        <v>2</v>
      </c>
      <c r="B12" s="18" t="s">
        <v>37</v>
      </c>
      <c r="C12" s="19" t="s">
        <v>45</v>
      </c>
      <c r="D12" s="20" t="s">
        <v>38</v>
      </c>
      <c r="E12" s="19"/>
      <c r="F12" s="33">
        <v>2.1038000000000001</v>
      </c>
      <c r="G12" s="19"/>
      <c r="H12" s="19"/>
      <c r="I12" s="19"/>
      <c r="J12" s="19"/>
      <c r="K12" s="19"/>
      <c r="L12" s="19"/>
      <c r="M12" s="19"/>
    </row>
    <row r="13" spans="1:13" ht="15.75">
      <c r="A13" s="192"/>
      <c r="B13" s="17"/>
      <c r="C13" s="21" t="s">
        <v>39</v>
      </c>
      <c r="D13" s="17" t="s">
        <v>40</v>
      </c>
      <c r="E13" s="17">
        <v>14.5</v>
      </c>
      <c r="F13" s="16">
        <f>E13*F12</f>
        <v>30.505100000000002</v>
      </c>
      <c r="G13" s="17"/>
      <c r="H13" s="17"/>
      <c r="I13" s="23"/>
      <c r="J13" s="16"/>
      <c r="K13" s="16"/>
      <c r="L13" s="16"/>
      <c r="M13" s="5"/>
    </row>
    <row r="14" spans="1:13" ht="31.5">
      <c r="A14" s="192"/>
      <c r="B14" s="17" t="s">
        <v>79</v>
      </c>
      <c r="C14" s="21" t="s">
        <v>125</v>
      </c>
      <c r="D14" s="17" t="s">
        <v>41</v>
      </c>
      <c r="E14" s="17">
        <v>3.18</v>
      </c>
      <c r="F14" s="16">
        <f>E14*F12</f>
        <v>6.6900840000000006</v>
      </c>
      <c r="G14" s="17"/>
      <c r="H14" s="22"/>
      <c r="I14" s="16"/>
      <c r="J14" s="16"/>
      <c r="K14" s="16"/>
      <c r="L14" s="16"/>
      <c r="M14" s="5"/>
    </row>
    <row r="15" spans="1:13" ht="33">
      <c r="A15" s="192"/>
      <c r="B15" s="17" t="s">
        <v>80</v>
      </c>
      <c r="C15" s="24" t="s">
        <v>42</v>
      </c>
      <c r="D15" s="17" t="s">
        <v>41</v>
      </c>
      <c r="E15" s="17">
        <v>2.42</v>
      </c>
      <c r="F15" s="16">
        <f>F12*E15</f>
        <v>5.0911960000000001</v>
      </c>
      <c r="G15" s="17"/>
      <c r="H15" s="22"/>
      <c r="I15" s="16"/>
      <c r="J15" s="16"/>
      <c r="K15" s="16"/>
      <c r="L15" s="16"/>
      <c r="M15" s="5"/>
    </row>
    <row r="16" spans="1:13" ht="33">
      <c r="A16" s="192"/>
      <c r="B16" s="17" t="s">
        <v>78</v>
      </c>
      <c r="C16" s="24" t="s">
        <v>43</v>
      </c>
      <c r="D16" s="17" t="s">
        <v>41</v>
      </c>
      <c r="E16" s="17">
        <v>2.42</v>
      </c>
      <c r="F16" s="16">
        <f>F12*E16</f>
        <v>5.0911960000000001</v>
      </c>
      <c r="G16" s="17"/>
      <c r="H16" s="22"/>
      <c r="I16" s="16"/>
      <c r="J16" s="16"/>
      <c r="K16" s="16"/>
      <c r="L16" s="16"/>
      <c r="M16" s="5"/>
    </row>
    <row r="17" spans="1:13" ht="15.75">
      <c r="A17" s="191"/>
      <c r="B17" s="26"/>
      <c r="C17" s="21" t="s">
        <v>18</v>
      </c>
      <c r="D17" s="17" t="s">
        <v>13</v>
      </c>
      <c r="E17" s="17">
        <v>1.45</v>
      </c>
      <c r="F17" s="16">
        <f>F12*E17</f>
        <v>3.0505100000000001</v>
      </c>
      <c r="G17" s="17"/>
      <c r="H17" s="22"/>
      <c r="I17" s="16"/>
      <c r="J17" s="16"/>
      <c r="K17" s="16"/>
      <c r="L17" s="16"/>
      <c r="M17" s="5"/>
    </row>
    <row r="18" spans="1:13" ht="31.5">
      <c r="A18" s="193">
        <v>3</v>
      </c>
      <c r="B18" s="27" t="s">
        <v>19</v>
      </c>
      <c r="C18" s="11" t="s">
        <v>35</v>
      </c>
      <c r="D18" s="10" t="s">
        <v>12</v>
      </c>
      <c r="E18" s="28"/>
      <c r="F18" s="8">
        <v>23</v>
      </c>
      <c r="G18" s="28"/>
      <c r="H18" s="28"/>
      <c r="I18" s="28"/>
      <c r="J18" s="28"/>
      <c r="K18" s="28"/>
      <c r="L18" s="28"/>
      <c r="M18" s="5"/>
    </row>
    <row r="19" spans="1:13" ht="15.75">
      <c r="A19" s="193"/>
      <c r="B19" s="134"/>
      <c r="C19" s="135" t="s">
        <v>14</v>
      </c>
      <c r="D19" s="134" t="s">
        <v>15</v>
      </c>
      <c r="E19" s="134">
        <v>2.06</v>
      </c>
      <c r="F19" s="5">
        <f>F18*E19</f>
        <v>47.38</v>
      </c>
      <c r="G19" s="5"/>
      <c r="H19" s="5"/>
      <c r="I19" s="5"/>
      <c r="J19" s="5"/>
      <c r="K19" s="5"/>
      <c r="L19" s="5"/>
      <c r="M19" s="5"/>
    </row>
    <row r="20" spans="1:13" ht="47.25">
      <c r="A20" s="193">
        <v>4</v>
      </c>
      <c r="B20" s="41" t="s">
        <v>51</v>
      </c>
      <c r="C20" s="11" t="s">
        <v>46</v>
      </c>
      <c r="D20" s="47" t="s">
        <v>52</v>
      </c>
      <c r="E20" s="48"/>
      <c r="F20" s="169">
        <f>(F12/10+(F18/1000))*1.2</f>
        <v>0.28005599999999997</v>
      </c>
      <c r="G20" s="33"/>
      <c r="H20" s="45"/>
      <c r="I20" s="49"/>
      <c r="J20" s="45"/>
      <c r="K20" s="49"/>
      <c r="L20" s="45"/>
      <c r="M20" s="45"/>
    </row>
    <row r="21" spans="1:13" ht="16.5">
      <c r="A21" s="193"/>
      <c r="B21" s="41"/>
      <c r="C21" s="42" t="s">
        <v>49</v>
      </c>
      <c r="D21" s="43" t="s">
        <v>40</v>
      </c>
      <c r="E21" s="44">
        <v>20</v>
      </c>
      <c r="F21" s="81">
        <f>E21*F20</f>
        <v>5.6011199999999999</v>
      </c>
      <c r="G21" s="81"/>
      <c r="H21" s="45"/>
      <c r="I21" s="44"/>
      <c r="J21" s="45"/>
      <c r="K21" s="44"/>
      <c r="L21" s="45"/>
      <c r="M21" s="45"/>
    </row>
    <row r="22" spans="1:13" ht="33">
      <c r="A22" s="193"/>
      <c r="B22" s="41" t="s">
        <v>81</v>
      </c>
      <c r="C22" s="42" t="s">
        <v>50</v>
      </c>
      <c r="D22" s="43" t="s">
        <v>41</v>
      </c>
      <c r="E22" s="44">
        <v>44.8</v>
      </c>
      <c r="F22" s="81">
        <f>E22*F20</f>
        <v>12.546508799999998</v>
      </c>
      <c r="G22" s="81"/>
      <c r="H22" s="45"/>
      <c r="I22" s="44"/>
      <c r="J22" s="45"/>
      <c r="K22" s="44"/>
      <c r="L22" s="45"/>
      <c r="M22" s="45"/>
    </row>
    <row r="23" spans="1:13" ht="16.5">
      <c r="A23" s="134"/>
      <c r="B23" s="41"/>
      <c r="C23" s="46" t="s">
        <v>18</v>
      </c>
      <c r="D23" s="43" t="s">
        <v>13</v>
      </c>
      <c r="E23" s="44">
        <v>2.1</v>
      </c>
      <c r="F23" s="81">
        <f>E23*F20</f>
        <v>0.58811760000000002</v>
      </c>
      <c r="G23" s="81"/>
      <c r="H23" s="45"/>
      <c r="I23" s="44"/>
      <c r="J23" s="45"/>
      <c r="K23" s="44"/>
      <c r="L23" s="45"/>
      <c r="M23" s="45"/>
    </row>
    <row r="24" spans="1:13" ht="47.25">
      <c r="A24" s="134"/>
      <c r="B24" s="11" t="s">
        <v>82</v>
      </c>
      <c r="C24" s="29" t="s">
        <v>20</v>
      </c>
      <c r="D24" s="10" t="s">
        <v>17</v>
      </c>
      <c r="E24" s="8"/>
      <c r="F24" s="8">
        <f>F20*1000*1.75</f>
        <v>490.09799999999996</v>
      </c>
      <c r="G24" s="8"/>
      <c r="H24" s="8"/>
      <c r="I24" s="8"/>
      <c r="J24" s="8"/>
      <c r="K24" s="5"/>
      <c r="L24" s="5"/>
      <c r="M24" s="5"/>
    </row>
    <row r="25" spans="1:13" s="2" customFormat="1" ht="47.25">
      <c r="A25" s="193">
        <v>6</v>
      </c>
      <c r="B25" s="75" t="s">
        <v>68</v>
      </c>
      <c r="C25" s="30" t="s">
        <v>72</v>
      </c>
      <c r="D25" s="30" t="s">
        <v>69</v>
      </c>
      <c r="E25" s="31"/>
      <c r="F25" s="76">
        <v>3.6362000000000001</v>
      </c>
      <c r="G25" s="76"/>
      <c r="H25" s="76"/>
      <c r="I25" s="76"/>
      <c r="J25" s="76"/>
      <c r="K25" s="76"/>
      <c r="L25" s="76"/>
      <c r="M25" s="5"/>
    </row>
    <row r="26" spans="1:13" s="2" customFormat="1" ht="15.75">
      <c r="A26" s="193"/>
      <c r="B26" s="3"/>
      <c r="C26" s="3" t="s">
        <v>21</v>
      </c>
      <c r="D26" s="9" t="s">
        <v>15</v>
      </c>
      <c r="E26" s="3">
        <v>15</v>
      </c>
      <c r="F26" s="4">
        <f>E26*F25</f>
        <v>54.542999999999999</v>
      </c>
      <c r="G26" s="4"/>
      <c r="H26" s="4"/>
      <c r="I26" s="4"/>
      <c r="J26" s="4"/>
      <c r="K26" s="4"/>
      <c r="L26" s="4"/>
      <c r="M26" s="5"/>
    </row>
    <row r="27" spans="1:13" s="2" customFormat="1" ht="31.5">
      <c r="A27" s="193"/>
      <c r="B27" s="3" t="s">
        <v>22</v>
      </c>
      <c r="C27" s="9" t="s">
        <v>23</v>
      </c>
      <c r="D27" s="9" t="s">
        <v>16</v>
      </c>
      <c r="E27" s="3">
        <v>2.16</v>
      </c>
      <c r="F27" s="4">
        <f>E27*F25</f>
        <v>7.8541920000000012</v>
      </c>
      <c r="G27" s="4"/>
      <c r="H27" s="4"/>
      <c r="I27" s="4"/>
      <c r="J27" s="4"/>
      <c r="K27" s="4"/>
      <c r="L27" s="4"/>
      <c r="M27" s="5"/>
    </row>
    <row r="28" spans="1:13" s="2" customFormat="1" ht="31.5">
      <c r="A28" s="193"/>
      <c r="B28" s="3" t="s">
        <v>83</v>
      </c>
      <c r="C28" s="9" t="s">
        <v>70</v>
      </c>
      <c r="D28" s="9" t="s">
        <v>16</v>
      </c>
      <c r="E28" s="3">
        <v>2.73</v>
      </c>
      <c r="F28" s="4">
        <f>E28*F25</f>
        <v>9.9268260000000001</v>
      </c>
      <c r="G28" s="4"/>
      <c r="H28" s="4"/>
      <c r="I28" s="4"/>
      <c r="J28" s="4"/>
      <c r="K28" s="4"/>
      <c r="L28" s="4"/>
      <c r="M28" s="5"/>
    </row>
    <row r="29" spans="1:13" s="2" customFormat="1" ht="18">
      <c r="A29" s="193"/>
      <c r="B29" s="3" t="s">
        <v>76</v>
      </c>
      <c r="C29" s="3" t="s">
        <v>71</v>
      </c>
      <c r="D29" s="9" t="s">
        <v>24</v>
      </c>
      <c r="E29" s="3">
        <v>122</v>
      </c>
      <c r="F29" s="4">
        <f>E29*F25</f>
        <v>443.6164</v>
      </c>
      <c r="G29" s="4"/>
      <c r="H29" s="4"/>
      <c r="I29" s="4"/>
      <c r="J29" s="4"/>
      <c r="K29" s="4"/>
      <c r="L29" s="4"/>
      <c r="M29" s="5"/>
    </row>
    <row r="30" spans="1:13" s="2" customFormat="1" ht="31.5">
      <c r="A30" s="193"/>
      <c r="B30" s="3" t="s">
        <v>25</v>
      </c>
      <c r="C30" s="137" t="s">
        <v>26</v>
      </c>
      <c r="D30" s="9" t="s">
        <v>16</v>
      </c>
      <c r="E30" s="136">
        <v>0.97</v>
      </c>
      <c r="F30" s="5">
        <f>E30*F25</f>
        <v>3.5271140000000001</v>
      </c>
      <c r="G30" s="136"/>
      <c r="H30" s="5"/>
      <c r="I30" s="136"/>
      <c r="J30" s="5"/>
      <c r="K30" s="136"/>
      <c r="L30" s="5"/>
      <c r="M30" s="5"/>
    </row>
    <row r="31" spans="1:13" s="2" customFormat="1" ht="18">
      <c r="A31" s="193"/>
      <c r="B31" s="3" t="s">
        <v>73</v>
      </c>
      <c r="C31" s="3" t="s">
        <v>27</v>
      </c>
      <c r="D31" s="32" t="s">
        <v>24</v>
      </c>
      <c r="E31" s="3">
        <v>7</v>
      </c>
      <c r="F31" s="4">
        <f>E31*F25</f>
        <v>25.453400000000002</v>
      </c>
      <c r="G31" s="4"/>
      <c r="H31" s="4"/>
      <c r="I31" s="4"/>
      <c r="J31" s="4"/>
      <c r="K31" s="4"/>
      <c r="L31" s="4"/>
      <c r="M31" s="5"/>
    </row>
    <row r="32" spans="1:13" ht="15.75">
      <c r="A32" s="54"/>
      <c r="B32" s="51"/>
      <c r="C32" s="74" t="s">
        <v>63</v>
      </c>
      <c r="D32" s="52"/>
      <c r="E32" s="61"/>
      <c r="F32" s="61"/>
      <c r="G32" s="61"/>
      <c r="H32" s="61"/>
      <c r="I32" s="61"/>
      <c r="J32" s="61"/>
      <c r="K32" s="53"/>
      <c r="L32" s="53"/>
      <c r="M32" s="53"/>
    </row>
    <row r="33" spans="1:13" ht="31.5">
      <c r="A33" s="134"/>
      <c r="B33" s="51"/>
      <c r="C33" s="60" t="s">
        <v>67</v>
      </c>
      <c r="D33" s="52"/>
      <c r="E33" s="61"/>
      <c r="F33" s="61"/>
      <c r="G33" s="61"/>
      <c r="H33" s="61"/>
      <c r="I33" s="61"/>
      <c r="J33" s="61"/>
      <c r="K33" s="53"/>
      <c r="L33" s="53"/>
      <c r="M33" s="53"/>
    </row>
    <row r="34" spans="1:13" ht="78.75">
      <c r="A34" s="194">
        <v>7</v>
      </c>
      <c r="B34" s="107" t="s">
        <v>66</v>
      </c>
      <c r="C34" s="108" t="s">
        <v>74</v>
      </c>
      <c r="D34" s="8" t="s">
        <v>12</v>
      </c>
      <c r="E34" s="109"/>
      <c r="F34" s="110">
        <v>63.7</v>
      </c>
      <c r="G34" s="111"/>
      <c r="H34" s="111"/>
      <c r="I34" s="111"/>
      <c r="J34" s="111"/>
      <c r="K34" s="111"/>
      <c r="L34" s="111"/>
      <c r="M34" s="111"/>
    </row>
    <row r="35" spans="1:13" ht="31.5">
      <c r="A35" s="195"/>
      <c r="B35" s="112"/>
      <c r="C35" s="16" t="s">
        <v>47</v>
      </c>
      <c r="D35" s="5" t="s">
        <v>48</v>
      </c>
      <c r="E35" s="5">
        <v>1.78</v>
      </c>
      <c r="F35" s="5">
        <f>E35*F34</f>
        <v>113.38600000000001</v>
      </c>
      <c r="G35" s="5"/>
      <c r="H35" s="5"/>
      <c r="I35" s="134"/>
      <c r="J35" s="134"/>
      <c r="K35" s="134"/>
      <c r="L35" s="134"/>
      <c r="M35" s="5"/>
    </row>
    <row r="36" spans="1:13" ht="18">
      <c r="A36" s="196"/>
      <c r="B36" s="113" t="s">
        <v>77</v>
      </c>
      <c r="C36" s="114" t="s">
        <v>44</v>
      </c>
      <c r="D36" s="111" t="s">
        <v>24</v>
      </c>
      <c r="E36" s="111">
        <v>1.22</v>
      </c>
      <c r="F36" s="111">
        <f>E36*F34</f>
        <v>77.713999999999999</v>
      </c>
      <c r="G36" s="111"/>
      <c r="H36" s="111"/>
      <c r="I36" s="111"/>
      <c r="J36" s="111"/>
      <c r="K36" s="111"/>
      <c r="L36" s="111"/>
      <c r="M36" s="111"/>
    </row>
    <row r="37" spans="1:13" ht="45">
      <c r="A37" s="190">
        <v>8</v>
      </c>
      <c r="B37" s="98" t="s">
        <v>53</v>
      </c>
      <c r="C37" s="92" t="s">
        <v>62</v>
      </c>
      <c r="D37" s="125" t="s">
        <v>101</v>
      </c>
      <c r="E37" s="94"/>
      <c r="F37" s="115">
        <v>54.6</v>
      </c>
      <c r="G37" s="116"/>
      <c r="H37" s="116"/>
      <c r="I37" s="116"/>
      <c r="J37" s="116"/>
      <c r="K37" s="116"/>
      <c r="L37" s="116"/>
      <c r="M37" s="117"/>
    </row>
    <row r="38" spans="1:13" ht="30">
      <c r="A38" s="192"/>
      <c r="B38" s="118"/>
      <c r="C38" s="119" t="s">
        <v>55</v>
      </c>
      <c r="D38" s="120" t="s">
        <v>56</v>
      </c>
      <c r="E38" s="121">
        <v>1.37</v>
      </c>
      <c r="F38" s="122">
        <f>E38*F37</f>
        <v>74.802000000000007</v>
      </c>
      <c r="G38" s="122"/>
      <c r="H38" s="122"/>
      <c r="I38" s="122"/>
      <c r="J38" s="122"/>
      <c r="K38" s="122"/>
      <c r="L38" s="122"/>
      <c r="M38" s="123"/>
    </row>
    <row r="39" spans="1:13" ht="15">
      <c r="A39" s="192"/>
      <c r="B39" s="118"/>
      <c r="C39" s="119" t="s">
        <v>57</v>
      </c>
      <c r="D39" s="120" t="s">
        <v>58</v>
      </c>
      <c r="E39" s="121">
        <v>0.28299999999999997</v>
      </c>
      <c r="F39" s="122">
        <f>F37*E39</f>
        <v>15.451799999999999</v>
      </c>
      <c r="G39" s="122"/>
      <c r="H39" s="122"/>
      <c r="I39" s="122"/>
      <c r="J39" s="122"/>
      <c r="K39" s="122"/>
      <c r="L39" s="122"/>
      <c r="M39" s="123"/>
    </row>
    <row r="40" spans="1:13" ht="17.25">
      <c r="A40" s="192"/>
      <c r="B40" s="118" t="s">
        <v>75</v>
      </c>
      <c r="C40" s="119" t="s">
        <v>59</v>
      </c>
      <c r="D40" s="124" t="s">
        <v>61</v>
      </c>
      <c r="E40" s="121">
        <v>1.02</v>
      </c>
      <c r="F40" s="122">
        <f>F37*E40</f>
        <v>55.692</v>
      </c>
      <c r="G40" s="122"/>
      <c r="H40" s="122"/>
      <c r="I40" s="122"/>
      <c r="J40" s="122"/>
      <c r="K40" s="122"/>
      <c r="L40" s="122"/>
      <c r="M40" s="123"/>
    </row>
    <row r="41" spans="1:13" ht="15">
      <c r="A41" s="191"/>
      <c r="B41" s="118"/>
      <c r="C41" s="119" t="s">
        <v>60</v>
      </c>
      <c r="D41" s="120" t="s">
        <v>58</v>
      </c>
      <c r="E41" s="121">
        <f>62*0.01</f>
        <v>0.62</v>
      </c>
      <c r="F41" s="122">
        <f>F37*E41</f>
        <v>33.852000000000004</v>
      </c>
      <c r="G41" s="122"/>
      <c r="H41" s="122"/>
      <c r="I41" s="122"/>
      <c r="J41" s="122"/>
      <c r="K41" s="122"/>
      <c r="L41" s="122"/>
      <c r="M41" s="123"/>
    </row>
    <row r="42" spans="1:13" ht="90">
      <c r="A42" s="190"/>
      <c r="B42" s="91" t="s">
        <v>95</v>
      </c>
      <c r="C42" s="92" t="s">
        <v>124</v>
      </c>
      <c r="D42" s="125" t="s">
        <v>101</v>
      </c>
      <c r="E42" s="94"/>
      <c r="F42" s="95">
        <v>221.13</v>
      </c>
      <c r="G42" s="96"/>
      <c r="H42" s="96"/>
      <c r="I42" s="96"/>
      <c r="J42" s="96"/>
      <c r="K42" s="96"/>
      <c r="L42" s="96"/>
      <c r="M42" s="97"/>
    </row>
    <row r="43" spans="1:13" ht="30">
      <c r="A43" s="192"/>
      <c r="B43" s="98"/>
      <c r="C43" s="99" t="s">
        <v>55</v>
      </c>
      <c r="D43" s="100" t="s">
        <v>56</v>
      </c>
      <c r="E43" s="101">
        <v>3.42</v>
      </c>
      <c r="F43" s="102">
        <f>E43*F42</f>
        <v>756.26459999999997</v>
      </c>
      <c r="G43" s="102"/>
      <c r="H43" s="102"/>
      <c r="I43" s="102"/>
      <c r="J43" s="102"/>
      <c r="K43" s="102"/>
      <c r="L43" s="102"/>
      <c r="M43" s="103"/>
    </row>
    <row r="44" spans="1:13" ht="30">
      <c r="A44" s="192"/>
      <c r="B44" s="98" t="s">
        <v>105</v>
      </c>
      <c r="C44" s="99" t="s">
        <v>106</v>
      </c>
      <c r="D44" s="100" t="s">
        <v>96</v>
      </c>
      <c r="E44" s="101">
        <v>1.1299999999999999</v>
      </c>
      <c r="F44" s="102">
        <f>E44*F42</f>
        <v>249.87689999999998</v>
      </c>
      <c r="G44" s="102"/>
      <c r="H44" s="102"/>
      <c r="I44" s="102"/>
      <c r="J44" s="102"/>
      <c r="K44" s="102"/>
      <c r="L44" s="102"/>
      <c r="M44" s="103"/>
    </row>
    <row r="45" spans="1:13" ht="30">
      <c r="A45" s="192"/>
      <c r="B45" s="98" t="s">
        <v>102</v>
      </c>
      <c r="C45" s="99" t="s">
        <v>97</v>
      </c>
      <c r="D45" s="138" t="s">
        <v>98</v>
      </c>
      <c r="E45" s="139" t="s">
        <v>99</v>
      </c>
      <c r="F45" s="140">
        <f>F42/0.243</f>
        <v>910</v>
      </c>
      <c r="G45" s="102"/>
      <c r="H45" s="102"/>
      <c r="I45" s="102"/>
      <c r="J45" s="102"/>
      <c r="K45" s="105"/>
      <c r="L45" s="105"/>
      <c r="M45" s="103"/>
    </row>
    <row r="46" spans="1:13" ht="15">
      <c r="A46" s="192"/>
      <c r="B46" s="98" t="s">
        <v>94</v>
      </c>
      <c r="C46" s="99" t="s">
        <v>103</v>
      </c>
      <c r="D46" s="100" t="s">
        <v>86</v>
      </c>
      <c r="E46" s="104">
        <f>1.93*0.01</f>
        <v>1.9300000000000001E-2</v>
      </c>
      <c r="F46" s="102">
        <f>F42*E46</f>
        <v>4.2678089999999997</v>
      </c>
      <c r="G46" s="102"/>
      <c r="H46" s="102"/>
      <c r="I46" s="102"/>
      <c r="J46" s="102"/>
      <c r="K46" s="102"/>
      <c r="L46" s="102"/>
      <c r="M46" s="103"/>
    </row>
    <row r="47" spans="1:13" ht="15.75">
      <c r="A47" s="192"/>
      <c r="B47" s="98" t="s">
        <v>104</v>
      </c>
      <c r="C47" s="99" t="s">
        <v>100</v>
      </c>
      <c r="D47" s="106" t="s">
        <v>87</v>
      </c>
      <c r="E47" s="104">
        <f>9.2*0.01</f>
        <v>9.1999999999999998E-2</v>
      </c>
      <c r="F47" s="102">
        <f>F42*E47</f>
        <v>20.343959999999999</v>
      </c>
      <c r="G47" s="102"/>
      <c r="H47" s="102"/>
      <c r="I47" s="102"/>
      <c r="J47" s="102"/>
      <c r="K47" s="102"/>
      <c r="L47" s="102"/>
      <c r="M47" s="103"/>
    </row>
    <row r="48" spans="1:13" ht="45">
      <c r="A48" s="133"/>
      <c r="B48" s="91" t="s">
        <v>88</v>
      </c>
      <c r="C48" s="92" t="s">
        <v>89</v>
      </c>
      <c r="D48" s="126" t="s">
        <v>86</v>
      </c>
      <c r="E48" s="127"/>
      <c r="F48" s="170">
        <v>0.67779999999999996</v>
      </c>
      <c r="G48" s="96"/>
      <c r="H48" s="96"/>
      <c r="I48" s="96"/>
      <c r="J48" s="96"/>
      <c r="K48" s="96"/>
      <c r="L48" s="96"/>
      <c r="M48" s="97"/>
    </row>
    <row r="49" spans="1:13" ht="30">
      <c r="A49" s="133"/>
      <c r="B49" s="98"/>
      <c r="C49" s="128" t="s">
        <v>55</v>
      </c>
      <c r="D49" s="129" t="s">
        <v>56</v>
      </c>
      <c r="E49" s="130">
        <v>37.5</v>
      </c>
      <c r="F49" s="130">
        <f>E49*F48</f>
        <v>25.417499999999997</v>
      </c>
      <c r="G49" s="130"/>
      <c r="H49" s="130"/>
      <c r="I49" s="130"/>
      <c r="J49" s="130"/>
      <c r="K49" s="130"/>
      <c r="L49" s="130"/>
      <c r="M49" s="131"/>
    </row>
    <row r="50" spans="1:13" ht="15.75">
      <c r="A50" s="133"/>
      <c r="B50" s="98"/>
      <c r="C50" s="128" t="s">
        <v>57</v>
      </c>
      <c r="D50" s="129" t="s">
        <v>58</v>
      </c>
      <c r="E50" s="130">
        <v>6.32</v>
      </c>
      <c r="F50" s="130">
        <f>F48*E50</f>
        <v>4.2836959999999999</v>
      </c>
      <c r="G50" s="130"/>
      <c r="H50" s="130"/>
      <c r="I50" s="130"/>
      <c r="J50" s="130"/>
      <c r="K50" s="130"/>
      <c r="L50" s="130"/>
      <c r="M50" s="131"/>
    </row>
    <row r="51" spans="1:13" ht="15.75">
      <c r="A51" s="133"/>
      <c r="B51" s="132" t="s">
        <v>92</v>
      </c>
      <c r="C51" s="128" t="s">
        <v>90</v>
      </c>
      <c r="D51" s="129" t="s">
        <v>86</v>
      </c>
      <c r="E51" s="130">
        <v>1</v>
      </c>
      <c r="F51" s="130">
        <f>F48*E51</f>
        <v>0.67779999999999996</v>
      </c>
      <c r="G51" s="130"/>
      <c r="H51" s="130"/>
      <c r="I51" s="130"/>
      <c r="J51" s="130"/>
      <c r="K51" s="130"/>
      <c r="L51" s="130"/>
      <c r="M51" s="131"/>
    </row>
    <row r="52" spans="1:13" ht="15.75">
      <c r="A52" s="133"/>
      <c r="B52" s="132" t="s">
        <v>93</v>
      </c>
      <c r="C52" s="128" t="s">
        <v>91</v>
      </c>
      <c r="D52" s="129" t="s">
        <v>85</v>
      </c>
      <c r="E52" s="130">
        <v>0.06</v>
      </c>
      <c r="F52" s="130">
        <f>F48*E52</f>
        <v>4.0667999999999996E-2</v>
      </c>
      <c r="G52" s="130"/>
      <c r="H52" s="130"/>
      <c r="I52" s="130"/>
      <c r="J52" s="130"/>
      <c r="K52" s="130"/>
      <c r="L52" s="130"/>
      <c r="M52" s="131"/>
    </row>
    <row r="53" spans="1:13" ht="15.75">
      <c r="A53" s="133"/>
      <c r="B53" s="118"/>
      <c r="C53" s="128" t="s">
        <v>60</v>
      </c>
      <c r="D53" s="129" t="s">
        <v>58</v>
      </c>
      <c r="E53" s="130">
        <v>7.63</v>
      </c>
      <c r="F53" s="130">
        <f>F48*E53</f>
        <v>5.1716139999999999</v>
      </c>
      <c r="G53" s="130"/>
      <c r="H53" s="130"/>
      <c r="I53" s="130"/>
      <c r="J53" s="130"/>
      <c r="K53" s="130"/>
      <c r="L53" s="130"/>
      <c r="M53" s="131"/>
    </row>
    <row r="54" spans="1:13" ht="15.75">
      <c r="A54" s="134"/>
      <c r="B54" s="135"/>
      <c r="C54" s="11" t="s">
        <v>8</v>
      </c>
      <c r="D54" s="134"/>
      <c r="E54" s="134"/>
      <c r="F54" s="5"/>
      <c r="G54" s="134"/>
      <c r="H54" s="8"/>
      <c r="I54" s="10"/>
      <c r="J54" s="8"/>
      <c r="K54" s="10"/>
      <c r="L54" s="8"/>
      <c r="M54" s="8"/>
    </row>
    <row r="55" spans="1:13" ht="15.75">
      <c r="A55" s="134"/>
      <c r="B55" s="135"/>
      <c r="C55" s="84" t="s">
        <v>134</v>
      </c>
      <c r="D55" s="171">
        <v>0.03</v>
      </c>
      <c r="E55" s="134"/>
      <c r="F55" s="5"/>
      <c r="G55" s="134"/>
      <c r="H55" s="8"/>
      <c r="I55" s="10"/>
      <c r="J55" s="8"/>
      <c r="K55" s="10"/>
      <c r="L55" s="8"/>
      <c r="M55" s="5"/>
    </row>
    <row r="56" spans="1:13" ht="15.75">
      <c r="A56" s="134"/>
      <c r="B56" s="135"/>
      <c r="C56" s="12" t="s">
        <v>8</v>
      </c>
      <c r="D56" s="134"/>
      <c r="E56" s="134"/>
      <c r="F56" s="5"/>
      <c r="G56" s="134"/>
      <c r="H56" s="8"/>
      <c r="I56" s="10"/>
      <c r="J56" s="8"/>
      <c r="K56" s="10"/>
      <c r="L56" s="8"/>
      <c r="M56" s="8"/>
    </row>
    <row r="57" spans="1:13" ht="15.75">
      <c r="A57" s="134"/>
      <c r="B57" s="135"/>
      <c r="C57" s="6" t="s">
        <v>133</v>
      </c>
      <c r="D57" s="134" t="s">
        <v>129</v>
      </c>
      <c r="E57" s="134"/>
      <c r="F57" s="5"/>
      <c r="G57" s="134"/>
      <c r="H57" s="5"/>
      <c r="I57" s="134"/>
      <c r="J57" s="5"/>
      <c r="K57" s="134"/>
      <c r="L57" s="5"/>
      <c r="M57" s="7"/>
    </row>
    <row r="58" spans="1:13" ht="15.75">
      <c r="A58" s="134"/>
      <c r="B58" s="135"/>
      <c r="C58" s="12" t="s">
        <v>8</v>
      </c>
      <c r="D58" s="134"/>
      <c r="E58" s="134"/>
      <c r="F58" s="5"/>
      <c r="G58" s="134"/>
      <c r="H58" s="5"/>
      <c r="I58" s="134"/>
      <c r="J58" s="5"/>
      <c r="K58" s="134"/>
      <c r="L58" s="5"/>
      <c r="M58" s="13"/>
    </row>
    <row r="59" spans="1:13" ht="15.75">
      <c r="A59" s="134"/>
      <c r="B59" s="135"/>
      <c r="C59" s="6" t="s">
        <v>135</v>
      </c>
      <c r="D59" s="134" t="s">
        <v>129</v>
      </c>
      <c r="E59" s="134"/>
      <c r="F59" s="5"/>
      <c r="G59" s="134"/>
      <c r="H59" s="5"/>
      <c r="I59" s="134"/>
      <c r="J59" s="5"/>
      <c r="K59" s="134"/>
      <c r="L59" s="5"/>
      <c r="M59" s="7"/>
    </row>
    <row r="60" spans="1:13" ht="15.75">
      <c r="A60" s="134"/>
      <c r="B60" s="135"/>
      <c r="C60" s="12" t="s">
        <v>8</v>
      </c>
      <c r="D60" s="134"/>
      <c r="E60" s="134"/>
      <c r="F60" s="5"/>
      <c r="G60" s="134"/>
      <c r="H60" s="5"/>
      <c r="I60" s="134"/>
      <c r="J60" s="5"/>
      <c r="K60" s="134"/>
      <c r="L60" s="5"/>
      <c r="M60" s="14"/>
    </row>
    <row r="61" spans="1:13" ht="27" customHeight="1">
      <c r="A61" s="134"/>
      <c r="B61" s="135"/>
      <c r="C61" s="172" t="s">
        <v>84</v>
      </c>
      <c r="D61" s="171">
        <v>0.02</v>
      </c>
      <c r="E61" s="134"/>
      <c r="F61" s="5"/>
      <c r="G61" s="134"/>
      <c r="H61" s="5"/>
      <c r="I61" s="134"/>
      <c r="J61" s="5"/>
      <c r="K61" s="134"/>
      <c r="L61" s="5"/>
      <c r="M61" s="14"/>
    </row>
    <row r="62" spans="1:13" ht="15.75">
      <c r="A62" s="134"/>
      <c r="B62" s="135"/>
      <c r="C62" s="12" t="s">
        <v>8</v>
      </c>
      <c r="D62" s="134"/>
      <c r="E62" s="134"/>
      <c r="F62" s="5"/>
      <c r="G62" s="134"/>
      <c r="H62" s="5"/>
      <c r="I62" s="134"/>
      <c r="J62" s="5"/>
      <c r="K62" s="134"/>
      <c r="L62" s="5"/>
      <c r="M62" s="14"/>
    </row>
    <row r="63" spans="1:13" ht="31.5">
      <c r="A63" s="134"/>
      <c r="B63" s="135"/>
      <c r="C63" s="63" t="s">
        <v>131</v>
      </c>
      <c r="D63" s="171">
        <v>0.03</v>
      </c>
      <c r="E63" s="134"/>
      <c r="F63" s="5"/>
      <c r="G63" s="134"/>
      <c r="H63" s="5"/>
      <c r="I63" s="134"/>
      <c r="J63" s="5"/>
      <c r="K63" s="134"/>
      <c r="L63" s="5"/>
      <c r="M63" s="7"/>
    </row>
    <row r="64" spans="1:13" ht="15.75">
      <c r="A64" s="134"/>
      <c r="B64" s="135"/>
      <c r="C64" s="12" t="s">
        <v>8</v>
      </c>
      <c r="D64" s="134"/>
      <c r="E64" s="134"/>
      <c r="F64" s="5"/>
      <c r="G64" s="134"/>
      <c r="H64" s="5"/>
      <c r="I64" s="134"/>
      <c r="J64" s="5"/>
      <c r="K64" s="134"/>
      <c r="L64" s="5"/>
      <c r="M64" s="14"/>
    </row>
    <row r="65" spans="1:13" ht="31.5">
      <c r="A65" s="134"/>
      <c r="B65" s="135"/>
      <c r="C65" s="6" t="s">
        <v>130</v>
      </c>
      <c r="D65" s="171">
        <v>0.18</v>
      </c>
      <c r="E65" s="134"/>
      <c r="F65" s="5"/>
      <c r="G65" s="134"/>
      <c r="H65" s="5"/>
      <c r="I65" s="134"/>
      <c r="J65" s="5"/>
      <c r="K65" s="134"/>
      <c r="L65" s="5"/>
      <c r="M65" s="7"/>
    </row>
    <row r="66" spans="1:13" ht="15.75">
      <c r="A66" s="134"/>
      <c r="B66" s="135"/>
      <c r="C66" s="15" t="s">
        <v>8</v>
      </c>
      <c r="D66" s="134"/>
      <c r="E66" s="134"/>
      <c r="F66" s="5"/>
      <c r="G66" s="134"/>
      <c r="H66" s="5"/>
      <c r="I66" s="134"/>
      <c r="J66" s="5"/>
      <c r="K66" s="134"/>
      <c r="L66" s="5"/>
      <c r="M66" s="14"/>
    </row>
    <row r="67" spans="1:13" ht="15.75">
      <c r="A67" s="65"/>
      <c r="B67" s="65"/>
      <c r="C67" s="198"/>
      <c r="D67" s="198"/>
      <c r="E67" s="198"/>
    </row>
  </sheetData>
  <mergeCells count="22">
    <mergeCell ref="A1:M1"/>
    <mergeCell ref="A2:M2"/>
    <mergeCell ref="A3:M3"/>
    <mergeCell ref="D4:M4"/>
    <mergeCell ref="A5:A6"/>
    <mergeCell ref="B5:B6"/>
    <mergeCell ref="C5:C6"/>
    <mergeCell ref="D5:D6"/>
    <mergeCell ref="E5:E6"/>
    <mergeCell ref="F5:F6"/>
    <mergeCell ref="C67:E67"/>
    <mergeCell ref="G5:H5"/>
    <mergeCell ref="I5:J5"/>
    <mergeCell ref="K5:L5"/>
    <mergeCell ref="A9:A10"/>
    <mergeCell ref="A12:A17"/>
    <mergeCell ref="A18:A19"/>
    <mergeCell ref="A20:A22"/>
    <mergeCell ref="A25:A31"/>
    <mergeCell ref="A34:A36"/>
    <mergeCell ref="A37:A41"/>
    <mergeCell ref="A42:A47"/>
  </mergeCells>
  <pageMargins left="0.7" right="0.7" top="0.75" bottom="0.75" header="0.3" footer="0.3"/>
  <pageSetup scale="84" orientation="landscape" r:id="rId1"/>
  <rowBreaks count="1" manualBreakCount="1">
    <brk id="4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NAKREBI</vt:lpstr>
      <vt:lpstr>I MONAKVE|</vt:lpstr>
      <vt:lpstr>II monakveTi</vt:lpstr>
      <vt:lpstr>'I MONAKVE|'!Print_Area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Levan Bitsadze</cp:lastModifiedBy>
  <cp:lastPrinted>2020-06-22T07:55:16Z</cp:lastPrinted>
  <dcterms:created xsi:type="dcterms:W3CDTF">2017-04-10T16:58:29Z</dcterms:created>
  <dcterms:modified xsi:type="dcterms:W3CDTF">2021-03-26T06:36:10Z</dcterms:modified>
</cp:coreProperties>
</file>