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8_{0486D2E6-6517-4B31-BB0A-849183FDCA2E}" xr6:coauthVersionLast="37" xr6:coauthVersionMax="37" xr10:uidLastSave="{00000000-0000-0000-0000-000000000000}"/>
  <bookViews>
    <workbookView xWindow="32760" yWindow="32760" windowWidth="28800" windowHeight="13425" tabRatio="761" xr2:uid="{00000000-000D-0000-FFFF-FFFF00000000}"/>
  </bookViews>
  <sheets>
    <sheet name="-1-" sheetId="18" r:id="rId1"/>
  </sheets>
  <calcPr calcId="179021"/>
  <fileRecoveryPr autoRecover="0"/>
</workbook>
</file>

<file path=xl/calcChain.xml><?xml version="1.0" encoding="utf-8"?>
<calcChain xmlns="http://schemas.openxmlformats.org/spreadsheetml/2006/main">
  <c r="F343" i="18" l="1"/>
  <c r="F346" i="18" s="1"/>
  <c r="F297" i="18"/>
  <c r="L297" i="18" s="1"/>
  <c r="L350" i="18"/>
  <c r="J350" i="18"/>
  <c r="H350" i="18"/>
  <c r="L349" i="18"/>
  <c r="J349" i="18"/>
  <c r="H349" i="18"/>
  <c r="M343" i="18"/>
  <c r="L342" i="18"/>
  <c r="J342" i="18"/>
  <c r="H342" i="18"/>
  <c r="L341" i="18"/>
  <c r="J341" i="18"/>
  <c r="H341" i="18"/>
  <c r="F340" i="18"/>
  <c r="H340" i="18" s="1"/>
  <c r="F339" i="18"/>
  <c r="L339" i="18" s="1"/>
  <c r="F338" i="18"/>
  <c r="L338" i="18" s="1"/>
  <c r="F337" i="18"/>
  <c r="J337" i="18" s="1"/>
  <c r="F335" i="18"/>
  <c r="H335" i="18" s="1"/>
  <c r="F334" i="18"/>
  <c r="J334" i="18" s="1"/>
  <c r="F333" i="18"/>
  <c r="L333" i="18" s="1"/>
  <c r="F332" i="18"/>
  <c r="J332" i="18" s="1"/>
  <c r="F330" i="18"/>
  <c r="H330" i="18" s="1"/>
  <c r="F329" i="18"/>
  <c r="J329" i="18" s="1"/>
  <c r="F328" i="18"/>
  <c r="L328" i="18" s="1"/>
  <c r="F327" i="18"/>
  <c r="J327" i="18" s="1"/>
  <c r="F325" i="18"/>
  <c r="H325" i="18" s="1"/>
  <c r="F324" i="18"/>
  <c r="J324" i="18" s="1"/>
  <c r="F323" i="18"/>
  <c r="L323" i="18" s="1"/>
  <c r="F322" i="18"/>
  <c r="J322" i="18" s="1"/>
  <c r="F320" i="18"/>
  <c r="H320" i="18" s="1"/>
  <c r="F319" i="18"/>
  <c r="J319" i="18" s="1"/>
  <c r="F318" i="18"/>
  <c r="L318" i="18" s="1"/>
  <c r="F317" i="18"/>
  <c r="J317" i="18" s="1"/>
  <c r="F315" i="18"/>
  <c r="H315" i="18" s="1"/>
  <c r="F314" i="18"/>
  <c r="J314" i="18" s="1"/>
  <c r="F313" i="18"/>
  <c r="L313" i="18" s="1"/>
  <c r="F312" i="18"/>
  <c r="J312" i="18" s="1"/>
  <c r="F310" i="18"/>
  <c r="H310" i="18" s="1"/>
  <c r="F309" i="18"/>
  <c r="J309" i="18" s="1"/>
  <c r="F308" i="18"/>
  <c r="L308" i="18" s="1"/>
  <c r="F307" i="18"/>
  <c r="J307" i="18" s="1"/>
  <c r="F305" i="18"/>
  <c r="H305" i="18" s="1"/>
  <c r="F304" i="18"/>
  <c r="J304" i="18" s="1"/>
  <c r="F303" i="18"/>
  <c r="L303" i="18" s="1"/>
  <c r="L301" i="18"/>
  <c r="J301" i="18"/>
  <c r="H301" i="18"/>
  <c r="L300" i="18"/>
  <c r="J300" i="18"/>
  <c r="H300" i="18"/>
  <c r="L299" i="18"/>
  <c r="J299" i="18"/>
  <c r="H299" i="18"/>
  <c r="F298" i="18"/>
  <c r="J298" i="18" s="1"/>
  <c r="F296" i="18"/>
  <c r="H296" i="18" s="1"/>
  <c r="F294" i="18"/>
  <c r="J294" i="18" s="1"/>
  <c r="F293" i="18"/>
  <c r="L293" i="18" s="1"/>
  <c r="F223" i="18"/>
  <c r="F226" i="18" s="1"/>
  <c r="L178" i="18"/>
  <c r="L179" i="18"/>
  <c r="J178" i="18"/>
  <c r="J179" i="18"/>
  <c r="H178" i="18"/>
  <c r="H179" i="18"/>
  <c r="L230" i="18"/>
  <c r="J230" i="18"/>
  <c r="H230" i="18"/>
  <c r="L229" i="18"/>
  <c r="J229" i="18"/>
  <c r="H229" i="18"/>
  <c r="M223" i="18"/>
  <c r="L222" i="18"/>
  <c r="J222" i="18"/>
  <c r="H222" i="18"/>
  <c r="L221" i="18"/>
  <c r="J221" i="18"/>
  <c r="H221" i="18"/>
  <c r="L220" i="18"/>
  <c r="J220" i="18"/>
  <c r="H220" i="18"/>
  <c r="F219" i="18"/>
  <c r="L219" i="18" s="1"/>
  <c r="F218" i="18"/>
  <c r="L218" i="18" s="1"/>
  <c r="F217" i="18"/>
  <c r="L217" i="18" s="1"/>
  <c r="F216" i="18"/>
  <c r="L216" i="18" s="1"/>
  <c r="F214" i="18"/>
  <c r="L214" i="18" s="1"/>
  <c r="F213" i="18"/>
  <c r="H213" i="18" s="1"/>
  <c r="F212" i="18"/>
  <c r="L212" i="18" s="1"/>
  <c r="F211" i="18"/>
  <c r="L211" i="18" s="1"/>
  <c r="F209" i="18"/>
  <c r="L209" i="18" s="1"/>
  <c r="F208" i="18"/>
  <c r="L208" i="18" s="1"/>
  <c r="F207" i="18"/>
  <c r="L207" i="18" s="1"/>
  <c r="F206" i="18"/>
  <c r="L206" i="18" s="1"/>
  <c r="F204" i="18"/>
  <c r="L204" i="18" s="1"/>
  <c r="F203" i="18"/>
  <c r="H203" i="18" s="1"/>
  <c r="F202" i="18"/>
  <c r="L202" i="18" s="1"/>
  <c r="F201" i="18"/>
  <c r="L201" i="18" s="1"/>
  <c r="F199" i="18"/>
  <c r="L199" i="18" s="1"/>
  <c r="F198" i="18"/>
  <c r="H198" i="18" s="1"/>
  <c r="F197" i="18"/>
  <c r="L197" i="18" s="1"/>
  <c r="F196" i="18"/>
  <c r="L196" i="18" s="1"/>
  <c r="F194" i="18"/>
  <c r="L194" i="18" s="1"/>
  <c r="F193" i="18"/>
  <c r="H193" i="18" s="1"/>
  <c r="F192" i="18"/>
  <c r="L192" i="18" s="1"/>
  <c r="F191" i="18"/>
  <c r="L191" i="18" s="1"/>
  <c r="F189" i="18"/>
  <c r="L189" i="18" s="1"/>
  <c r="F188" i="18"/>
  <c r="H188" i="18" s="1"/>
  <c r="F187" i="18"/>
  <c r="L187" i="18" s="1"/>
  <c r="F186" i="18"/>
  <c r="L186" i="18" s="1"/>
  <c r="F184" i="18"/>
  <c r="L184" i="18" s="1"/>
  <c r="F183" i="18"/>
  <c r="J183" i="18" s="1"/>
  <c r="F182" i="18"/>
  <c r="L182" i="18" s="1"/>
  <c r="L180" i="18"/>
  <c r="J180" i="18"/>
  <c r="H180" i="18"/>
  <c r="F177" i="18"/>
  <c r="H177" i="18" s="1"/>
  <c r="F176" i="18"/>
  <c r="L176" i="18" s="1"/>
  <c r="F174" i="18"/>
  <c r="L174" i="18" s="1"/>
  <c r="F173" i="18"/>
  <c r="L173" i="18" s="1"/>
  <c r="L107" i="18"/>
  <c r="L108" i="18"/>
  <c r="L109" i="18"/>
  <c r="L110" i="18"/>
  <c r="L117" i="18"/>
  <c r="L118" i="18"/>
  <c r="J107" i="18"/>
  <c r="J108" i="18"/>
  <c r="J109" i="18"/>
  <c r="J110" i="18"/>
  <c r="J117" i="18"/>
  <c r="J118" i="18"/>
  <c r="H107" i="18"/>
  <c r="H108" i="18"/>
  <c r="H109" i="18"/>
  <c r="H110" i="18"/>
  <c r="H117" i="18"/>
  <c r="H118" i="18"/>
  <c r="F111" i="18"/>
  <c r="F116" i="18" s="1"/>
  <c r="L116" i="18" s="1"/>
  <c r="F106" i="18"/>
  <c r="L106" i="18" s="1"/>
  <c r="F105" i="18"/>
  <c r="L105" i="18" s="1"/>
  <c r="F104" i="18"/>
  <c r="L104" i="18" s="1"/>
  <c r="F103" i="18"/>
  <c r="L103" i="18" s="1"/>
  <c r="F101" i="18"/>
  <c r="L101" i="18" s="1"/>
  <c r="F100" i="18"/>
  <c r="L100" i="18" s="1"/>
  <c r="F99" i="18"/>
  <c r="L99" i="18" s="1"/>
  <c r="F98" i="18"/>
  <c r="H98" i="18" s="1"/>
  <c r="F96" i="18"/>
  <c r="L96" i="18" s="1"/>
  <c r="F95" i="18"/>
  <c r="L95" i="18" s="1"/>
  <c r="F94" i="18"/>
  <c r="H94" i="18" s="1"/>
  <c r="F93" i="18"/>
  <c r="L93" i="18" s="1"/>
  <c r="F91" i="18"/>
  <c r="L91" i="18" s="1"/>
  <c r="F90" i="18"/>
  <c r="J90" i="18" s="1"/>
  <c r="F89" i="18"/>
  <c r="L89" i="18" s="1"/>
  <c r="F88" i="18"/>
  <c r="L88" i="18" s="1"/>
  <c r="F86" i="18"/>
  <c r="L86" i="18" s="1"/>
  <c r="F85" i="18"/>
  <c r="L85" i="18" s="1"/>
  <c r="F84" i="18"/>
  <c r="L84" i="18" s="1"/>
  <c r="F83" i="18"/>
  <c r="L83" i="18" s="1"/>
  <c r="F81" i="18"/>
  <c r="L81" i="18" s="1"/>
  <c r="F80" i="18"/>
  <c r="L80" i="18" s="1"/>
  <c r="F79" i="18"/>
  <c r="L79" i="18" s="1"/>
  <c r="F78" i="18"/>
  <c r="L78" i="18" s="1"/>
  <c r="F70" i="18"/>
  <c r="H70" i="18" s="1"/>
  <c r="F69" i="18"/>
  <c r="J69" i="18" s="1"/>
  <c r="L67" i="18"/>
  <c r="J67" i="18"/>
  <c r="H67" i="18"/>
  <c r="F65" i="18"/>
  <c r="H65" i="18" s="1"/>
  <c r="F64" i="18"/>
  <c r="H64" i="18" s="1"/>
  <c r="F63" i="18"/>
  <c r="L63" i="18" s="1"/>
  <c r="J310" i="18" l="1"/>
  <c r="J340" i="18"/>
  <c r="L317" i="18"/>
  <c r="J335" i="18"/>
  <c r="H339" i="18"/>
  <c r="H314" i="18"/>
  <c r="H304" i="18"/>
  <c r="H312" i="18"/>
  <c r="H337" i="18"/>
  <c r="J339" i="18"/>
  <c r="J320" i="18"/>
  <c r="L319" i="18"/>
  <c r="H322" i="18"/>
  <c r="J330" i="18"/>
  <c r="M341" i="18"/>
  <c r="H334" i="18"/>
  <c r="M334" i="18" s="1"/>
  <c r="H332" i="18"/>
  <c r="L334" i="18"/>
  <c r="F347" i="18"/>
  <c r="L347" i="18" s="1"/>
  <c r="H324" i="18"/>
  <c r="H297" i="18"/>
  <c r="J297" i="18"/>
  <c r="H298" i="18"/>
  <c r="L298" i="18"/>
  <c r="J296" i="18"/>
  <c r="H294" i="18"/>
  <c r="M301" i="18"/>
  <c r="L304" i="18"/>
  <c r="M304" i="18" s="1"/>
  <c r="H307" i="18"/>
  <c r="H309" i="18"/>
  <c r="J315" i="18"/>
  <c r="L322" i="18"/>
  <c r="M322" i="18" s="1"/>
  <c r="L324" i="18"/>
  <c r="H327" i="18"/>
  <c r="H329" i="18"/>
  <c r="L337" i="18"/>
  <c r="M337" i="18" s="1"/>
  <c r="M342" i="18"/>
  <c r="L294" i="18"/>
  <c r="M294" i="18" s="1"/>
  <c r="M300" i="18"/>
  <c r="L307" i="18"/>
  <c r="M307" i="18" s="1"/>
  <c r="L309" i="18"/>
  <c r="L327" i="18"/>
  <c r="L329" i="18"/>
  <c r="M329" i="18" s="1"/>
  <c r="M339" i="18"/>
  <c r="M350" i="18"/>
  <c r="M299" i="18"/>
  <c r="J305" i="18"/>
  <c r="L312" i="18"/>
  <c r="L314" i="18"/>
  <c r="M314" i="18" s="1"/>
  <c r="H317" i="18"/>
  <c r="H319" i="18"/>
  <c r="J325" i="18"/>
  <c r="L332" i="18"/>
  <c r="M349" i="18"/>
  <c r="M309" i="18"/>
  <c r="M327" i="18"/>
  <c r="H346" i="18"/>
  <c r="L346" i="18"/>
  <c r="J346" i="18"/>
  <c r="H293" i="18"/>
  <c r="L296" i="18"/>
  <c r="H303" i="18"/>
  <c r="L305" i="18"/>
  <c r="H308" i="18"/>
  <c r="L310" i="18"/>
  <c r="M310" i="18" s="1"/>
  <c r="H313" i="18"/>
  <c r="L315" i="18"/>
  <c r="H318" i="18"/>
  <c r="L320" i="18"/>
  <c r="H323" i="18"/>
  <c r="L325" i="18"/>
  <c r="H328" i="18"/>
  <c r="L330" i="18"/>
  <c r="M330" i="18" s="1"/>
  <c r="H333" i="18"/>
  <c r="L335" i="18"/>
  <c r="H338" i="18"/>
  <c r="L340" i="18"/>
  <c r="M340" i="18" s="1"/>
  <c r="F344" i="18"/>
  <c r="H347" i="18"/>
  <c r="F348" i="18"/>
  <c r="J293" i="18"/>
  <c r="J303" i="18"/>
  <c r="M303" i="18" s="1"/>
  <c r="J308" i="18"/>
  <c r="J313" i="18"/>
  <c r="J318" i="18"/>
  <c r="J323" i="18"/>
  <c r="M323" i="18" s="1"/>
  <c r="J328" i="18"/>
  <c r="J333" i="18"/>
  <c r="J338" i="18"/>
  <c r="F345" i="18"/>
  <c r="J347" i="18"/>
  <c r="M347" i="18" s="1"/>
  <c r="M220" i="18"/>
  <c r="H211" i="18"/>
  <c r="H201" i="18"/>
  <c r="J188" i="18"/>
  <c r="H194" i="18"/>
  <c r="J204" i="18"/>
  <c r="J214" i="18"/>
  <c r="H183" i="18"/>
  <c r="M221" i="18"/>
  <c r="H184" i="18"/>
  <c r="H191" i="18"/>
  <c r="J198" i="18"/>
  <c r="L183" i="18"/>
  <c r="J189" i="18"/>
  <c r="J203" i="18"/>
  <c r="H206" i="18"/>
  <c r="J213" i="18"/>
  <c r="H216" i="18"/>
  <c r="M229" i="18"/>
  <c r="M179" i="18"/>
  <c r="M178" i="18"/>
  <c r="M180" i="18"/>
  <c r="H186" i="18"/>
  <c r="L188" i="18"/>
  <c r="M188" i="18" s="1"/>
  <c r="J193" i="18"/>
  <c r="J194" i="18"/>
  <c r="H199" i="18"/>
  <c r="L203" i="18"/>
  <c r="H208" i="18"/>
  <c r="H209" i="18"/>
  <c r="L213" i="18"/>
  <c r="H218" i="18"/>
  <c r="H219" i="18"/>
  <c r="M222" i="18"/>
  <c r="F227" i="18"/>
  <c r="L227" i="18" s="1"/>
  <c r="L193" i="18"/>
  <c r="J199" i="18"/>
  <c r="J208" i="18"/>
  <c r="J209" i="18"/>
  <c r="M209" i="18" s="1"/>
  <c r="J218" i="18"/>
  <c r="M218" i="18" s="1"/>
  <c r="J219" i="18"/>
  <c r="J184" i="18"/>
  <c r="M184" i="18" s="1"/>
  <c r="H189" i="18"/>
  <c r="M189" i="18" s="1"/>
  <c r="H196" i="18"/>
  <c r="L198" i="18"/>
  <c r="H204" i="18"/>
  <c r="M204" i="18" s="1"/>
  <c r="H214" i="18"/>
  <c r="M230" i="18"/>
  <c r="J177" i="18"/>
  <c r="L177" i="18"/>
  <c r="H174" i="18"/>
  <c r="H173" i="18"/>
  <c r="J173" i="18"/>
  <c r="L226" i="18"/>
  <c r="J226" i="18"/>
  <c r="H226" i="18"/>
  <c r="J174" i="18"/>
  <c r="H176" i="18"/>
  <c r="H182" i="18"/>
  <c r="J186" i="18"/>
  <c r="H187" i="18"/>
  <c r="J191" i="18"/>
  <c r="H192" i="18"/>
  <c r="J196" i="18"/>
  <c r="H197" i="18"/>
  <c r="J201" i="18"/>
  <c r="H202" i="18"/>
  <c r="J206" i="18"/>
  <c r="H207" i="18"/>
  <c r="J211" i="18"/>
  <c r="M211" i="18" s="1"/>
  <c r="H212" i="18"/>
  <c r="J216" i="18"/>
  <c r="M216" i="18" s="1"/>
  <c r="H217" i="18"/>
  <c r="F224" i="18"/>
  <c r="F228" i="18"/>
  <c r="J176" i="18"/>
  <c r="J182" i="18"/>
  <c r="J187" i="18"/>
  <c r="J192" i="18"/>
  <c r="M192" i="18" s="1"/>
  <c r="J197" i="18"/>
  <c r="J202" i="18"/>
  <c r="J207" i="18"/>
  <c r="J212" i="18"/>
  <c r="M212" i="18" s="1"/>
  <c r="J217" i="18"/>
  <c r="F225" i="18"/>
  <c r="H63" i="18"/>
  <c r="L98" i="18"/>
  <c r="J85" i="18"/>
  <c r="J94" i="18"/>
  <c r="L94" i="18"/>
  <c r="H80" i="18"/>
  <c r="J98" i="18"/>
  <c r="H106" i="18"/>
  <c r="J106" i="18"/>
  <c r="M117" i="18"/>
  <c r="M107" i="18"/>
  <c r="H79" i="18"/>
  <c r="M118" i="18"/>
  <c r="M110" i="18"/>
  <c r="M109" i="18"/>
  <c r="M108" i="18"/>
  <c r="H90" i="18"/>
  <c r="L90" i="18"/>
  <c r="H105" i="18"/>
  <c r="H101" i="18"/>
  <c r="H93" i="18"/>
  <c r="H89" i="18"/>
  <c r="J105" i="18"/>
  <c r="M105" i="18" s="1"/>
  <c r="J101" i="18"/>
  <c r="M101" i="18" s="1"/>
  <c r="J93" i="18"/>
  <c r="M93" i="18" s="1"/>
  <c r="J89" i="18"/>
  <c r="M89" i="18" s="1"/>
  <c r="H116" i="18"/>
  <c r="H104" i="18"/>
  <c r="H100" i="18"/>
  <c r="H96" i="18"/>
  <c r="H88" i="18"/>
  <c r="J116" i="18"/>
  <c r="J104" i="18"/>
  <c r="J100" i="18"/>
  <c r="J96" i="18"/>
  <c r="J88" i="18"/>
  <c r="H85" i="18"/>
  <c r="F115" i="18"/>
  <c r="H103" i="18"/>
  <c r="H99" i="18"/>
  <c r="H95" i="18"/>
  <c r="H91" i="18"/>
  <c r="J103" i="18"/>
  <c r="J99" i="18"/>
  <c r="M99" i="18" s="1"/>
  <c r="J95" i="18"/>
  <c r="J91" i="18"/>
  <c r="M91" i="18" s="1"/>
  <c r="F114" i="18"/>
  <c r="F113" i="18"/>
  <c r="F112" i="18"/>
  <c r="H86" i="18"/>
  <c r="H84" i="18"/>
  <c r="J84" i="18"/>
  <c r="H83" i="18"/>
  <c r="J86" i="18"/>
  <c r="M86" i="18" s="1"/>
  <c r="J83" i="18"/>
  <c r="J79" i="18"/>
  <c r="J80" i="18"/>
  <c r="H81" i="18"/>
  <c r="H78" i="18"/>
  <c r="J81" i="18"/>
  <c r="J78" i="18"/>
  <c r="J65" i="18"/>
  <c r="L65" i="18"/>
  <c r="J64" i="18"/>
  <c r="L64" i="18"/>
  <c r="M67" i="18"/>
  <c r="J63" i="18"/>
  <c r="H69" i="18"/>
  <c r="J70" i="18"/>
  <c r="L70" i="18"/>
  <c r="L69" i="18"/>
  <c r="F76" i="18"/>
  <c r="L76" i="18" s="1"/>
  <c r="F75" i="18"/>
  <c r="J75" i="18" s="1"/>
  <c r="F74" i="18"/>
  <c r="H74" i="18" s="1"/>
  <c r="F73" i="18"/>
  <c r="H73" i="18" s="1"/>
  <c r="F71" i="18"/>
  <c r="L71" i="18" s="1"/>
  <c r="F66" i="18"/>
  <c r="H66" i="18" s="1"/>
  <c r="F62" i="18"/>
  <c r="L62" i="18" s="1"/>
  <c r="F59" i="18"/>
  <c r="J59" i="18" s="1"/>
  <c r="F57" i="18"/>
  <c r="L57" i="18" s="1"/>
  <c r="F56" i="18"/>
  <c r="L56" i="18" s="1"/>
  <c r="F54" i="18"/>
  <c r="L54" i="18" s="1"/>
  <c r="F53" i="18"/>
  <c r="H53" i="18" s="1"/>
  <c r="J76" i="18"/>
  <c r="L60" i="18"/>
  <c r="J60" i="18"/>
  <c r="H60" i="18"/>
  <c r="M325" i="18" l="1"/>
  <c r="M317" i="18"/>
  <c r="M318" i="18"/>
  <c r="M320" i="18"/>
  <c r="M319" i="18"/>
  <c r="M177" i="18"/>
  <c r="M324" i="18"/>
  <c r="M335" i="18"/>
  <c r="M312" i="18"/>
  <c r="M298" i="18"/>
  <c r="M296" i="18"/>
  <c r="M332" i="18"/>
  <c r="M328" i="18"/>
  <c r="M297" i="18"/>
  <c r="M293" i="18"/>
  <c r="M207" i="18"/>
  <c r="M187" i="18"/>
  <c r="M201" i="18"/>
  <c r="M182" i="18"/>
  <c r="M333" i="18"/>
  <c r="M313" i="18"/>
  <c r="M338" i="18"/>
  <c r="M197" i="18"/>
  <c r="M186" i="18"/>
  <c r="M193" i="18"/>
  <c r="M198" i="18"/>
  <c r="M308" i="18"/>
  <c r="M315" i="18"/>
  <c r="M305" i="18"/>
  <c r="J348" i="18"/>
  <c r="H348" i="18"/>
  <c r="L348" i="18"/>
  <c r="M217" i="18"/>
  <c r="H345" i="18"/>
  <c r="J345" i="18"/>
  <c r="L345" i="18"/>
  <c r="J344" i="18"/>
  <c r="L344" i="18"/>
  <c r="H344" i="18"/>
  <c r="M346" i="18"/>
  <c r="M206" i="18"/>
  <c r="M196" i="18"/>
  <c r="M173" i="18"/>
  <c r="M183" i="18"/>
  <c r="M213" i="18"/>
  <c r="J227" i="18"/>
  <c r="H227" i="18"/>
  <c r="M202" i="18"/>
  <c r="M214" i="18"/>
  <c r="M203" i="18"/>
  <c r="M191" i="18"/>
  <c r="M208" i="18"/>
  <c r="J74" i="18"/>
  <c r="M176" i="18"/>
  <c r="M219" i="18"/>
  <c r="M199" i="18"/>
  <c r="M194" i="18"/>
  <c r="M80" i="18"/>
  <c r="M88" i="18"/>
  <c r="J228" i="18"/>
  <c r="H228" i="18"/>
  <c r="L228" i="18"/>
  <c r="J224" i="18"/>
  <c r="H224" i="18"/>
  <c r="L224" i="18"/>
  <c r="M174" i="18"/>
  <c r="M63" i="18"/>
  <c r="H225" i="18"/>
  <c r="J225" i="18"/>
  <c r="L225" i="18"/>
  <c r="M226" i="18"/>
  <c r="M98" i="18"/>
  <c r="M85" i="18"/>
  <c r="M79" i="18"/>
  <c r="M83" i="18"/>
  <c r="H54" i="18"/>
  <c r="M106" i="18"/>
  <c r="M94" i="18"/>
  <c r="J53" i="18"/>
  <c r="J71" i="18"/>
  <c r="H76" i="18"/>
  <c r="M76" i="18" s="1"/>
  <c r="M78" i="18"/>
  <c r="M90" i="18"/>
  <c r="M116" i="18"/>
  <c r="M100" i="18"/>
  <c r="M103" i="18"/>
  <c r="M104" i="18"/>
  <c r="M95" i="18"/>
  <c r="M96" i="18"/>
  <c r="L114" i="18"/>
  <c r="J114" i="18"/>
  <c r="H114" i="18"/>
  <c r="L115" i="18"/>
  <c r="J115" i="18"/>
  <c r="H115" i="18"/>
  <c r="L113" i="18"/>
  <c r="J113" i="18"/>
  <c r="H113" i="18"/>
  <c r="L59" i="18"/>
  <c r="M81" i="18"/>
  <c r="M111" i="18"/>
  <c r="H59" i="18"/>
  <c r="L53" i="18"/>
  <c r="M53" i="18" s="1"/>
  <c r="L73" i="18"/>
  <c r="M84" i="18"/>
  <c r="L112" i="18"/>
  <c r="J112" i="18"/>
  <c r="H112" i="18"/>
  <c r="M70" i="18"/>
  <c r="L74" i="18"/>
  <c r="M69" i="18"/>
  <c r="M65" i="18"/>
  <c r="J66" i="18"/>
  <c r="L66" i="18"/>
  <c r="M64" i="18"/>
  <c r="H71" i="18"/>
  <c r="J62" i="18"/>
  <c r="J56" i="18"/>
  <c r="J54" i="18"/>
  <c r="J57" i="18"/>
  <c r="J73" i="18"/>
  <c r="H57" i="18"/>
  <c r="H62" i="18"/>
  <c r="H56" i="18"/>
  <c r="H75" i="18"/>
  <c r="L75" i="18"/>
  <c r="M60" i="18"/>
  <c r="M73" i="18" l="1"/>
  <c r="H351" i="18"/>
  <c r="M352" i="18" s="1"/>
  <c r="J351" i="18"/>
  <c r="M354" i="18" s="1"/>
  <c r="M54" i="18"/>
  <c r="M345" i="18"/>
  <c r="M348" i="18"/>
  <c r="L351" i="18"/>
  <c r="M344" i="18"/>
  <c r="H231" i="18"/>
  <c r="M232" i="18" s="1"/>
  <c r="M227" i="18"/>
  <c r="J231" i="18"/>
  <c r="M234" i="18" s="1"/>
  <c r="M225" i="18"/>
  <c r="M228" i="18"/>
  <c r="M74" i="18"/>
  <c r="M224" i="18"/>
  <c r="L231" i="18"/>
  <c r="M59" i="18"/>
  <c r="M62" i="18"/>
  <c r="M71" i="18"/>
  <c r="M56" i="18"/>
  <c r="M112" i="18"/>
  <c r="M113" i="18"/>
  <c r="M114" i="18"/>
  <c r="M115" i="18"/>
  <c r="M57" i="18"/>
  <c r="M66" i="18"/>
  <c r="M75" i="18"/>
  <c r="M351" i="18" l="1"/>
  <c r="M353" i="18" s="1"/>
  <c r="M355" i="18" s="1"/>
  <c r="M356" i="18" s="1"/>
  <c r="M357" i="18" s="1"/>
  <c r="D6" i="18" s="1"/>
  <c r="M231" i="18"/>
  <c r="M233" i="18" s="1"/>
  <c r="M235" i="18" s="1"/>
  <c r="M236" i="18" s="1"/>
  <c r="M237" i="18" s="1"/>
  <c r="D5" i="18" s="1"/>
  <c r="H119" i="18"/>
  <c r="M120" i="18" s="1"/>
  <c r="J119" i="18"/>
  <c r="M122" i="18" s="1"/>
  <c r="L119" i="18"/>
  <c r="M119" i="18" l="1"/>
  <c r="M121" i="18" s="1"/>
  <c r="M123" i="18" s="1"/>
  <c r="M124" i="18" s="1"/>
  <c r="M125" i="18" s="1"/>
  <c r="D4" i="18" s="1"/>
  <c r="D7" i="18" l="1"/>
  <c r="D8" i="18" s="1"/>
  <c r="D9" i="18" l="1"/>
</calcChain>
</file>

<file path=xl/sharedStrings.xml><?xml version="1.0" encoding="utf-8"?>
<sst xmlns="http://schemas.openxmlformats.org/spreadsheetml/2006/main" count="531" uniqueCount="89">
  <si>
    <t>№</t>
  </si>
  <si>
    <t>რაოდენობა</t>
  </si>
  <si>
    <t>მასალა</t>
  </si>
  <si>
    <t>ხელფასი</t>
  </si>
  <si>
    <t>ჯამი</t>
  </si>
  <si>
    <t>კვ.მ</t>
  </si>
  <si>
    <t>კგ</t>
  </si>
  <si>
    <t>#</t>
  </si>
  <si>
    <t>ობიექტების ჩამონათვალი</t>
  </si>
  <si>
    <t>ღირებულება (ლარი)</t>
  </si>
  <si>
    <t>ჯამი:</t>
  </si>
  <si>
    <t>გაფას №</t>
  </si>
  <si>
    <t>სამუშაოებისა და ხარჯების დასახელება</t>
  </si>
  <si>
    <t>განზ.</t>
  </si>
  <si>
    <t>3</t>
  </si>
  <si>
    <t>მანქ./მექანიზმ.</t>
  </si>
  <si>
    <t>ღირებულება ლარი</t>
  </si>
  <si>
    <t>ერთ. ფასი</t>
  </si>
  <si>
    <t>ნორმატ. ერთ.</t>
  </si>
  <si>
    <t>საპრ.</t>
  </si>
  <si>
    <t>მასალების სატრანსპორტო ხარჯი</t>
  </si>
  <si>
    <t>კაც/სთ</t>
  </si>
  <si>
    <t>ლარი</t>
  </si>
  <si>
    <t>შრომის დანახარჯი</t>
  </si>
  <si>
    <t>მანქანები</t>
  </si>
  <si>
    <t>სხვა მასალა</t>
  </si>
  <si>
    <t>საბაზრო</t>
  </si>
  <si>
    <t>გრძ.მ</t>
  </si>
  <si>
    <t>ზედნადები ხარჯი მონტაჟის ღირებულებაზე</t>
  </si>
  <si>
    <t>8-591-7</t>
  </si>
  <si>
    <t>მეტრი</t>
  </si>
  <si>
    <t>ცალი</t>
  </si>
  <si>
    <t>სულ ჯამი</t>
  </si>
  <si>
    <t>გეგმიური დაგროვება</t>
  </si>
  <si>
    <t>კაბელების მონტაჟი</t>
  </si>
  <si>
    <t>საშტეფსელო როზეტების მონტაჟი</t>
  </si>
  <si>
    <t>ზეთოვანი საღებავი</t>
  </si>
  <si>
    <t>ოლიფა</t>
  </si>
  <si>
    <t>СНиП IV-2-82 9-14-5</t>
  </si>
  <si>
    <t>გაუთვალისწინებელი ხარჯი 3%</t>
  </si>
  <si>
    <t>არსებული ფანჯრის დემონტაჟი</t>
  </si>
  <si>
    <t>46-23-1</t>
  </si>
  <si>
    <t>მეტალოპლასტმასის ფანჯრის მოწყობა გადმოსაკიდი ფრამუგით, სისქით 60მმ ფ-3</t>
  </si>
  <si>
    <t>ლითონის ფურცლის მოწყობა</t>
  </si>
  <si>
    <t>ფოლადი ფურცლოვანი სისქით 2მმ</t>
  </si>
  <si>
    <t>15-164-8</t>
  </si>
  <si>
    <t>ლითონის ფურცლის შეღებვა</t>
  </si>
  <si>
    <r>
      <t>ელექტრო ჰაერ-გამწოვი (</t>
    </r>
    <r>
      <rPr>
        <sz val="10"/>
        <rFont val="Calibri"/>
        <family val="2"/>
      </rPr>
      <t>Ø</t>
    </r>
    <r>
      <rPr>
        <sz val="10"/>
        <rFont val="Calibri"/>
        <family val="2"/>
        <scheme val="minor"/>
      </rPr>
      <t>=100)</t>
    </r>
  </si>
  <si>
    <t>СНиП IV-2-82 18-2-6</t>
  </si>
  <si>
    <t>ბუნებრივ აირზე მომუშავე, დახურული წვის კამერიანი, კედელზე დასაკიდი გამათბობლის მოწყობა</t>
  </si>
  <si>
    <r>
      <t xml:space="preserve">როზეტი </t>
    </r>
    <r>
      <rPr>
        <b/>
        <sz val="10"/>
        <rFont val="Calibri"/>
        <family val="2"/>
        <scheme val="minor"/>
      </rPr>
      <t>2p+E</t>
    </r>
    <r>
      <rPr>
        <sz val="10"/>
        <rFont val="Calibri"/>
        <family val="2"/>
        <scheme val="minor"/>
      </rPr>
      <t xml:space="preserve"> (2 ბუდიანი)</t>
    </r>
  </si>
  <si>
    <t>გაზისა და ნახშირორჟანგის დეტექტორის მონტაჟი</t>
  </si>
  <si>
    <t>გაზისა და ნახშირორჟანგის დეტექტორი</t>
  </si>
  <si>
    <t>8-402-2</t>
  </si>
  <si>
    <r>
      <t xml:space="preserve">კაბელი </t>
    </r>
    <r>
      <rPr>
        <sz val="10"/>
        <rFont val="Calibri"/>
        <family val="2"/>
      </rPr>
      <t>ВВГ-НГ 3X2,5mm²  (ან ანალოგიური)</t>
    </r>
  </si>
  <si>
    <t>16-7-6</t>
  </si>
  <si>
    <t>დ=32 მმ ფოლადის მილის მონტაჟი პნევმო გამოცდით</t>
  </si>
  <si>
    <t>მილი დ=32 მ.მ.</t>
  </si>
  <si>
    <t>დ=20 მმ ფოლადის მილის მონტაჟი პნევმო გამოცდით</t>
  </si>
  <si>
    <t>მილი დ=15 მ.მ.</t>
  </si>
  <si>
    <t>ფოლადის მილის გატარება გარცმის მილში დ=32მმ</t>
  </si>
  <si>
    <t>16-12-1</t>
  </si>
  <si>
    <t>ბურთულიანი ონკანი დ=20მმ</t>
  </si>
  <si>
    <t>მუხლი დ=20მმ</t>
  </si>
  <si>
    <t>მუხლი დ=32მმ</t>
  </si>
  <si>
    <t>ცალმხრივი ხრახნი დ=20 მმ</t>
  </si>
  <si>
    <t>გაზსადენის შეღებვა</t>
  </si>
  <si>
    <t>რეზინ-ქსოვილიანი შლანგი</t>
  </si>
  <si>
    <t>საჰერმეტიზაციო სილიკონის ქილა</t>
  </si>
  <si>
    <r>
      <t xml:space="preserve">მილების ჩამოსადები კავების მოწყობა, არმატურის ღეროებით </t>
    </r>
    <r>
      <rPr>
        <sz val="10"/>
        <rFont val="Sylfaen"/>
        <family val="1"/>
      </rPr>
      <t>Ø</t>
    </r>
    <r>
      <rPr>
        <sz val="10"/>
        <rFont val="Calibri"/>
        <family val="2"/>
        <charset val="204"/>
      </rPr>
      <t>10</t>
    </r>
    <r>
      <rPr>
        <sz val="10"/>
        <rFont val="Sylfaen"/>
        <family val="1"/>
      </rPr>
      <t>AI</t>
    </r>
  </si>
  <si>
    <t>,, საქართველოს ფოსტა"-ს ბაღდათის 1000 საფოსტო სერვისცენტრის გაზმომარაგების შიდა ქსელისა და გათბობის მოწყობა</t>
  </si>
  <si>
    <t>,, საქართველოს ფოსტა"-ს თერჯოლის 2400 საფოსტო სერვისცენტრის გაზმომარაგების შიდა ქსელისა და გათბობის მოწყობა</t>
  </si>
  <si>
    <t>,, საქართველოს ფოსტა"-ს ხონის 5900 საფოსტო სერვისცენტრის გაზმომარაგების შიდა ქსელისა და გათბობის მოწყობა</t>
  </si>
  <si>
    <t>,, საქართველოს ფოსტა"-ს თერჯოლის 2400 (თერჯოლა, დავით აღმაშენებელის ქ.№1), ბაღდათის 1000 (ბაღდათი, ვაჟა-ფშაველას ქ.№3) და ხონის 5900 (ხონი, მოსე ხონელის ქ.№4) საფოსტო სერვისცენტრების გაზმომარაგების შიდა ქსელისა და გათბობის მოწყობის სამუშაოების ხარჯთაღრიცხვა</t>
  </si>
  <si>
    <t>მეტალოპლასტმასის ფანჯარა (კომპლექტში 4მმ-ანი შუშებით)</t>
  </si>
  <si>
    <t>მეტალოპლასტმასის ფანჯრის მოწყობა გადმოსაკიდი ფრამუგით, სისქით 60მმ ფ-1</t>
  </si>
  <si>
    <t>ფანჯრის გვერდულების აღდგენა</t>
  </si>
  <si>
    <t>კედლის გახვრეტა გარცმისათვის, ჰაერგამწოვისათვის და გამათბობლისათვის</t>
  </si>
  <si>
    <t>დ=15 მმ ფოლადის მილის მონტაჟი პნევმო გამოცდით</t>
  </si>
  <si>
    <t>ბურთულიანი ონკანი დ=15მმ</t>
  </si>
  <si>
    <t>მუხლი დ=15მმ</t>
  </si>
  <si>
    <t>ცალმხრივი ხრახნი დ=15 მმ</t>
  </si>
  <si>
    <t>მეტალოპლასტმასის ფანჯრის მოწყობა გადმოსაკიდი ფრამუგით, სისქით 60მმ ფ-2</t>
  </si>
  <si>
    <t>მინაპაკეტი 4მმ-ანი შუშებით</t>
  </si>
  <si>
    <t>მილი დ=20 მ.მ.</t>
  </si>
  <si>
    <t>დ=20 მმ პლასტმასის გაზსადენი მილის მონტაჟი პნევმო გამოცდით</t>
  </si>
  <si>
    <t>დ=20 მმ პლასტმასის გაზსადენი მილი</t>
  </si>
  <si>
    <t>მილების კედელთან მიმაგრების მოწყობა</t>
  </si>
  <si>
    <t>10 კვტ სიმძლავრის ბუნებრივ აირზე მომუშავე, დახურული წვის კამერიანი, კედელზე დასაკიდი გამათბობელი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</si>
</sst>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#,##0.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charset val="204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1"/>
      <name val="Calibri"/>
      <family val="2"/>
      <charset val="204"/>
      <scheme val="minor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2">
    <xf numFmtId="0" fontId="0" fillId="0" borderId="0" xfId="0"/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2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167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2" fontId="5" fillId="0" borderId="4" xfId="0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" fontId="8" fillId="0" borderId="19" xfId="0" applyNumberFormat="1" applyFont="1" applyFill="1" applyBorder="1" applyAlignment="1" applyProtection="1">
      <alignment horizontal="center" vertical="center"/>
    </xf>
    <xf numFmtId="3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1" fontId="8" fillId="0" borderId="20" xfId="0" applyNumberFormat="1" applyFont="1" applyFill="1" applyBorder="1" applyAlignment="1" applyProtection="1">
      <alignment horizontal="center" vertical="center" wrapText="1"/>
    </xf>
    <xf numFmtId="1" fontId="8" fillId="0" borderId="21" xfId="0" applyNumberFormat="1" applyFont="1" applyFill="1" applyBorder="1" applyAlignment="1" applyProtection="1">
      <alignment horizontal="center" vertical="center" wrapText="1"/>
    </xf>
    <xf numFmtId="1" fontId="8" fillId="0" borderId="22" xfId="0" applyNumberFormat="1" applyFont="1" applyFill="1" applyBorder="1" applyAlignment="1" applyProtection="1">
      <alignment horizontal="center" vertical="center" wrapText="1"/>
    </xf>
    <xf numFmtId="2" fontId="5" fillId="0" borderId="6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4" fontId="5" fillId="0" borderId="16" xfId="0" applyNumberFormat="1" applyFont="1" applyFill="1" applyBorder="1" applyAlignment="1" applyProtection="1">
      <alignment vertical="center"/>
    </xf>
    <xf numFmtId="3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4" fontId="9" fillId="0" borderId="17" xfId="0" applyNumberFormat="1" applyFont="1" applyFill="1" applyBorder="1" applyAlignment="1" applyProtection="1">
      <alignment horizontal="center" vertical="center" wrapText="1"/>
    </xf>
    <xf numFmtId="2" fontId="9" fillId="0" borderId="17" xfId="0" applyNumberFormat="1" applyFont="1" applyFill="1" applyBorder="1" applyAlignment="1" applyProtection="1">
      <alignment horizontal="center" vertical="center"/>
    </xf>
    <xf numFmtId="2" fontId="9" fillId="0" borderId="23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Fill="1" applyBorder="1" applyAlignment="1" applyProtection="1">
      <alignment vertical="center"/>
    </xf>
    <xf numFmtId="3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9" fontId="5" fillId="0" borderId="3" xfId="0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2" fontId="5" fillId="0" borderId="24" xfId="0" applyNumberFormat="1" applyFont="1" applyFill="1" applyBorder="1" applyAlignment="1" applyProtection="1">
      <alignment horizontal="center" vertical="center"/>
    </xf>
    <xf numFmtId="2" fontId="5" fillId="0" borderId="14" xfId="0" applyNumberFormat="1" applyFont="1" applyFill="1" applyBorder="1" applyAlignment="1" applyProtection="1">
      <alignment horizontal="center" vertical="center"/>
    </xf>
    <xf numFmtId="4" fontId="5" fillId="0" borderId="11" xfId="0" applyNumberFormat="1" applyFont="1" applyFill="1" applyBorder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horizontal="center" vertical="center"/>
    </xf>
    <xf numFmtId="9" fontId="5" fillId="0" borderId="4" xfId="0" applyNumberFormat="1" applyFont="1" applyFill="1" applyBorder="1" applyAlignment="1" applyProtection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</xf>
    <xf numFmtId="4" fontId="5" fillId="0" borderId="9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 applyProtection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center"/>
    </xf>
    <xf numFmtId="3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9" fontId="5" fillId="0" borderId="17" xfId="0" applyNumberFormat="1" applyFont="1" applyFill="1" applyBorder="1" applyAlignment="1" applyProtection="1">
      <alignment horizontal="center" vertical="center"/>
    </xf>
    <xf numFmtId="2" fontId="5" fillId="0" borderId="17" xfId="0" applyNumberFormat="1" applyFont="1" applyFill="1" applyBorder="1" applyAlignment="1" applyProtection="1">
      <alignment horizontal="center" vertical="center"/>
    </xf>
    <xf numFmtId="2" fontId="5" fillId="0" borderId="23" xfId="0" applyNumberFormat="1" applyFont="1" applyFill="1" applyBorder="1" applyAlignment="1" applyProtection="1">
      <alignment horizontal="center" vertical="center"/>
    </xf>
    <xf numFmtId="2" fontId="5" fillId="0" borderId="18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Alignment="1" applyProtection="1">
      <alignment vertical="center"/>
    </xf>
    <xf numFmtId="2" fontId="11" fillId="0" borderId="0" xfId="0" applyNumberFormat="1" applyFont="1" applyFill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4" fontId="8" fillId="0" borderId="14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Alignment="1" applyProtection="1">
      <alignment horizontal="center" vertical="center" wrapText="1"/>
    </xf>
    <xf numFmtId="2" fontId="8" fillId="0" borderId="0" xfId="0" applyNumberFormat="1" applyFont="1" applyFill="1" applyAlignment="1" applyProtection="1">
      <alignment horizontal="center" vertical="center" wrapText="1"/>
    </xf>
    <xf numFmtId="3" fontId="8" fillId="0" borderId="9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2" fontId="8" fillId="0" borderId="6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Alignment="1" applyProtection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</xf>
    <xf numFmtId="2" fontId="8" fillId="0" borderId="15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6" xfId="0" applyNumberFormat="1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center" vertical="center"/>
    </xf>
    <xf numFmtId="2" fontId="8" fillId="0" borderId="18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" fontId="5" fillId="0" borderId="0" xfId="0" applyNumberFormat="1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9" fontId="5" fillId="0" borderId="0" xfId="0" applyNumberFormat="1" applyFont="1" applyFill="1" applyAlignment="1" applyProtection="1">
      <alignment horizontal="center" vertical="center"/>
    </xf>
    <xf numFmtId="2" fontId="5" fillId="0" borderId="0" xfId="0" applyNumberFormat="1" applyFont="1" applyFill="1" applyAlignment="1" applyProtection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10" fillId="0" borderId="9" xfId="0" applyNumberFormat="1" applyFont="1" applyFill="1" applyBorder="1" applyAlignment="1" applyProtection="1">
      <alignment horizontal="center" vertical="center"/>
    </xf>
    <xf numFmtId="166" fontId="6" fillId="0" borderId="1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Fill="1" applyAlignment="1" applyProtection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2" fontId="10" fillId="0" borderId="2" xfId="0" applyNumberFormat="1" applyFont="1" applyFill="1" applyBorder="1" applyAlignment="1" applyProtection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/>
    </xf>
    <xf numFmtId="3" fontId="10" fillId="0" borderId="12" xfId="0" applyNumberFormat="1" applyFont="1" applyFill="1" applyBorder="1" applyAlignment="1" applyProtection="1">
      <alignment horizontal="center" vertical="center"/>
    </xf>
    <xf numFmtId="3" fontId="10" fillId="0" borderId="11" xfId="0" applyNumberFormat="1" applyFont="1" applyFill="1" applyBorder="1" applyAlignment="1" applyProtection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1" fontId="5" fillId="0" borderId="11" xfId="0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Fill="1" applyAlignment="1" applyProtection="1">
      <alignment horizontal="center" vertical="center" wrapText="1"/>
    </xf>
    <xf numFmtId="4" fontId="12" fillId="0" borderId="28" xfId="0" applyNumberFormat="1" applyFont="1" applyFill="1" applyBorder="1" applyAlignment="1" applyProtection="1">
      <alignment horizontal="center" vertical="center" wrapText="1"/>
    </xf>
    <xf numFmtId="4" fontId="12" fillId="0" borderId="29" xfId="0" applyNumberFormat="1" applyFont="1" applyFill="1" applyBorder="1" applyAlignment="1" applyProtection="1">
      <alignment horizontal="center" vertical="center" wrapText="1"/>
    </xf>
    <xf numFmtId="4" fontId="12" fillId="0" borderId="30" xfId="0" applyNumberFormat="1" applyFont="1" applyFill="1" applyBorder="1" applyAlignment="1" applyProtection="1">
      <alignment horizontal="center" vertical="center" wrapText="1"/>
    </xf>
    <xf numFmtId="4" fontId="12" fillId="0" borderId="31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Alignment="1" applyProtection="1">
      <alignment horizontal="center" vertical="center" wrapText="1"/>
    </xf>
    <xf numFmtId="4" fontId="12" fillId="0" borderId="32" xfId="0" applyNumberFormat="1" applyFont="1" applyFill="1" applyBorder="1" applyAlignment="1" applyProtection="1">
      <alignment horizontal="center" vertical="center" wrapText="1"/>
    </xf>
    <xf numFmtId="3" fontId="13" fillId="0" borderId="13" xfId="0" applyNumberFormat="1" applyFont="1" applyFill="1" applyBorder="1" applyAlignment="1" applyProtection="1">
      <alignment horizontal="center" vertical="center" wrapText="1"/>
    </xf>
    <xf numFmtId="3" fontId="13" fillId="0" borderId="9" xfId="0" applyNumberFormat="1" applyFont="1" applyFill="1" applyBorder="1" applyAlignment="1" applyProtection="1">
      <alignment horizontal="center" vertical="center" wrapText="1"/>
    </xf>
    <xf numFmtId="3" fontId="13" fillId="0" borderId="3" xfId="0" applyNumberFormat="1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4" fontId="13" fillId="0" borderId="3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4" fontId="13" fillId="0" borderId="24" xfId="0" applyNumberFormat="1" applyFont="1" applyFill="1" applyBorder="1" applyAlignment="1" applyProtection="1">
      <alignment horizontal="center" vertical="center" wrapText="1"/>
    </xf>
    <xf numFmtId="4" fontId="13" fillId="0" borderId="25" xfId="0" applyNumberFormat="1" applyFont="1" applyFill="1" applyBorder="1" applyAlignment="1" applyProtection="1">
      <alignment horizontal="center" vertical="center" wrapText="1"/>
    </xf>
    <xf numFmtId="4" fontId="13" fillId="0" borderId="27" xfId="0" applyNumberFormat="1" applyFont="1" applyFill="1" applyBorder="1" applyAlignment="1" applyProtection="1">
      <alignment horizontal="center" vertical="center" wrapText="1"/>
    </xf>
    <xf numFmtId="2" fontId="13" fillId="0" borderId="14" xfId="0" applyNumberFormat="1" applyFont="1" applyFill="1" applyBorder="1" applyAlignment="1" applyProtection="1">
      <alignment horizontal="center" vertical="center" wrapText="1"/>
    </xf>
    <xf numFmtId="2" fontId="13" fillId="0" borderId="6" xfId="0" applyNumberFormat="1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Fill="1" applyBorder="1" applyAlignment="1" applyProtection="1">
      <alignment vertical="center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2" fontId="13" fillId="0" borderId="26" xfId="0" applyNumberFormat="1" applyFont="1" applyFill="1" applyBorder="1" applyAlignment="1" applyProtection="1">
      <alignment horizontal="center" vertical="center" wrapText="1"/>
    </xf>
  </cellXfs>
  <cellStyles count="3">
    <cellStyle name="Excel Built-in Normal" xfId="1" xr:uid="{00000000-0005-0000-0000-000000000000}"/>
    <cellStyle name="Excel Built-in Normal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66"/>
  <sheetViews>
    <sheetView tabSelected="1" topLeftCell="A315" zoomScaleNormal="100" zoomScaleSheetLayoutView="100" workbookViewId="0">
      <selection activeCell="E346" sqref="E346"/>
    </sheetView>
  </sheetViews>
  <sheetFormatPr defaultRowHeight="15.75" x14ac:dyDescent="0.25"/>
  <cols>
    <col min="1" max="1" width="5.42578125" style="55" customWidth="1"/>
    <col min="2" max="2" width="10.28515625" style="73" customWidth="1"/>
    <col min="3" max="3" width="76.7109375" style="74" customWidth="1"/>
    <col min="4" max="5" width="11.85546875" style="55" customWidth="1"/>
    <col min="6" max="6" width="12.85546875" style="56" customWidth="1"/>
    <col min="7" max="7" width="11.42578125" style="56" customWidth="1"/>
    <col min="8" max="8" width="13.5703125" style="56" customWidth="1"/>
    <col min="9" max="9" width="11.140625" style="56" customWidth="1"/>
    <col min="10" max="10" width="14.28515625" style="56" customWidth="1"/>
    <col min="11" max="11" width="12.85546875" style="56" customWidth="1"/>
    <col min="12" max="12" width="12.28515625" style="56" customWidth="1"/>
    <col min="13" max="13" width="15.28515625" style="56" customWidth="1"/>
    <col min="14" max="15" width="9.140625" style="23"/>
    <col min="16" max="16" width="9.5703125" style="23" bestFit="1" customWidth="1"/>
    <col min="17" max="17" width="9.140625" style="23"/>
    <col min="18" max="18" width="9.5703125" style="23" bestFit="1" customWidth="1"/>
    <col min="19" max="19" width="9.140625" style="23"/>
    <col min="20" max="20" width="11.7109375" style="23" customWidth="1"/>
    <col min="21" max="21" width="9.140625" style="23"/>
    <col min="22" max="22" width="10.140625" style="23" bestFit="1" customWidth="1"/>
    <col min="23" max="16384" width="9.140625" style="23"/>
  </cols>
  <sheetData>
    <row r="2" spans="2:6" ht="96" customHeight="1" thickBot="1" x14ac:dyDescent="0.3">
      <c r="B2" s="107" t="s">
        <v>73</v>
      </c>
      <c r="C2" s="107"/>
      <c r="D2" s="107"/>
      <c r="E2" s="98"/>
    </row>
    <row r="3" spans="2:6" ht="47.25" x14ac:dyDescent="0.25">
      <c r="B3" s="57" t="s">
        <v>7</v>
      </c>
      <c r="C3" s="58" t="s">
        <v>8</v>
      </c>
      <c r="D3" s="59" t="s">
        <v>9</v>
      </c>
      <c r="E3" s="60"/>
      <c r="F3" s="61"/>
    </row>
    <row r="4" spans="2:6" ht="50.1" customHeight="1" x14ac:dyDescent="0.25">
      <c r="B4" s="62">
        <v>1</v>
      </c>
      <c r="C4" s="63" t="s">
        <v>71</v>
      </c>
      <c r="D4" s="64">
        <f>M125</f>
        <v>0</v>
      </c>
      <c r="E4" s="65"/>
    </row>
    <row r="5" spans="2:6" ht="50.1" customHeight="1" x14ac:dyDescent="0.25">
      <c r="B5" s="62">
        <v>2</v>
      </c>
      <c r="C5" s="63" t="s">
        <v>70</v>
      </c>
      <c r="D5" s="64">
        <f>M237</f>
        <v>0</v>
      </c>
      <c r="E5" s="65"/>
    </row>
    <row r="6" spans="2:6" ht="36" customHeight="1" x14ac:dyDescent="0.25">
      <c r="B6" s="66">
        <v>3</v>
      </c>
      <c r="C6" s="63" t="s">
        <v>72</v>
      </c>
      <c r="D6" s="67">
        <f>M357</f>
        <v>0</v>
      </c>
      <c r="E6" s="65"/>
    </row>
    <row r="7" spans="2:6" x14ac:dyDescent="0.25">
      <c r="B7" s="62"/>
      <c r="C7" s="68" t="s">
        <v>10</v>
      </c>
      <c r="D7" s="64">
        <f>SUM(D4:D6)</f>
        <v>0</v>
      </c>
      <c r="E7" s="65"/>
    </row>
    <row r="8" spans="2:6" x14ac:dyDescent="0.25">
      <c r="B8" s="69"/>
      <c r="C8" s="68" t="s">
        <v>39</v>
      </c>
      <c r="D8" s="64">
        <f>D7*3/100</f>
        <v>0</v>
      </c>
    </row>
    <row r="9" spans="2:6" ht="16.5" thickBot="1" x14ac:dyDescent="0.3">
      <c r="B9" s="70"/>
      <c r="C9" s="71" t="s">
        <v>10</v>
      </c>
      <c r="D9" s="72">
        <f>D7+D8</f>
        <v>0</v>
      </c>
    </row>
    <row r="45" spans="1:13" ht="16.5" thickBot="1" x14ac:dyDescent="0.3"/>
    <row r="46" spans="1:13" s="15" customFormat="1" ht="15" customHeight="1" x14ac:dyDescent="0.25">
      <c r="A46" s="108" t="s">
        <v>71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</row>
    <row r="47" spans="1:13" s="15" customFormat="1" ht="15" customHeight="1" thickBot="1" x14ac:dyDescent="0.3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</row>
    <row r="48" spans="1:13" s="15" customFormat="1" ht="15" customHeight="1" x14ac:dyDescent="0.25">
      <c r="A48" s="114" t="s">
        <v>0</v>
      </c>
      <c r="B48" s="116" t="s">
        <v>11</v>
      </c>
      <c r="C48" s="118" t="s">
        <v>12</v>
      </c>
      <c r="D48" s="121" t="s">
        <v>13</v>
      </c>
      <c r="E48" s="121" t="s">
        <v>1</v>
      </c>
      <c r="F48" s="121"/>
      <c r="G48" s="123" t="s">
        <v>16</v>
      </c>
      <c r="H48" s="124"/>
      <c r="I48" s="124"/>
      <c r="J48" s="124"/>
      <c r="K48" s="124"/>
      <c r="L48" s="125"/>
      <c r="M48" s="126" t="s">
        <v>4</v>
      </c>
    </row>
    <row r="49" spans="1:13" s="15" customFormat="1" ht="15" customHeight="1" x14ac:dyDescent="0.25">
      <c r="A49" s="115"/>
      <c r="B49" s="117"/>
      <c r="C49" s="119"/>
      <c r="D49" s="122"/>
      <c r="E49" s="128" t="s">
        <v>18</v>
      </c>
      <c r="F49" s="128" t="s">
        <v>19</v>
      </c>
      <c r="G49" s="128" t="s">
        <v>2</v>
      </c>
      <c r="H49" s="129"/>
      <c r="I49" s="128" t="s">
        <v>3</v>
      </c>
      <c r="J49" s="128"/>
      <c r="K49" s="130" t="s">
        <v>15</v>
      </c>
      <c r="L49" s="131"/>
      <c r="M49" s="127"/>
    </row>
    <row r="50" spans="1:13" s="15" customFormat="1" ht="15" customHeight="1" x14ac:dyDescent="0.25">
      <c r="A50" s="115"/>
      <c r="B50" s="117"/>
      <c r="C50" s="120"/>
      <c r="D50" s="122"/>
      <c r="E50" s="128"/>
      <c r="F50" s="128"/>
      <c r="G50" s="99" t="s">
        <v>17</v>
      </c>
      <c r="H50" s="99" t="s">
        <v>4</v>
      </c>
      <c r="I50" s="99" t="s">
        <v>17</v>
      </c>
      <c r="J50" s="99" t="s">
        <v>4</v>
      </c>
      <c r="K50" s="99" t="s">
        <v>17</v>
      </c>
      <c r="L50" s="99" t="s">
        <v>4</v>
      </c>
      <c r="M50" s="127"/>
    </row>
    <row r="51" spans="1:13" s="15" customFormat="1" ht="15" customHeight="1" thickBot="1" x14ac:dyDescent="0.3">
      <c r="A51" s="16">
        <v>1</v>
      </c>
      <c r="B51" s="17">
        <v>2</v>
      </c>
      <c r="C51" s="18" t="s">
        <v>14</v>
      </c>
      <c r="D51" s="17">
        <v>4</v>
      </c>
      <c r="E51" s="17">
        <v>5</v>
      </c>
      <c r="F51" s="19">
        <v>6</v>
      </c>
      <c r="G51" s="19">
        <v>7</v>
      </c>
      <c r="H51" s="19">
        <v>8</v>
      </c>
      <c r="I51" s="19">
        <v>9</v>
      </c>
      <c r="J51" s="19">
        <v>10</v>
      </c>
      <c r="K51" s="20">
        <v>11</v>
      </c>
      <c r="L51" s="20">
        <v>12</v>
      </c>
      <c r="M51" s="21">
        <v>13</v>
      </c>
    </row>
    <row r="52" spans="1:13" ht="15" customHeight="1" x14ac:dyDescent="0.25">
      <c r="A52" s="104">
        <v>1</v>
      </c>
      <c r="B52" s="4" t="s">
        <v>41</v>
      </c>
      <c r="C52" s="2" t="s">
        <v>40</v>
      </c>
      <c r="D52" s="1" t="s">
        <v>5</v>
      </c>
      <c r="E52" s="5"/>
      <c r="F52" s="5">
        <v>1</v>
      </c>
      <c r="G52" s="5"/>
      <c r="H52" s="5"/>
      <c r="I52" s="5"/>
      <c r="J52" s="5"/>
      <c r="K52" s="5"/>
      <c r="L52" s="5"/>
      <c r="M52" s="22"/>
    </row>
    <row r="53" spans="1:13" ht="15" customHeight="1" x14ac:dyDescent="0.25">
      <c r="A53" s="105"/>
      <c r="B53" s="4"/>
      <c r="C53" s="2" t="s">
        <v>23</v>
      </c>
      <c r="D53" s="1" t="s">
        <v>21</v>
      </c>
      <c r="E53" s="5">
        <v>1.7</v>
      </c>
      <c r="F53" s="5">
        <f>F52*E53</f>
        <v>1.7</v>
      </c>
      <c r="G53" s="5"/>
      <c r="H53" s="5">
        <f t="shared" ref="H53:H76" si="0">F53*G53</f>
        <v>0</v>
      </c>
      <c r="I53" s="5"/>
      <c r="J53" s="5">
        <f t="shared" ref="J53:J76" si="1">F53*I53</f>
        <v>0</v>
      </c>
      <c r="K53" s="5"/>
      <c r="L53" s="5">
        <f t="shared" ref="L53:L76" si="2">F53*K53</f>
        <v>0</v>
      </c>
      <c r="M53" s="22">
        <f t="shared" ref="M53:M76" si="3">L53+J53+H53</f>
        <v>0</v>
      </c>
    </row>
    <row r="54" spans="1:13" ht="15" customHeight="1" x14ac:dyDescent="0.25">
      <c r="A54" s="106"/>
      <c r="B54" s="4"/>
      <c r="C54" s="2" t="s">
        <v>24</v>
      </c>
      <c r="D54" s="1" t="s">
        <v>22</v>
      </c>
      <c r="E54" s="6">
        <v>9.8400000000000001E-2</v>
      </c>
      <c r="F54" s="5">
        <f>F52*E54</f>
        <v>9.8400000000000001E-2</v>
      </c>
      <c r="G54" s="5"/>
      <c r="H54" s="5">
        <f t="shared" si="0"/>
        <v>0</v>
      </c>
      <c r="I54" s="5"/>
      <c r="J54" s="5">
        <f t="shared" si="1"/>
        <v>0</v>
      </c>
      <c r="K54" s="5"/>
      <c r="L54" s="5">
        <f t="shared" si="2"/>
        <v>0</v>
      </c>
      <c r="M54" s="22">
        <f t="shared" si="3"/>
        <v>0</v>
      </c>
    </row>
    <row r="55" spans="1:13" ht="27.95" customHeight="1" x14ac:dyDescent="0.25">
      <c r="A55" s="104">
        <v>2</v>
      </c>
      <c r="B55" s="4" t="s">
        <v>38</v>
      </c>
      <c r="C55" s="2" t="s">
        <v>42</v>
      </c>
      <c r="D55" s="1" t="s">
        <v>5</v>
      </c>
      <c r="E55" s="5"/>
      <c r="F55" s="5">
        <v>0.85</v>
      </c>
      <c r="G55" s="5"/>
      <c r="H55" s="5"/>
      <c r="I55" s="5"/>
      <c r="J55" s="5"/>
      <c r="K55" s="5"/>
      <c r="L55" s="5"/>
      <c r="M55" s="22"/>
    </row>
    <row r="56" spans="1:13" ht="15" customHeight="1" x14ac:dyDescent="0.25">
      <c r="A56" s="105"/>
      <c r="B56" s="4"/>
      <c r="C56" s="2" t="s">
        <v>23</v>
      </c>
      <c r="D56" s="1" t="s">
        <v>21</v>
      </c>
      <c r="E56" s="5">
        <v>2.72</v>
      </c>
      <c r="F56" s="5">
        <f>F55*E56</f>
        <v>2.3120000000000003</v>
      </c>
      <c r="G56" s="5"/>
      <c r="H56" s="5">
        <f t="shared" si="0"/>
        <v>0</v>
      </c>
      <c r="I56" s="5"/>
      <c r="J56" s="5">
        <f t="shared" si="1"/>
        <v>0</v>
      </c>
      <c r="K56" s="5"/>
      <c r="L56" s="5">
        <f t="shared" si="2"/>
        <v>0</v>
      </c>
      <c r="M56" s="22">
        <f t="shared" si="3"/>
        <v>0</v>
      </c>
    </row>
    <row r="57" spans="1:13" ht="15" customHeight="1" x14ac:dyDescent="0.25">
      <c r="A57" s="106"/>
      <c r="B57" s="4"/>
      <c r="C57" s="2" t="s">
        <v>74</v>
      </c>
      <c r="D57" s="1" t="s">
        <v>5</v>
      </c>
      <c r="E57" s="5">
        <v>1</v>
      </c>
      <c r="F57" s="5">
        <f>F55*E57</f>
        <v>0.85</v>
      </c>
      <c r="G57" s="5"/>
      <c r="H57" s="5">
        <f t="shared" si="0"/>
        <v>0</v>
      </c>
      <c r="I57" s="5"/>
      <c r="J57" s="5">
        <f t="shared" si="1"/>
        <v>0</v>
      </c>
      <c r="K57" s="5"/>
      <c r="L57" s="5">
        <f t="shared" si="2"/>
        <v>0</v>
      </c>
      <c r="M57" s="22">
        <f t="shared" si="3"/>
        <v>0</v>
      </c>
    </row>
    <row r="58" spans="1:13" ht="15" customHeight="1" x14ac:dyDescent="0.25">
      <c r="A58" s="104">
        <v>3</v>
      </c>
      <c r="B58" s="4" t="s">
        <v>26</v>
      </c>
      <c r="C58" s="2" t="s">
        <v>43</v>
      </c>
      <c r="D58" s="1" t="s">
        <v>31</v>
      </c>
      <c r="E58" s="5"/>
      <c r="F58" s="5">
        <v>1</v>
      </c>
      <c r="G58" s="5"/>
      <c r="H58" s="5"/>
      <c r="I58" s="5"/>
      <c r="J58" s="5"/>
      <c r="K58" s="5"/>
      <c r="L58" s="5"/>
      <c r="M58" s="22"/>
    </row>
    <row r="59" spans="1:13" ht="15" customHeight="1" x14ac:dyDescent="0.25">
      <c r="A59" s="105"/>
      <c r="B59" s="4" t="s">
        <v>26</v>
      </c>
      <c r="C59" s="2" t="s">
        <v>23</v>
      </c>
      <c r="D59" s="1" t="s">
        <v>21</v>
      </c>
      <c r="E59" s="5">
        <v>1</v>
      </c>
      <c r="F59" s="5">
        <f>F58*E59</f>
        <v>1</v>
      </c>
      <c r="G59" s="5"/>
      <c r="H59" s="5">
        <f t="shared" si="0"/>
        <v>0</v>
      </c>
      <c r="I59" s="5"/>
      <c r="J59" s="5">
        <f t="shared" si="1"/>
        <v>0</v>
      </c>
      <c r="K59" s="5"/>
      <c r="L59" s="5">
        <f t="shared" si="2"/>
        <v>0</v>
      </c>
      <c r="M59" s="22">
        <f t="shared" si="3"/>
        <v>0</v>
      </c>
    </row>
    <row r="60" spans="1:13" ht="15" customHeight="1" x14ac:dyDescent="0.25">
      <c r="A60" s="106"/>
      <c r="B60" s="4"/>
      <c r="C60" s="2" t="s">
        <v>44</v>
      </c>
      <c r="D60" s="1" t="s">
        <v>5</v>
      </c>
      <c r="E60" s="6"/>
      <c r="F60" s="5">
        <v>0.2</v>
      </c>
      <c r="G60" s="5"/>
      <c r="H60" s="5">
        <f t="shared" si="0"/>
        <v>0</v>
      </c>
      <c r="I60" s="5"/>
      <c r="J60" s="5">
        <f t="shared" si="1"/>
        <v>0</v>
      </c>
      <c r="K60" s="5"/>
      <c r="L60" s="5">
        <f t="shared" si="2"/>
        <v>0</v>
      </c>
      <c r="M60" s="22">
        <f t="shared" si="3"/>
        <v>0</v>
      </c>
    </row>
    <row r="61" spans="1:13" ht="15" customHeight="1" x14ac:dyDescent="0.25">
      <c r="A61" s="104">
        <v>4</v>
      </c>
      <c r="B61" s="4" t="s">
        <v>45</v>
      </c>
      <c r="C61" s="2" t="s">
        <v>46</v>
      </c>
      <c r="D61" s="1" t="s">
        <v>5</v>
      </c>
      <c r="E61" s="5"/>
      <c r="F61" s="5">
        <v>0.4</v>
      </c>
      <c r="G61" s="5"/>
      <c r="H61" s="5"/>
      <c r="I61" s="5"/>
      <c r="J61" s="5"/>
      <c r="K61" s="5"/>
      <c r="L61" s="5"/>
      <c r="M61" s="22"/>
    </row>
    <row r="62" spans="1:13" ht="15" customHeight="1" x14ac:dyDescent="0.25">
      <c r="A62" s="105"/>
      <c r="B62" s="4"/>
      <c r="C62" s="2" t="s">
        <v>23</v>
      </c>
      <c r="D62" s="1" t="s">
        <v>21</v>
      </c>
      <c r="E62" s="5">
        <v>0.68</v>
      </c>
      <c r="F62" s="5">
        <f>F61*E62</f>
        <v>0.27200000000000002</v>
      </c>
      <c r="G62" s="5"/>
      <c r="H62" s="5">
        <f t="shared" si="0"/>
        <v>0</v>
      </c>
      <c r="I62" s="5"/>
      <c r="J62" s="5">
        <f t="shared" si="1"/>
        <v>0</v>
      </c>
      <c r="K62" s="5"/>
      <c r="L62" s="5">
        <f t="shared" si="2"/>
        <v>0</v>
      </c>
      <c r="M62" s="22">
        <f t="shared" si="3"/>
        <v>0</v>
      </c>
    </row>
    <row r="63" spans="1:13" ht="15" customHeight="1" x14ac:dyDescent="0.25">
      <c r="A63" s="105"/>
      <c r="B63" s="4"/>
      <c r="C63" s="2" t="s">
        <v>24</v>
      </c>
      <c r="D63" s="1" t="s">
        <v>22</v>
      </c>
      <c r="E63" s="6">
        <v>2.9999999999999997E-4</v>
      </c>
      <c r="F63" s="6">
        <f>E63*F61</f>
        <v>1.1999999999999999E-4</v>
      </c>
      <c r="G63" s="5"/>
      <c r="H63" s="5">
        <f t="shared" si="0"/>
        <v>0</v>
      </c>
      <c r="I63" s="5"/>
      <c r="J63" s="5">
        <f t="shared" si="1"/>
        <v>0</v>
      </c>
      <c r="K63" s="5"/>
      <c r="L63" s="5">
        <f t="shared" si="2"/>
        <v>0</v>
      </c>
      <c r="M63" s="22">
        <f t="shared" si="3"/>
        <v>0</v>
      </c>
    </row>
    <row r="64" spans="1:13" ht="15" customHeight="1" x14ac:dyDescent="0.25">
      <c r="A64" s="105"/>
      <c r="B64" s="4"/>
      <c r="C64" s="2" t="s">
        <v>36</v>
      </c>
      <c r="D64" s="1" t="s">
        <v>6</v>
      </c>
      <c r="E64" s="5">
        <v>0.25</v>
      </c>
      <c r="F64" s="5">
        <f>F61*E65</f>
        <v>1.0800000000000001E-2</v>
      </c>
      <c r="G64" s="5"/>
      <c r="H64" s="5">
        <f t="shared" si="0"/>
        <v>0</v>
      </c>
      <c r="I64" s="5"/>
      <c r="J64" s="5">
        <f t="shared" si="1"/>
        <v>0</v>
      </c>
      <c r="K64" s="5"/>
      <c r="L64" s="5">
        <f t="shared" si="2"/>
        <v>0</v>
      </c>
      <c r="M64" s="22">
        <f t="shared" si="3"/>
        <v>0</v>
      </c>
    </row>
    <row r="65" spans="1:13" ht="15" customHeight="1" x14ac:dyDescent="0.25">
      <c r="A65" s="105"/>
      <c r="B65" s="4"/>
      <c r="C65" s="2" t="s">
        <v>37</v>
      </c>
      <c r="D65" s="1" t="s">
        <v>6</v>
      </c>
      <c r="E65" s="7">
        <v>2.7E-2</v>
      </c>
      <c r="F65" s="5">
        <f>E65*F61</f>
        <v>1.0800000000000001E-2</v>
      </c>
      <c r="G65" s="5"/>
      <c r="H65" s="5">
        <f t="shared" si="0"/>
        <v>0</v>
      </c>
      <c r="I65" s="5"/>
      <c r="J65" s="5">
        <f t="shared" si="1"/>
        <v>0</v>
      </c>
      <c r="K65" s="5"/>
      <c r="L65" s="5">
        <f t="shared" si="2"/>
        <v>0</v>
      </c>
      <c r="M65" s="22">
        <f t="shared" si="3"/>
        <v>0</v>
      </c>
    </row>
    <row r="66" spans="1:13" ht="15" customHeight="1" x14ac:dyDescent="0.25">
      <c r="A66" s="106"/>
      <c r="B66" s="4"/>
      <c r="C66" s="2" t="s">
        <v>25</v>
      </c>
      <c r="D66" s="1" t="s">
        <v>22</v>
      </c>
      <c r="E66" s="6">
        <v>1.9E-3</v>
      </c>
      <c r="F66" s="7">
        <f>F61*E66</f>
        <v>7.6000000000000004E-4</v>
      </c>
      <c r="G66" s="5"/>
      <c r="H66" s="5">
        <f t="shared" si="0"/>
        <v>0</v>
      </c>
      <c r="I66" s="5"/>
      <c r="J66" s="5">
        <f t="shared" si="1"/>
        <v>0</v>
      </c>
      <c r="K66" s="5"/>
      <c r="L66" s="5">
        <f t="shared" si="2"/>
        <v>0</v>
      </c>
      <c r="M66" s="22">
        <f t="shared" si="3"/>
        <v>0</v>
      </c>
    </row>
    <row r="67" spans="1:13" ht="15" customHeight="1" x14ac:dyDescent="0.25">
      <c r="A67" s="97">
        <v>5</v>
      </c>
      <c r="B67" s="4" t="s">
        <v>26</v>
      </c>
      <c r="C67" s="2" t="s">
        <v>47</v>
      </c>
      <c r="D67" s="1" t="s">
        <v>31</v>
      </c>
      <c r="E67" s="6"/>
      <c r="F67" s="5">
        <v>1</v>
      </c>
      <c r="G67" s="5"/>
      <c r="H67" s="5">
        <f t="shared" si="0"/>
        <v>0</v>
      </c>
      <c r="I67" s="5"/>
      <c r="J67" s="5">
        <f t="shared" si="1"/>
        <v>0</v>
      </c>
      <c r="K67" s="5"/>
      <c r="L67" s="5">
        <f t="shared" si="2"/>
        <v>0</v>
      </c>
      <c r="M67" s="22">
        <f t="shared" si="3"/>
        <v>0</v>
      </c>
    </row>
    <row r="68" spans="1:13" ht="27.95" customHeight="1" x14ac:dyDescent="0.25">
      <c r="A68" s="104">
        <v>6</v>
      </c>
      <c r="B68" s="4" t="s">
        <v>48</v>
      </c>
      <c r="C68" s="2" t="s">
        <v>49</v>
      </c>
      <c r="D68" s="1" t="s">
        <v>31</v>
      </c>
      <c r="E68" s="5"/>
      <c r="F68" s="5">
        <v>1</v>
      </c>
      <c r="G68" s="5"/>
      <c r="H68" s="5"/>
      <c r="I68" s="5"/>
      <c r="J68" s="5"/>
      <c r="K68" s="5"/>
      <c r="L68" s="5"/>
      <c r="M68" s="22"/>
    </row>
    <row r="69" spans="1:13" ht="15" customHeight="1" x14ac:dyDescent="0.25">
      <c r="A69" s="105"/>
      <c r="B69" s="4" t="s">
        <v>26</v>
      </c>
      <c r="C69" s="2" t="s">
        <v>23</v>
      </c>
      <c r="D69" s="1" t="s">
        <v>21</v>
      </c>
      <c r="E69" s="5">
        <v>1</v>
      </c>
      <c r="F69" s="5">
        <f>F68*E69</f>
        <v>1</v>
      </c>
      <c r="G69" s="5"/>
      <c r="H69" s="5">
        <f t="shared" si="0"/>
        <v>0</v>
      </c>
      <c r="I69" s="5"/>
      <c r="J69" s="5">
        <f t="shared" si="1"/>
        <v>0</v>
      </c>
      <c r="K69" s="5"/>
      <c r="L69" s="5">
        <f t="shared" si="2"/>
        <v>0</v>
      </c>
      <c r="M69" s="22">
        <f t="shared" si="3"/>
        <v>0</v>
      </c>
    </row>
    <row r="70" spans="1:13" ht="15" customHeight="1" x14ac:dyDescent="0.25">
      <c r="A70" s="105"/>
      <c r="B70" s="4"/>
      <c r="C70" s="2" t="s">
        <v>24</v>
      </c>
      <c r="D70" s="1" t="s">
        <v>22</v>
      </c>
      <c r="E70" s="5">
        <v>4.84</v>
      </c>
      <c r="F70" s="5">
        <f>F68*E70</f>
        <v>4.84</v>
      </c>
      <c r="G70" s="5"/>
      <c r="H70" s="5">
        <f t="shared" si="0"/>
        <v>0</v>
      </c>
      <c r="I70" s="5"/>
      <c r="J70" s="5">
        <f t="shared" si="1"/>
        <v>0</v>
      </c>
      <c r="K70" s="5"/>
      <c r="L70" s="5">
        <f t="shared" si="2"/>
        <v>0</v>
      </c>
      <c r="M70" s="22">
        <f t="shared" si="3"/>
        <v>0</v>
      </c>
    </row>
    <row r="71" spans="1:13" ht="27.95" customHeight="1" x14ac:dyDescent="0.25">
      <c r="A71" s="106"/>
      <c r="B71" s="4"/>
      <c r="C71" s="2" t="s">
        <v>88</v>
      </c>
      <c r="D71" s="1" t="s">
        <v>31</v>
      </c>
      <c r="E71" s="5">
        <v>1</v>
      </c>
      <c r="F71" s="5">
        <f>F68*E71</f>
        <v>1</v>
      </c>
      <c r="G71" s="5"/>
      <c r="H71" s="5">
        <f t="shared" si="0"/>
        <v>0</v>
      </c>
      <c r="I71" s="5"/>
      <c r="J71" s="5">
        <f t="shared" si="1"/>
        <v>0</v>
      </c>
      <c r="K71" s="5"/>
      <c r="L71" s="5">
        <f t="shared" si="2"/>
        <v>0</v>
      </c>
      <c r="M71" s="22">
        <f t="shared" si="3"/>
        <v>0</v>
      </c>
    </row>
    <row r="72" spans="1:13" ht="15" customHeight="1" x14ac:dyDescent="0.25">
      <c r="A72" s="104">
        <v>7</v>
      </c>
      <c r="B72" s="4" t="s">
        <v>29</v>
      </c>
      <c r="C72" s="2" t="s">
        <v>35</v>
      </c>
      <c r="D72" s="1" t="s">
        <v>31</v>
      </c>
      <c r="E72" s="5"/>
      <c r="F72" s="5">
        <v>3</v>
      </c>
      <c r="G72" s="5"/>
      <c r="H72" s="5"/>
      <c r="I72" s="5"/>
      <c r="J72" s="5"/>
      <c r="K72" s="5"/>
      <c r="L72" s="5"/>
      <c r="M72" s="22"/>
    </row>
    <row r="73" spans="1:13" ht="15" customHeight="1" x14ac:dyDescent="0.25">
      <c r="A73" s="105"/>
      <c r="B73" s="4" t="s">
        <v>26</v>
      </c>
      <c r="C73" s="2" t="s">
        <v>23</v>
      </c>
      <c r="D73" s="1" t="s">
        <v>21</v>
      </c>
      <c r="E73" s="5">
        <v>1</v>
      </c>
      <c r="F73" s="5">
        <f>E73*F72</f>
        <v>3</v>
      </c>
      <c r="G73" s="5"/>
      <c r="H73" s="5">
        <f t="shared" si="0"/>
        <v>0</v>
      </c>
      <c r="I73" s="5"/>
      <c r="J73" s="5">
        <f t="shared" si="1"/>
        <v>0</v>
      </c>
      <c r="K73" s="5"/>
      <c r="L73" s="5">
        <f t="shared" si="2"/>
        <v>0</v>
      </c>
      <c r="M73" s="22">
        <f t="shared" si="3"/>
        <v>0</v>
      </c>
    </row>
    <row r="74" spans="1:13" ht="15" customHeight="1" x14ac:dyDescent="0.25">
      <c r="A74" s="105"/>
      <c r="B74" s="4"/>
      <c r="C74" s="2" t="s">
        <v>24</v>
      </c>
      <c r="D74" s="1" t="s">
        <v>22</v>
      </c>
      <c r="E74" s="6">
        <v>2.0000000000000001E-4</v>
      </c>
      <c r="F74" s="7">
        <f>E74*F72</f>
        <v>6.0000000000000006E-4</v>
      </c>
      <c r="G74" s="5"/>
      <c r="H74" s="5">
        <f t="shared" si="0"/>
        <v>0</v>
      </c>
      <c r="I74" s="5"/>
      <c r="J74" s="5">
        <f t="shared" si="1"/>
        <v>0</v>
      </c>
      <c r="K74" s="5"/>
      <c r="L74" s="5">
        <f t="shared" si="2"/>
        <v>0</v>
      </c>
      <c r="M74" s="22">
        <f t="shared" si="3"/>
        <v>0</v>
      </c>
    </row>
    <row r="75" spans="1:13" ht="15" customHeight="1" x14ac:dyDescent="0.25">
      <c r="A75" s="105"/>
      <c r="B75" s="4"/>
      <c r="C75" s="2" t="s">
        <v>50</v>
      </c>
      <c r="D75" s="1" t="s">
        <v>31</v>
      </c>
      <c r="E75" s="5">
        <v>1</v>
      </c>
      <c r="F75" s="5">
        <f>E75*F72</f>
        <v>3</v>
      </c>
      <c r="G75" s="7"/>
      <c r="H75" s="5">
        <f t="shared" si="0"/>
        <v>0</v>
      </c>
      <c r="I75" s="5"/>
      <c r="J75" s="5">
        <f t="shared" si="1"/>
        <v>0</v>
      </c>
      <c r="K75" s="5"/>
      <c r="L75" s="5">
        <f t="shared" si="2"/>
        <v>0</v>
      </c>
      <c r="M75" s="22">
        <f t="shared" si="3"/>
        <v>0</v>
      </c>
    </row>
    <row r="76" spans="1:13" ht="15" customHeight="1" x14ac:dyDescent="0.25">
      <c r="A76" s="106"/>
      <c r="B76" s="4"/>
      <c r="C76" s="2" t="s">
        <v>25</v>
      </c>
      <c r="D76" s="1" t="s">
        <v>22</v>
      </c>
      <c r="E76" s="6">
        <v>8.2799999999999999E-2</v>
      </c>
      <c r="F76" s="5">
        <f>F72*E76</f>
        <v>0.24840000000000001</v>
      </c>
      <c r="G76" s="5"/>
      <c r="H76" s="5">
        <f t="shared" si="0"/>
        <v>0</v>
      </c>
      <c r="I76" s="5"/>
      <c r="J76" s="5">
        <f t="shared" si="1"/>
        <v>0</v>
      </c>
      <c r="K76" s="5"/>
      <c r="L76" s="5">
        <f t="shared" si="2"/>
        <v>0</v>
      </c>
      <c r="M76" s="22">
        <f t="shared" si="3"/>
        <v>0</v>
      </c>
    </row>
    <row r="77" spans="1:13" ht="15" customHeight="1" x14ac:dyDescent="0.25">
      <c r="A77" s="104">
        <v>8</v>
      </c>
      <c r="B77" s="4" t="s">
        <v>29</v>
      </c>
      <c r="C77" s="2" t="s">
        <v>51</v>
      </c>
      <c r="D77" s="1" t="s">
        <v>31</v>
      </c>
      <c r="E77" s="5"/>
      <c r="F77" s="5">
        <v>1</v>
      </c>
      <c r="G77" s="5"/>
      <c r="H77" s="5"/>
      <c r="I77" s="5"/>
      <c r="J77" s="5"/>
      <c r="K77" s="5"/>
      <c r="L77" s="5"/>
      <c r="M77" s="22"/>
    </row>
    <row r="78" spans="1:13" ht="15" customHeight="1" x14ac:dyDescent="0.25">
      <c r="A78" s="105"/>
      <c r="B78" s="4" t="s">
        <v>26</v>
      </c>
      <c r="C78" s="2" t="s">
        <v>23</v>
      </c>
      <c r="D78" s="1" t="s">
        <v>21</v>
      </c>
      <c r="E78" s="5">
        <v>1</v>
      </c>
      <c r="F78" s="5">
        <f>E78*F77</f>
        <v>1</v>
      </c>
      <c r="G78" s="5"/>
      <c r="H78" s="5">
        <f t="shared" ref="H78:H81" si="4">F78*G78</f>
        <v>0</v>
      </c>
      <c r="I78" s="5"/>
      <c r="J78" s="5">
        <f t="shared" ref="J78:J81" si="5">F78*I78</f>
        <v>0</v>
      </c>
      <c r="K78" s="5"/>
      <c r="L78" s="5">
        <f t="shared" ref="L78:L81" si="6">F78*K78</f>
        <v>0</v>
      </c>
      <c r="M78" s="22">
        <f t="shared" ref="M78:M81" si="7">L78+J78+H78</f>
        <v>0</v>
      </c>
    </row>
    <row r="79" spans="1:13" ht="15" customHeight="1" x14ac:dyDescent="0.25">
      <c r="A79" s="105"/>
      <c r="B79" s="4"/>
      <c r="C79" s="2" t="s">
        <v>24</v>
      </c>
      <c r="D79" s="1" t="s">
        <v>22</v>
      </c>
      <c r="E79" s="6">
        <v>2.0000000000000001E-4</v>
      </c>
      <c r="F79" s="6">
        <f>E79*F77</f>
        <v>2.0000000000000001E-4</v>
      </c>
      <c r="G79" s="5"/>
      <c r="H79" s="5">
        <f t="shared" si="4"/>
        <v>0</v>
      </c>
      <c r="I79" s="5"/>
      <c r="J79" s="5">
        <f t="shared" si="5"/>
        <v>0</v>
      </c>
      <c r="K79" s="5"/>
      <c r="L79" s="5">
        <f t="shared" si="6"/>
        <v>0</v>
      </c>
      <c r="M79" s="22">
        <f t="shared" si="7"/>
        <v>0</v>
      </c>
    </row>
    <row r="80" spans="1:13" ht="15" customHeight="1" x14ac:dyDescent="0.25">
      <c r="A80" s="105"/>
      <c r="B80" s="4"/>
      <c r="C80" s="2" t="s">
        <v>52</v>
      </c>
      <c r="D80" s="1" t="s">
        <v>31</v>
      </c>
      <c r="E80" s="5">
        <v>1</v>
      </c>
      <c r="F80" s="5">
        <f>E80*F77</f>
        <v>1</v>
      </c>
      <c r="G80" s="7"/>
      <c r="H80" s="5">
        <f t="shared" si="4"/>
        <v>0</v>
      </c>
      <c r="I80" s="5"/>
      <c r="J80" s="5">
        <f t="shared" si="5"/>
        <v>0</v>
      </c>
      <c r="K80" s="5"/>
      <c r="L80" s="5">
        <f t="shared" si="6"/>
        <v>0</v>
      </c>
      <c r="M80" s="22">
        <f t="shared" si="7"/>
        <v>0</v>
      </c>
    </row>
    <row r="81" spans="1:13" ht="15" customHeight="1" x14ac:dyDescent="0.25">
      <c r="A81" s="106"/>
      <c r="B81" s="4"/>
      <c r="C81" s="2" t="s">
        <v>25</v>
      </c>
      <c r="D81" s="1" t="s">
        <v>22</v>
      </c>
      <c r="E81" s="6">
        <v>8.2799999999999999E-2</v>
      </c>
      <c r="F81" s="5">
        <f>F77*E81</f>
        <v>8.2799999999999999E-2</v>
      </c>
      <c r="G81" s="5"/>
      <c r="H81" s="5">
        <f t="shared" si="4"/>
        <v>0</v>
      </c>
      <c r="I81" s="5"/>
      <c r="J81" s="5">
        <f t="shared" si="5"/>
        <v>0</v>
      </c>
      <c r="K81" s="5"/>
      <c r="L81" s="5">
        <f t="shared" si="6"/>
        <v>0</v>
      </c>
      <c r="M81" s="22">
        <f t="shared" si="7"/>
        <v>0</v>
      </c>
    </row>
    <row r="82" spans="1:13" ht="15" customHeight="1" x14ac:dyDescent="0.25">
      <c r="A82" s="104">
        <v>9</v>
      </c>
      <c r="B82" s="4" t="s">
        <v>53</v>
      </c>
      <c r="C82" s="2" t="s">
        <v>34</v>
      </c>
      <c r="D82" s="1" t="s">
        <v>30</v>
      </c>
      <c r="E82" s="5"/>
      <c r="F82" s="5">
        <v>15</v>
      </c>
      <c r="G82" s="5"/>
      <c r="H82" s="5"/>
      <c r="I82" s="5"/>
      <c r="J82" s="5"/>
      <c r="K82" s="5"/>
      <c r="L82" s="5"/>
      <c r="M82" s="22"/>
    </row>
    <row r="83" spans="1:13" ht="15" customHeight="1" x14ac:dyDescent="0.25">
      <c r="A83" s="105"/>
      <c r="B83" s="4" t="s">
        <v>26</v>
      </c>
      <c r="C83" s="2" t="s">
        <v>23</v>
      </c>
      <c r="D83" s="1" t="s">
        <v>21</v>
      </c>
      <c r="E83" s="5">
        <v>1</v>
      </c>
      <c r="F83" s="5">
        <f>E83*F82</f>
        <v>15</v>
      </c>
      <c r="G83" s="5"/>
      <c r="H83" s="5">
        <f t="shared" ref="H83:H117" si="8">F83*G83</f>
        <v>0</v>
      </c>
      <c r="I83" s="5"/>
      <c r="J83" s="5">
        <f t="shared" ref="J83:J118" si="9">F83*I83</f>
        <v>0</v>
      </c>
      <c r="K83" s="5"/>
      <c r="L83" s="5">
        <f t="shared" ref="L83:L118" si="10">F83*K83</f>
        <v>0</v>
      </c>
      <c r="M83" s="22">
        <f t="shared" ref="M83:M118" si="11">L83+J83+H83</f>
        <v>0</v>
      </c>
    </row>
    <row r="84" spans="1:13" ht="15" customHeight="1" x14ac:dyDescent="0.25">
      <c r="A84" s="105"/>
      <c r="B84" s="4"/>
      <c r="C84" s="2" t="s">
        <v>24</v>
      </c>
      <c r="D84" s="1" t="s">
        <v>22</v>
      </c>
      <c r="E84" s="6">
        <v>3.7100000000000001E-2</v>
      </c>
      <c r="F84" s="5">
        <f>E84*F82</f>
        <v>0.55649999999999999</v>
      </c>
      <c r="G84" s="5"/>
      <c r="H84" s="5">
        <f t="shared" si="8"/>
        <v>0</v>
      </c>
      <c r="I84" s="5"/>
      <c r="J84" s="5">
        <f t="shared" si="9"/>
        <v>0</v>
      </c>
      <c r="K84" s="5"/>
      <c r="L84" s="5">
        <f t="shared" si="10"/>
        <v>0</v>
      </c>
      <c r="M84" s="22">
        <f t="shared" si="11"/>
        <v>0</v>
      </c>
    </row>
    <row r="85" spans="1:13" ht="15" customHeight="1" x14ac:dyDescent="0.25">
      <c r="A85" s="105"/>
      <c r="B85" s="4"/>
      <c r="C85" s="2" t="s">
        <v>54</v>
      </c>
      <c r="D85" s="1" t="s">
        <v>30</v>
      </c>
      <c r="E85" s="5">
        <v>1</v>
      </c>
      <c r="F85" s="5">
        <f>E85*F82</f>
        <v>15</v>
      </c>
      <c r="G85" s="7"/>
      <c r="H85" s="5">
        <f t="shared" si="8"/>
        <v>0</v>
      </c>
      <c r="I85" s="5"/>
      <c r="J85" s="5">
        <f t="shared" si="9"/>
        <v>0</v>
      </c>
      <c r="K85" s="5"/>
      <c r="L85" s="5">
        <f t="shared" si="10"/>
        <v>0</v>
      </c>
      <c r="M85" s="22">
        <f t="shared" si="11"/>
        <v>0</v>
      </c>
    </row>
    <row r="86" spans="1:13" ht="15" customHeight="1" x14ac:dyDescent="0.25">
      <c r="A86" s="106"/>
      <c r="B86" s="4"/>
      <c r="C86" s="2" t="s">
        <v>25</v>
      </c>
      <c r="D86" s="1" t="s">
        <v>22</v>
      </c>
      <c r="E86" s="6">
        <v>1.44E-2</v>
      </c>
      <c r="F86" s="5">
        <f>F82*E86</f>
        <v>0.216</v>
      </c>
      <c r="G86" s="5"/>
      <c r="H86" s="5">
        <f t="shared" si="8"/>
        <v>0</v>
      </c>
      <c r="I86" s="5"/>
      <c r="J86" s="5">
        <f t="shared" si="9"/>
        <v>0</v>
      </c>
      <c r="K86" s="5"/>
      <c r="L86" s="5">
        <f t="shared" si="10"/>
        <v>0</v>
      </c>
      <c r="M86" s="22">
        <f t="shared" si="11"/>
        <v>0</v>
      </c>
    </row>
    <row r="87" spans="1:13" s="12" customFormat="1" ht="15" customHeight="1" x14ac:dyDescent="0.25">
      <c r="A87" s="101">
        <v>10</v>
      </c>
      <c r="B87" s="82" t="s">
        <v>55</v>
      </c>
      <c r="C87" s="2" t="s">
        <v>56</v>
      </c>
      <c r="D87" s="83" t="s">
        <v>27</v>
      </c>
      <c r="E87" s="84"/>
      <c r="F87" s="85">
        <v>32</v>
      </c>
      <c r="G87" s="86"/>
      <c r="H87" s="5"/>
      <c r="I87" s="86"/>
      <c r="J87" s="5"/>
      <c r="K87" s="100"/>
      <c r="L87" s="5"/>
      <c r="M87" s="22"/>
    </row>
    <row r="88" spans="1:13" s="12" customFormat="1" ht="15" customHeight="1" x14ac:dyDescent="0.25">
      <c r="A88" s="102"/>
      <c r="B88" s="87"/>
      <c r="C88" s="88" t="s">
        <v>23</v>
      </c>
      <c r="D88" s="83" t="s">
        <v>21</v>
      </c>
      <c r="E88" s="89">
        <v>0.33100000000000002</v>
      </c>
      <c r="F88" s="85">
        <f>F87*E88</f>
        <v>10.592000000000001</v>
      </c>
      <c r="G88" s="86"/>
      <c r="H88" s="5">
        <f t="shared" si="8"/>
        <v>0</v>
      </c>
      <c r="I88" s="86"/>
      <c r="J88" s="5">
        <f t="shared" si="9"/>
        <v>0</v>
      </c>
      <c r="K88" s="100"/>
      <c r="L88" s="5">
        <f t="shared" si="10"/>
        <v>0</v>
      </c>
      <c r="M88" s="22">
        <f t="shared" si="11"/>
        <v>0</v>
      </c>
    </row>
    <row r="89" spans="1:13" s="12" customFormat="1" ht="15" customHeight="1" x14ac:dyDescent="0.25">
      <c r="A89" s="102"/>
      <c r="B89" s="87"/>
      <c r="C89" s="88" t="s">
        <v>24</v>
      </c>
      <c r="D89" s="83" t="s">
        <v>22</v>
      </c>
      <c r="E89" s="89">
        <v>1.4999999999999999E-2</v>
      </c>
      <c r="F89" s="85">
        <f>F87*E89</f>
        <v>0.48</v>
      </c>
      <c r="G89" s="86"/>
      <c r="H89" s="5">
        <f t="shared" si="8"/>
        <v>0</v>
      </c>
      <c r="I89" s="86"/>
      <c r="J89" s="5">
        <f t="shared" si="9"/>
        <v>0</v>
      </c>
      <c r="K89" s="100"/>
      <c r="L89" s="5">
        <f t="shared" si="10"/>
        <v>0</v>
      </c>
      <c r="M89" s="22">
        <f t="shared" si="11"/>
        <v>0</v>
      </c>
    </row>
    <row r="90" spans="1:13" s="12" customFormat="1" ht="15" customHeight="1" x14ac:dyDescent="0.25">
      <c r="A90" s="102"/>
      <c r="B90" s="87"/>
      <c r="C90" s="88" t="s">
        <v>57</v>
      </c>
      <c r="D90" s="83" t="s">
        <v>27</v>
      </c>
      <c r="E90" s="83">
        <v>1</v>
      </c>
      <c r="F90" s="85">
        <f>F87</f>
        <v>32</v>
      </c>
      <c r="G90" s="86"/>
      <c r="H90" s="5">
        <f t="shared" si="8"/>
        <v>0</v>
      </c>
      <c r="I90" s="86"/>
      <c r="J90" s="5">
        <f t="shared" si="9"/>
        <v>0</v>
      </c>
      <c r="K90" s="100"/>
      <c r="L90" s="5">
        <f t="shared" si="10"/>
        <v>0</v>
      </c>
      <c r="M90" s="22">
        <f t="shared" si="11"/>
        <v>0</v>
      </c>
    </row>
    <row r="91" spans="1:13" s="12" customFormat="1" ht="15" customHeight="1" x14ac:dyDescent="0.25">
      <c r="A91" s="103"/>
      <c r="B91" s="87"/>
      <c r="C91" s="88" t="s">
        <v>25</v>
      </c>
      <c r="D91" s="83" t="s">
        <v>22</v>
      </c>
      <c r="E91" s="84">
        <v>1.38E-2</v>
      </c>
      <c r="F91" s="85">
        <f>F87*E91</f>
        <v>0.44159999999999999</v>
      </c>
      <c r="G91" s="86"/>
      <c r="H91" s="5">
        <f t="shared" si="8"/>
        <v>0</v>
      </c>
      <c r="I91" s="86"/>
      <c r="J91" s="5">
        <f t="shared" si="9"/>
        <v>0</v>
      </c>
      <c r="K91" s="100"/>
      <c r="L91" s="5">
        <f t="shared" si="10"/>
        <v>0</v>
      </c>
      <c r="M91" s="22">
        <f t="shared" si="11"/>
        <v>0</v>
      </c>
    </row>
    <row r="92" spans="1:13" s="12" customFormat="1" ht="15" customHeight="1" x14ac:dyDescent="0.25">
      <c r="A92" s="101">
        <v>11</v>
      </c>
      <c r="B92" s="82" t="s">
        <v>55</v>
      </c>
      <c r="C92" s="2" t="s">
        <v>58</v>
      </c>
      <c r="D92" s="83" t="s">
        <v>27</v>
      </c>
      <c r="E92" s="84"/>
      <c r="F92" s="85">
        <v>3</v>
      </c>
      <c r="G92" s="86"/>
      <c r="H92" s="5"/>
      <c r="I92" s="86"/>
      <c r="J92" s="5"/>
      <c r="K92" s="100"/>
      <c r="L92" s="5"/>
      <c r="M92" s="22"/>
    </row>
    <row r="93" spans="1:13" s="12" customFormat="1" ht="15" customHeight="1" x14ac:dyDescent="0.25">
      <c r="A93" s="102"/>
      <c r="B93" s="87"/>
      <c r="C93" s="88" t="s">
        <v>23</v>
      </c>
      <c r="D93" s="83" t="s">
        <v>21</v>
      </c>
      <c r="E93" s="89">
        <v>0.33100000000000002</v>
      </c>
      <c r="F93" s="85">
        <f>F92*E93</f>
        <v>0.9930000000000001</v>
      </c>
      <c r="G93" s="86"/>
      <c r="H93" s="5">
        <f t="shared" si="8"/>
        <v>0</v>
      </c>
      <c r="I93" s="86"/>
      <c r="J93" s="5">
        <f t="shared" si="9"/>
        <v>0</v>
      </c>
      <c r="K93" s="100"/>
      <c r="L93" s="5">
        <f t="shared" si="10"/>
        <v>0</v>
      </c>
      <c r="M93" s="22">
        <f t="shared" si="11"/>
        <v>0</v>
      </c>
    </row>
    <row r="94" spans="1:13" s="12" customFormat="1" ht="15" customHeight="1" x14ac:dyDescent="0.25">
      <c r="A94" s="102"/>
      <c r="B94" s="87"/>
      <c r="C94" s="88" t="s">
        <v>24</v>
      </c>
      <c r="D94" s="83" t="s">
        <v>22</v>
      </c>
      <c r="E94" s="89">
        <v>1.4999999999999999E-2</v>
      </c>
      <c r="F94" s="85">
        <f>F92*E94</f>
        <v>4.4999999999999998E-2</v>
      </c>
      <c r="G94" s="86"/>
      <c r="H94" s="5">
        <f t="shared" si="8"/>
        <v>0</v>
      </c>
      <c r="I94" s="86"/>
      <c r="J94" s="5">
        <f t="shared" si="9"/>
        <v>0</v>
      </c>
      <c r="K94" s="100"/>
      <c r="L94" s="5">
        <f t="shared" si="10"/>
        <v>0</v>
      </c>
      <c r="M94" s="22">
        <f t="shared" si="11"/>
        <v>0</v>
      </c>
    </row>
    <row r="95" spans="1:13" s="12" customFormat="1" ht="15" customHeight="1" x14ac:dyDescent="0.25">
      <c r="A95" s="102"/>
      <c r="B95" s="87"/>
      <c r="C95" s="88" t="s">
        <v>59</v>
      </c>
      <c r="D95" s="83" t="s">
        <v>27</v>
      </c>
      <c r="E95" s="83">
        <v>1</v>
      </c>
      <c r="F95" s="85">
        <f>F92</f>
        <v>3</v>
      </c>
      <c r="G95" s="86"/>
      <c r="H95" s="5">
        <f t="shared" si="8"/>
        <v>0</v>
      </c>
      <c r="I95" s="86"/>
      <c r="J95" s="5">
        <f t="shared" si="9"/>
        <v>0</v>
      </c>
      <c r="K95" s="100"/>
      <c r="L95" s="5">
        <f t="shared" si="10"/>
        <v>0</v>
      </c>
      <c r="M95" s="22">
        <f t="shared" si="11"/>
        <v>0</v>
      </c>
    </row>
    <row r="96" spans="1:13" s="12" customFormat="1" ht="15" customHeight="1" x14ac:dyDescent="0.25">
      <c r="A96" s="103"/>
      <c r="B96" s="87"/>
      <c r="C96" s="88" t="s">
        <v>25</v>
      </c>
      <c r="D96" s="83" t="s">
        <v>22</v>
      </c>
      <c r="E96" s="84">
        <v>1.38E-2</v>
      </c>
      <c r="F96" s="85">
        <f>F92*E96</f>
        <v>4.1399999999999999E-2</v>
      </c>
      <c r="G96" s="86"/>
      <c r="H96" s="5">
        <f t="shared" si="8"/>
        <v>0</v>
      </c>
      <c r="I96" s="86"/>
      <c r="J96" s="5">
        <f t="shared" si="9"/>
        <v>0</v>
      </c>
      <c r="K96" s="100"/>
      <c r="L96" s="5">
        <f t="shared" si="10"/>
        <v>0</v>
      </c>
      <c r="M96" s="22">
        <f t="shared" si="11"/>
        <v>0</v>
      </c>
    </row>
    <row r="97" spans="1:15" s="12" customFormat="1" ht="15" customHeight="1" x14ac:dyDescent="0.25">
      <c r="A97" s="101">
        <v>12</v>
      </c>
      <c r="B97" s="82" t="s">
        <v>55</v>
      </c>
      <c r="C97" s="90" t="s">
        <v>60</v>
      </c>
      <c r="D97" s="83" t="s">
        <v>27</v>
      </c>
      <c r="E97" s="83"/>
      <c r="F97" s="85">
        <v>1</v>
      </c>
      <c r="G97" s="86"/>
      <c r="H97" s="5"/>
      <c r="I97" s="86"/>
      <c r="J97" s="5"/>
      <c r="K97" s="100"/>
      <c r="L97" s="5"/>
      <c r="M97" s="22"/>
    </row>
    <row r="98" spans="1:15" s="12" customFormat="1" ht="15" customHeight="1" x14ac:dyDescent="0.25">
      <c r="A98" s="102"/>
      <c r="B98" s="91"/>
      <c r="C98" s="88" t="s">
        <v>23</v>
      </c>
      <c r="D98" s="83" t="s">
        <v>21</v>
      </c>
      <c r="E98" s="89">
        <v>0.33100000000000002</v>
      </c>
      <c r="F98" s="85">
        <f>F97*E98</f>
        <v>0.33100000000000002</v>
      </c>
      <c r="G98" s="86"/>
      <c r="H98" s="5">
        <f t="shared" si="8"/>
        <v>0</v>
      </c>
      <c r="I98" s="86"/>
      <c r="J98" s="5">
        <f t="shared" si="9"/>
        <v>0</v>
      </c>
      <c r="K98" s="100"/>
      <c r="L98" s="5">
        <f t="shared" si="10"/>
        <v>0</v>
      </c>
      <c r="M98" s="22">
        <f t="shared" si="11"/>
        <v>0</v>
      </c>
    </row>
    <row r="99" spans="1:15" s="12" customFormat="1" ht="15" customHeight="1" x14ac:dyDescent="0.25">
      <c r="A99" s="102"/>
      <c r="B99" s="91"/>
      <c r="C99" s="88" t="s">
        <v>24</v>
      </c>
      <c r="D99" s="83" t="s">
        <v>22</v>
      </c>
      <c r="E99" s="89">
        <v>1.4999999999999999E-2</v>
      </c>
      <c r="F99" s="85">
        <f>F97*E99</f>
        <v>1.4999999999999999E-2</v>
      </c>
      <c r="G99" s="86"/>
      <c r="H99" s="5">
        <f t="shared" si="8"/>
        <v>0</v>
      </c>
      <c r="I99" s="86"/>
      <c r="J99" s="5">
        <f t="shared" si="9"/>
        <v>0</v>
      </c>
      <c r="K99" s="100"/>
      <c r="L99" s="5">
        <f t="shared" si="10"/>
        <v>0</v>
      </c>
      <c r="M99" s="22">
        <f t="shared" si="11"/>
        <v>0</v>
      </c>
    </row>
    <row r="100" spans="1:15" s="12" customFormat="1" ht="15" customHeight="1" x14ac:dyDescent="0.25">
      <c r="A100" s="102"/>
      <c r="B100" s="91"/>
      <c r="C100" s="88" t="s">
        <v>57</v>
      </c>
      <c r="D100" s="83" t="s">
        <v>27</v>
      </c>
      <c r="E100" s="83">
        <v>1</v>
      </c>
      <c r="F100" s="85">
        <f>F97*E100</f>
        <v>1</v>
      </c>
      <c r="G100" s="86"/>
      <c r="H100" s="5">
        <f t="shared" si="8"/>
        <v>0</v>
      </c>
      <c r="I100" s="86"/>
      <c r="J100" s="5">
        <f t="shared" si="9"/>
        <v>0</v>
      </c>
      <c r="K100" s="100"/>
      <c r="L100" s="5">
        <f t="shared" si="10"/>
        <v>0</v>
      </c>
      <c r="M100" s="22">
        <f t="shared" si="11"/>
        <v>0</v>
      </c>
    </row>
    <row r="101" spans="1:15" s="12" customFormat="1" ht="15" customHeight="1" x14ac:dyDescent="0.25">
      <c r="A101" s="103"/>
      <c r="B101" s="91"/>
      <c r="C101" s="88" t="s">
        <v>25</v>
      </c>
      <c r="D101" s="83" t="s">
        <v>22</v>
      </c>
      <c r="E101" s="84">
        <v>1.38E-2</v>
      </c>
      <c r="F101" s="85">
        <f>F97*E101</f>
        <v>1.38E-2</v>
      </c>
      <c r="G101" s="86"/>
      <c r="H101" s="5">
        <f t="shared" si="8"/>
        <v>0</v>
      </c>
      <c r="I101" s="86"/>
      <c r="J101" s="5">
        <f t="shared" si="9"/>
        <v>0</v>
      </c>
      <c r="K101" s="100"/>
      <c r="L101" s="5">
        <f t="shared" si="10"/>
        <v>0</v>
      </c>
      <c r="M101" s="22">
        <f t="shared" si="11"/>
        <v>0</v>
      </c>
    </row>
    <row r="102" spans="1:15" s="12" customFormat="1" ht="15" customHeight="1" x14ac:dyDescent="0.25">
      <c r="A102" s="101">
        <v>13</v>
      </c>
      <c r="B102" s="82" t="s">
        <v>61</v>
      </c>
      <c r="C102" s="2" t="s">
        <v>62</v>
      </c>
      <c r="D102" s="83" t="s">
        <v>31</v>
      </c>
      <c r="E102" s="83"/>
      <c r="F102" s="85">
        <v>1</v>
      </c>
      <c r="G102" s="86"/>
      <c r="H102" s="5"/>
      <c r="I102" s="86"/>
      <c r="J102" s="5"/>
      <c r="K102" s="100"/>
      <c r="L102" s="5"/>
      <c r="M102" s="22"/>
    </row>
    <row r="103" spans="1:15" s="12" customFormat="1" ht="15" customHeight="1" x14ac:dyDescent="0.25">
      <c r="A103" s="102"/>
      <c r="B103" s="91"/>
      <c r="C103" s="88" t="s">
        <v>23</v>
      </c>
      <c r="D103" s="83" t="s">
        <v>21</v>
      </c>
      <c r="E103" s="83">
        <v>1.51</v>
      </c>
      <c r="F103" s="85">
        <f>F102*E103</f>
        <v>1.51</v>
      </c>
      <c r="G103" s="86"/>
      <c r="H103" s="5">
        <f t="shared" si="8"/>
        <v>0</v>
      </c>
      <c r="I103" s="86"/>
      <c r="J103" s="5">
        <f t="shared" si="9"/>
        <v>0</v>
      </c>
      <c r="K103" s="100"/>
      <c r="L103" s="5">
        <f t="shared" si="10"/>
        <v>0</v>
      </c>
      <c r="M103" s="22">
        <f t="shared" si="11"/>
        <v>0</v>
      </c>
    </row>
    <row r="104" spans="1:15" s="12" customFormat="1" ht="15" customHeight="1" x14ac:dyDescent="0.25">
      <c r="A104" s="102"/>
      <c r="B104" s="91"/>
      <c r="C104" s="88" t="s">
        <v>24</v>
      </c>
      <c r="D104" s="83" t="s">
        <v>22</v>
      </c>
      <c r="E104" s="83">
        <v>0.13</v>
      </c>
      <c r="F104" s="85">
        <f>F102*E104</f>
        <v>0.13</v>
      </c>
      <c r="G104" s="86"/>
      <c r="H104" s="5">
        <f t="shared" si="8"/>
        <v>0</v>
      </c>
      <c r="I104" s="86"/>
      <c r="J104" s="5">
        <f t="shared" si="9"/>
        <v>0</v>
      </c>
      <c r="K104" s="100"/>
      <c r="L104" s="5">
        <f t="shared" si="10"/>
        <v>0</v>
      </c>
      <c r="M104" s="22">
        <f t="shared" si="11"/>
        <v>0</v>
      </c>
    </row>
    <row r="105" spans="1:15" s="12" customFormat="1" ht="15" customHeight="1" x14ac:dyDescent="0.25">
      <c r="A105" s="102"/>
      <c r="B105" s="91"/>
      <c r="C105" s="88" t="s">
        <v>62</v>
      </c>
      <c r="D105" s="83" t="s">
        <v>31</v>
      </c>
      <c r="E105" s="83">
        <v>1</v>
      </c>
      <c r="F105" s="85">
        <f>F102*E105</f>
        <v>1</v>
      </c>
      <c r="G105" s="86"/>
      <c r="H105" s="5">
        <f t="shared" si="8"/>
        <v>0</v>
      </c>
      <c r="I105" s="86"/>
      <c r="J105" s="5">
        <f t="shared" si="9"/>
        <v>0</v>
      </c>
      <c r="K105" s="100"/>
      <c r="L105" s="5">
        <f t="shared" si="10"/>
        <v>0</v>
      </c>
      <c r="M105" s="22">
        <f t="shared" si="11"/>
        <v>0</v>
      </c>
      <c r="O105" s="13"/>
    </row>
    <row r="106" spans="1:15" s="12" customFormat="1" ht="15" customHeight="1" x14ac:dyDescent="0.25">
      <c r="A106" s="103"/>
      <c r="B106" s="91"/>
      <c r="C106" s="88" t="s">
        <v>25</v>
      </c>
      <c r="D106" s="83" t="s">
        <v>22</v>
      </c>
      <c r="E106" s="83">
        <v>7.0000000000000007E-2</v>
      </c>
      <c r="F106" s="85">
        <f>F102*E106</f>
        <v>7.0000000000000007E-2</v>
      </c>
      <c r="G106" s="86"/>
      <c r="H106" s="5">
        <f t="shared" si="8"/>
        <v>0</v>
      </c>
      <c r="I106" s="86"/>
      <c r="J106" s="5">
        <f t="shared" si="9"/>
        <v>0</v>
      </c>
      <c r="K106" s="100"/>
      <c r="L106" s="5">
        <f t="shared" si="10"/>
        <v>0</v>
      </c>
      <c r="M106" s="22">
        <f t="shared" si="11"/>
        <v>0</v>
      </c>
      <c r="O106" s="13"/>
    </row>
    <row r="107" spans="1:15" s="12" customFormat="1" ht="15" customHeight="1" x14ac:dyDescent="0.25">
      <c r="A107" s="92">
        <v>14</v>
      </c>
      <c r="B107" s="82" t="s">
        <v>26</v>
      </c>
      <c r="C107" s="2" t="s">
        <v>63</v>
      </c>
      <c r="D107" s="83" t="s">
        <v>31</v>
      </c>
      <c r="E107" s="83"/>
      <c r="F107" s="86">
        <v>2</v>
      </c>
      <c r="G107" s="86"/>
      <c r="H107" s="5">
        <f t="shared" si="8"/>
        <v>0</v>
      </c>
      <c r="I107" s="86"/>
      <c r="J107" s="5">
        <f t="shared" si="9"/>
        <v>0</v>
      </c>
      <c r="K107" s="100"/>
      <c r="L107" s="5">
        <f t="shared" si="10"/>
        <v>0</v>
      </c>
      <c r="M107" s="22">
        <f t="shared" si="11"/>
        <v>0</v>
      </c>
      <c r="O107" s="13"/>
    </row>
    <row r="108" spans="1:15" s="12" customFormat="1" ht="15" customHeight="1" x14ac:dyDescent="0.25">
      <c r="A108" s="92">
        <v>15</v>
      </c>
      <c r="B108" s="82" t="s">
        <v>26</v>
      </c>
      <c r="C108" s="2" t="s">
        <v>64</v>
      </c>
      <c r="D108" s="83" t="s">
        <v>31</v>
      </c>
      <c r="E108" s="83"/>
      <c r="F108" s="86">
        <v>5</v>
      </c>
      <c r="G108" s="86"/>
      <c r="H108" s="5">
        <f t="shared" si="8"/>
        <v>0</v>
      </c>
      <c r="I108" s="86"/>
      <c r="J108" s="5">
        <f t="shared" si="9"/>
        <v>0</v>
      </c>
      <c r="K108" s="100"/>
      <c r="L108" s="5">
        <f t="shared" si="10"/>
        <v>0</v>
      </c>
      <c r="M108" s="22">
        <f t="shared" si="11"/>
        <v>0</v>
      </c>
      <c r="O108" s="13"/>
    </row>
    <row r="109" spans="1:15" s="12" customFormat="1" ht="15" customHeight="1" x14ac:dyDescent="0.25">
      <c r="A109" s="92">
        <v>16</v>
      </c>
      <c r="B109" s="91" t="s">
        <v>26</v>
      </c>
      <c r="C109" s="2" t="s">
        <v>65</v>
      </c>
      <c r="D109" s="83" t="s">
        <v>31</v>
      </c>
      <c r="E109" s="83"/>
      <c r="F109" s="86">
        <v>2</v>
      </c>
      <c r="G109" s="86"/>
      <c r="H109" s="5">
        <f t="shared" si="8"/>
        <v>0</v>
      </c>
      <c r="I109" s="86"/>
      <c r="J109" s="5">
        <f t="shared" si="9"/>
        <v>0</v>
      </c>
      <c r="K109" s="100"/>
      <c r="L109" s="5">
        <f t="shared" si="10"/>
        <v>0</v>
      </c>
      <c r="M109" s="22">
        <f t="shared" si="11"/>
        <v>0</v>
      </c>
      <c r="O109" s="13"/>
    </row>
    <row r="110" spans="1:15" s="12" customFormat="1" ht="15" customHeight="1" x14ac:dyDescent="0.25">
      <c r="A110" s="92">
        <v>17</v>
      </c>
      <c r="B110" s="82" t="s">
        <v>26</v>
      </c>
      <c r="C110" s="88" t="s">
        <v>69</v>
      </c>
      <c r="D110" s="83" t="s">
        <v>27</v>
      </c>
      <c r="E110" s="83"/>
      <c r="F110" s="86">
        <v>2</v>
      </c>
      <c r="G110" s="86"/>
      <c r="H110" s="5">
        <f t="shared" si="8"/>
        <v>0</v>
      </c>
      <c r="I110" s="86"/>
      <c r="J110" s="5">
        <f t="shared" si="9"/>
        <v>0</v>
      </c>
      <c r="K110" s="100"/>
      <c r="L110" s="5">
        <f t="shared" si="10"/>
        <v>0</v>
      </c>
      <c r="M110" s="22">
        <f t="shared" si="11"/>
        <v>0</v>
      </c>
      <c r="O110" s="13"/>
    </row>
    <row r="111" spans="1:15" s="12" customFormat="1" ht="15" customHeight="1" x14ac:dyDescent="0.25">
      <c r="A111" s="101">
        <v>18</v>
      </c>
      <c r="B111" s="91" t="s">
        <v>45</v>
      </c>
      <c r="C111" s="2" t="s">
        <v>66</v>
      </c>
      <c r="D111" s="83" t="s">
        <v>5</v>
      </c>
      <c r="E111" s="83"/>
      <c r="F111" s="85">
        <f>F87*3.14*0.032+F92*0.02*3.14</f>
        <v>3.4037600000000001</v>
      </c>
      <c r="G111" s="86"/>
      <c r="H111" s="5"/>
      <c r="I111" s="86"/>
      <c r="J111" s="5"/>
      <c r="K111" s="100"/>
      <c r="L111" s="5"/>
      <c r="M111" s="22">
        <f t="shared" si="11"/>
        <v>0</v>
      </c>
    </row>
    <row r="112" spans="1:15" s="12" customFormat="1" ht="15" customHeight="1" x14ac:dyDescent="0.25">
      <c r="A112" s="102"/>
      <c r="B112" s="91"/>
      <c r="C112" s="88" t="s">
        <v>23</v>
      </c>
      <c r="D112" s="83" t="s">
        <v>21</v>
      </c>
      <c r="E112" s="83">
        <v>0.68</v>
      </c>
      <c r="F112" s="93">
        <f>F111*E112</f>
        <v>2.3145568000000001</v>
      </c>
      <c r="G112" s="86"/>
      <c r="H112" s="5">
        <f t="shared" si="8"/>
        <v>0</v>
      </c>
      <c r="I112" s="86"/>
      <c r="J112" s="5">
        <f t="shared" si="9"/>
        <v>0</v>
      </c>
      <c r="K112" s="100"/>
      <c r="L112" s="5">
        <f t="shared" si="10"/>
        <v>0</v>
      </c>
      <c r="M112" s="22">
        <f t="shared" si="11"/>
        <v>0</v>
      </c>
    </row>
    <row r="113" spans="1:17" s="12" customFormat="1" ht="15" customHeight="1" x14ac:dyDescent="0.25">
      <c r="A113" s="102"/>
      <c r="B113" s="91"/>
      <c r="C113" s="88" t="s">
        <v>24</v>
      </c>
      <c r="D113" s="83" t="s">
        <v>22</v>
      </c>
      <c r="E113" s="84">
        <v>2.9999999999999997E-4</v>
      </c>
      <c r="F113" s="93">
        <f>F111*E113</f>
        <v>1.0211280000000001E-3</v>
      </c>
      <c r="G113" s="86"/>
      <c r="H113" s="5">
        <f t="shared" si="8"/>
        <v>0</v>
      </c>
      <c r="I113" s="86"/>
      <c r="J113" s="5">
        <f t="shared" si="9"/>
        <v>0</v>
      </c>
      <c r="K113" s="100"/>
      <c r="L113" s="5">
        <f t="shared" si="10"/>
        <v>0</v>
      </c>
      <c r="M113" s="22">
        <f t="shared" si="11"/>
        <v>0</v>
      </c>
    </row>
    <row r="114" spans="1:17" s="14" customFormat="1" ht="15" customHeight="1" x14ac:dyDescent="0.25">
      <c r="A114" s="102"/>
      <c r="B114" s="91"/>
      <c r="C114" s="88" t="s">
        <v>36</v>
      </c>
      <c r="D114" s="83" t="s">
        <v>6</v>
      </c>
      <c r="E114" s="83">
        <v>0.246</v>
      </c>
      <c r="F114" s="93">
        <f>E114*F111</f>
        <v>0.83732496000000001</v>
      </c>
      <c r="G114" s="86"/>
      <c r="H114" s="5">
        <f t="shared" si="8"/>
        <v>0</v>
      </c>
      <c r="I114" s="86"/>
      <c r="J114" s="5">
        <f t="shared" si="9"/>
        <v>0</v>
      </c>
      <c r="K114" s="100"/>
      <c r="L114" s="5">
        <f t="shared" si="10"/>
        <v>0</v>
      </c>
      <c r="M114" s="22">
        <f t="shared" si="11"/>
        <v>0</v>
      </c>
      <c r="Q114" s="12"/>
    </row>
    <row r="115" spans="1:17" s="14" customFormat="1" ht="15" customHeight="1" x14ac:dyDescent="0.25">
      <c r="A115" s="102"/>
      <c r="B115" s="91"/>
      <c r="C115" s="88" t="s">
        <v>37</v>
      </c>
      <c r="D115" s="83" t="s">
        <v>6</v>
      </c>
      <c r="E115" s="89">
        <v>2.7E-2</v>
      </c>
      <c r="F115" s="93">
        <f>E115*F111</f>
        <v>9.190152E-2</v>
      </c>
      <c r="G115" s="86"/>
      <c r="H115" s="5">
        <f t="shared" si="8"/>
        <v>0</v>
      </c>
      <c r="I115" s="86"/>
      <c r="J115" s="5">
        <f t="shared" si="9"/>
        <v>0</v>
      </c>
      <c r="K115" s="100"/>
      <c r="L115" s="5">
        <f t="shared" si="10"/>
        <v>0</v>
      </c>
      <c r="M115" s="22">
        <f t="shared" si="11"/>
        <v>0</v>
      </c>
      <c r="Q115" s="12"/>
    </row>
    <row r="116" spans="1:17" s="14" customFormat="1" ht="15" customHeight="1" x14ac:dyDescent="0.25">
      <c r="A116" s="103"/>
      <c r="B116" s="91"/>
      <c r="C116" s="88" t="s">
        <v>25</v>
      </c>
      <c r="D116" s="83" t="s">
        <v>22</v>
      </c>
      <c r="E116" s="84">
        <v>1.9E-3</v>
      </c>
      <c r="F116" s="93">
        <f>E116*F111</f>
        <v>6.4671440000000002E-3</v>
      </c>
      <c r="G116" s="86"/>
      <c r="H116" s="5">
        <f t="shared" si="8"/>
        <v>0</v>
      </c>
      <c r="I116" s="86"/>
      <c r="J116" s="5">
        <f t="shared" si="9"/>
        <v>0</v>
      </c>
      <c r="K116" s="100"/>
      <c r="L116" s="5">
        <f t="shared" si="10"/>
        <v>0</v>
      </c>
      <c r="M116" s="22">
        <f t="shared" si="11"/>
        <v>0</v>
      </c>
      <c r="Q116" s="12"/>
    </row>
    <row r="117" spans="1:17" s="14" customFormat="1" ht="15" customHeight="1" x14ac:dyDescent="0.25">
      <c r="A117" s="92">
        <v>19</v>
      </c>
      <c r="B117" s="87" t="s">
        <v>26</v>
      </c>
      <c r="C117" s="2" t="s">
        <v>67</v>
      </c>
      <c r="D117" s="83" t="s">
        <v>27</v>
      </c>
      <c r="E117" s="89"/>
      <c r="F117" s="86">
        <v>1.5</v>
      </c>
      <c r="G117" s="86"/>
      <c r="H117" s="5">
        <f t="shared" si="8"/>
        <v>0</v>
      </c>
      <c r="I117" s="86"/>
      <c r="J117" s="5">
        <f t="shared" si="9"/>
        <v>0</v>
      </c>
      <c r="K117" s="100"/>
      <c r="L117" s="5">
        <f t="shared" si="10"/>
        <v>0</v>
      </c>
      <c r="M117" s="22">
        <f t="shared" si="11"/>
        <v>0</v>
      </c>
    </row>
    <row r="118" spans="1:17" s="14" customFormat="1" ht="15" customHeight="1" x14ac:dyDescent="0.25">
      <c r="A118" s="92">
        <v>20</v>
      </c>
      <c r="B118" s="87" t="s">
        <v>26</v>
      </c>
      <c r="C118" s="2" t="s">
        <v>68</v>
      </c>
      <c r="D118" s="83" t="s">
        <v>31</v>
      </c>
      <c r="E118" s="89"/>
      <c r="F118" s="86">
        <v>15</v>
      </c>
      <c r="G118" s="86"/>
      <c r="H118" s="94">
        <f>G118*F118</f>
        <v>0</v>
      </c>
      <c r="I118" s="86"/>
      <c r="J118" s="5">
        <f t="shared" si="9"/>
        <v>0</v>
      </c>
      <c r="K118" s="100"/>
      <c r="L118" s="5">
        <f t="shared" si="10"/>
        <v>0</v>
      </c>
      <c r="M118" s="22">
        <f t="shared" si="11"/>
        <v>0</v>
      </c>
    </row>
    <row r="119" spans="1:17" s="15" customFormat="1" ht="15" customHeight="1" thickBot="1" x14ac:dyDescent="0.3">
      <c r="A119" s="24"/>
      <c r="B119" s="25"/>
      <c r="C119" s="26" t="s">
        <v>4</v>
      </c>
      <c r="D119" s="27"/>
      <c r="E119" s="27"/>
      <c r="F119" s="28"/>
      <c r="G119" s="28"/>
      <c r="H119" s="28">
        <f>SUM(H52:H118)</f>
        <v>0</v>
      </c>
      <c r="I119" s="28"/>
      <c r="J119" s="28">
        <f>SUM(J52:J118)</f>
        <v>0</v>
      </c>
      <c r="K119" s="29"/>
      <c r="L119" s="29">
        <f>SUM(L52:L118)</f>
        <v>0</v>
      </c>
      <c r="M119" s="30">
        <f>L119+J119+H119</f>
        <v>0</v>
      </c>
    </row>
    <row r="120" spans="1:17" s="15" customFormat="1" ht="15" customHeight="1" x14ac:dyDescent="0.25">
      <c r="A120" s="31"/>
      <c r="B120" s="32"/>
      <c r="C120" s="33" t="s">
        <v>20</v>
      </c>
      <c r="D120" s="34"/>
      <c r="E120" s="34"/>
      <c r="F120" s="35"/>
      <c r="G120" s="35"/>
      <c r="H120" s="35"/>
      <c r="I120" s="35"/>
      <c r="J120" s="35"/>
      <c r="K120" s="36"/>
      <c r="L120" s="36"/>
      <c r="M120" s="37">
        <f>H119*D120</f>
        <v>0</v>
      </c>
    </row>
    <row r="121" spans="1:17" s="15" customFormat="1" ht="15" customHeight="1" x14ac:dyDescent="0.25">
      <c r="A121" s="38"/>
      <c r="B121" s="39"/>
      <c r="C121" s="10" t="s">
        <v>4</v>
      </c>
      <c r="D121" s="40"/>
      <c r="E121" s="40"/>
      <c r="F121" s="11"/>
      <c r="G121" s="11"/>
      <c r="H121" s="11"/>
      <c r="I121" s="11"/>
      <c r="J121" s="11"/>
      <c r="K121" s="41"/>
      <c r="L121" s="41"/>
      <c r="M121" s="42">
        <f>M119+M120</f>
        <v>0</v>
      </c>
    </row>
    <row r="122" spans="1:17" s="15" customFormat="1" ht="15" customHeight="1" x14ac:dyDescent="0.25">
      <c r="A122" s="38"/>
      <c r="B122" s="39"/>
      <c r="C122" s="10" t="s">
        <v>28</v>
      </c>
      <c r="D122" s="40"/>
      <c r="E122" s="40"/>
      <c r="F122" s="11"/>
      <c r="G122" s="11"/>
      <c r="H122" s="11"/>
      <c r="I122" s="11"/>
      <c r="J122" s="11"/>
      <c r="K122" s="41"/>
      <c r="L122" s="41"/>
      <c r="M122" s="42">
        <f>J119*D122</f>
        <v>0</v>
      </c>
    </row>
    <row r="123" spans="1:17" s="15" customFormat="1" ht="15" customHeight="1" x14ac:dyDescent="0.25">
      <c r="A123" s="43"/>
      <c r="B123" s="8"/>
      <c r="C123" s="9" t="s">
        <v>4</v>
      </c>
      <c r="D123" s="44"/>
      <c r="E123" s="44"/>
      <c r="F123" s="3"/>
      <c r="G123" s="3"/>
      <c r="H123" s="3"/>
      <c r="I123" s="3"/>
      <c r="J123" s="3"/>
      <c r="K123" s="45"/>
      <c r="L123" s="45"/>
      <c r="M123" s="46">
        <f>M122+M121</f>
        <v>0</v>
      </c>
    </row>
    <row r="124" spans="1:17" s="15" customFormat="1" ht="15" customHeight="1" x14ac:dyDescent="0.25">
      <c r="A124" s="43"/>
      <c r="B124" s="8"/>
      <c r="C124" s="9" t="s">
        <v>33</v>
      </c>
      <c r="D124" s="47"/>
      <c r="E124" s="47"/>
      <c r="F124" s="3"/>
      <c r="G124" s="3"/>
      <c r="H124" s="3"/>
      <c r="I124" s="3"/>
      <c r="J124" s="3"/>
      <c r="K124" s="45"/>
      <c r="L124" s="45"/>
      <c r="M124" s="46">
        <f>M123*D124</f>
        <v>0</v>
      </c>
    </row>
    <row r="125" spans="1:17" s="15" customFormat="1" ht="15" customHeight="1" thickBot="1" x14ac:dyDescent="0.3">
      <c r="A125" s="24"/>
      <c r="B125" s="48"/>
      <c r="C125" s="49" t="s">
        <v>32</v>
      </c>
      <c r="D125" s="50"/>
      <c r="E125" s="50"/>
      <c r="F125" s="51"/>
      <c r="G125" s="51"/>
      <c r="H125" s="51"/>
      <c r="I125" s="51"/>
      <c r="J125" s="51"/>
      <c r="K125" s="52"/>
      <c r="L125" s="52"/>
      <c r="M125" s="53">
        <f>M124+M123</f>
        <v>0</v>
      </c>
    </row>
    <row r="126" spans="1:17" s="80" customFormat="1" ht="15" customHeight="1" x14ac:dyDescent="0.25">
      <c r="A126" s="75"/>
      <c r="B126" s="76"/>
      <c r="C126" s="77"/>
      <c r="D126" s="78"/>
      <c r="E126" s="78"/>
      <c r="F126" s="79"/>
      <c r="G126" s="79"/>
      <c r="H126" s="79"/>
      <c r="I126" s="79"/>
      <c r="J126" s="79"/>
      <c r="K126" s="79"/>
      <c r="L126" s="79"/>
      <c r="M126" s="79"/>
    </row>
    <row r="127" spans="1:17" ht="15" customHeight="1" x14ac:dyDescent="0.25">
      <c r="A127" s="75"/>
      <c r="B127" s="76"/>
      <c r="C127" s="77"/>
      <c r="D127" s="78"/>
      <c r="E127" s="78"/>
      <c r="F127" s="79"/>
      <c r="G127" s="79"/>
      <c r="H127" s="79"/>
      <c r="I127" s="79"/>
      <c r="J127" s="79"/>
      <c r="K127" s="79"/>
      <c r="L127" s="79"/>
      <c r="M127" s="79"/>
    </row>
    <row r="128" spans="1:17" ht="15" customHeight="1" x14ac:dyDescent="0.25">
      <c r="A128" s="75"/>
      <c r="B128" s="76"/>
      <c r="C128" s="77"/>
      <c r="D128" s="78"/>
      <c r="E128" s="78"/>
      <c r="F128" s="79"/>
      <c r="G128" s="79"/>
      <c r="H128" s="79"/>
      <c r="I128" s="79"/>
      <c r="J128" s="79"/>
      <c r="K128" s="79"/>
      <c r="L128" s="79"/>
      <c r="M128" s="79"/>
    </row>
    <row r="129" spans="1:13" ht="15" customHeight="1" x14ac:dyDescent="0.25">
      <c r="A129" s="75"/>
      <c r="B129" s="76"/>
      <c r="C129" s="77"/>
      <c r="D129" s="78"/>
      <c r="E129" s="78"/>
      <c r="F129" s="79"/>
      <c r="G129" s="79"/>
      <c r="H129" s="79"/>
      <c r="I129" s="79"/>
      <c r="J129" s="79"/>
      <c r="K129" s="79"/>
      <c r="L129" s="79"/>
      <c r="M129" s="79"/>
    </row>
    <row r="130" spans="1:13" ht="15" customHeight="1" x14ac:dyDescent="0.25">
      <c r="A130" s="75"/>
      <c r="B130" s="76"/>
      <c r="C130" s="77"/>
      <c r="D130" s="78"/>
      <c r="E130" s="78"/>
      <c r="F130" s="79"/>
      <c r="G130" s="79"/>
      <c r="H130" s="79"/>
      <c r="I130" s="79"/>
      <c r="J130" s="79"/>
      <c r="K130" s="79"/>
      <c r="L130" s="79"/>
      <c r="M130" s="79"/>
    </row>
    <row r="131" spans="1:13" ht="15" customHeight="1" x14ac:dyDescent="0.25">
      <c r="A131" s="75"/>
      <c r="B131" s="76"/>
      <c r="C131" s="77"/>
      <c r="D131" s="78"/>
      <c r="E131" s="78"/>
      <c r="F131" s="79"/>
      <c r="G131" s="79"/>
      <c r="H131" s="79"/>
      <c r="I131" s="79"/>
      <c r="J131" s="79"/>
      <c r="K131" s="79"/>
      <c r="L131" s="79"/>
      <c r="M131" s="79"/>
    </row>
    <row r="132" spans="1:13" ht="15" customHeight="1" x14ac:dyDescent="0.25">
      <c r="A132" s="75"/>
      <c r="B132" s="76"/>
      <c r="C132" s="77"/>
      <c r="D132" s="78"/>
      <c r="E132" s="78"/>
      <c r="F132" s="79"/>
      <c r="G132" s="79"/>
      <c r="H132" s="79"/>
      <c r="I132" s="79"/>
      <c r="J132" s="79"/>
      <c r="K132" s="79"/>
      <c r="L132" s="79"/>
      <c r="M132" s="79"/>
    </row>
    <row r="133" spans="1:13" ht="15" customHeight="1" x14ac:dyDescent="0.25">
      <c r="A133" s="75"/>
      <c r="B133" s="76"/>
      <c r="C133" s="77"/>
      <c r="D133" s="78"/>
      <c r="E133" s="78"/>
      <c r="F133" s="79"/>
      <c r="G133" s="79"/>
      <c r="H133" s="79"/>
      <c r="I133" s="79"/>
      <c r="J133" s="79"/>
      <c r="K133" s="79"/>
      <c r="L133" s="79"/>
      <c r="M133" s="79"/>
    </row>
    <row r="134" spans="1:13" ht="15" customHeight="1" x14ac:dyDescent="0.25">
      <c r="A134" s="75"/>
      <c r="B134" s="76"/>
      <c r="C134" s="77"/>
      <c r="D134" s="78"/>
      <c r="E134" s="78"/>
      <c r="F134" s="79"/>
      <c r="G134" s="79"/>
      <c r="H134" s="79"/>
      <c r="I134" s="79"/>
      <c r="J134" s="79"/>
      <c r="K134" s="79"/>
      <c r="L134" s="79"/>
      <c r="M134" s="79"/>
    </row>
    <row r="135" spans="1:13" ht="15" customHeight="1" x14ac:dyDescent="0.25">
      <c r="A135" s="75"/>
      <c r="B135" s="76"/>
      <c r="C135" s="77"/>
      <c r="D135" s="78"/>
      <c r="E135" s="78"/>
      <c r="F135" s="79"/>
      <c r="G135" s="79"/>
      <c r="H135" s="79"/>
      <c r="I135" s="79"/>
      <c r="J135" s="79"/>
      <c r="K135" s="79"/>
      <c r="L135" s="79"/>
      <c r="M135" s="79"/>
    </row>
    <row r="136" spans="1:13" ht="15" customHeight="1" x14ac:dyDescent="0.25">
      <c r="A136" s="75"/>
      <c r="B136" s="76"/>
      <c r="C136" s="77"/>
      <c r="D136" s="78"/>
      <c r="E136" s="78"/>
      <c r="F136" s="79"/>
      <c r="G136" s="79"/>
      <c r="H136" s="79"/>
      <c r="I136" s="79"/>
      <c r="J136" s="79"/>
      <c r="K136" s="79"/>
      <c r="L136" s="79"/>
      <c r="M136" s="79"/>
    </row>
    <row r="137" spans="1:13" ht="15" customHeight="1" x14ac:dyDescent="0.25">
      <c r="A137" s="75"/>
      <c r="B137" s="76"/>
      <c r="C137" s="77"/>
      <c r="D137" s="78"/>
      <c r="E137" s="78"/>
      <c r="F137" s="79"/>
      <c r="G137" s="79"/>
      <c r="H137" s="79"/>
      <c r="I137" s="79"/>
      <c r="J137" s="79"/>
      <c r="K137" s="79"/>
      <c r="L137" s="79"/>
      <c r="M137" s="79"/>
    </row>
    <row r="138" spans="1:13" ht="15" customHeight="1" x14ac:dyDescent="0.25">
      <c r="A138" s="75"/>
      <c r="B138" s="76"/>
      <c r="C138" s="77"/>
      <c r="D138" s="78"/>
      <c r="E138" s="78"/>
      <c r="F138" s="79"/>
      <c r="G138" s="79"/>
      <c r="H138" s="79"/>
      <c r="I138" s="79"/>
      <c r="J138" s="79"/>
      <c r="K138" s="79"/>
      <c r="L138" s="79"/>
      <c r="M138" s="79"/>
    </row>
    <row r="139" spans="1:13" ht="15" customHeight="1" x14ac:dyDescent="0.25">
      <c r="A139" s="75"/>
      <c r="B139" s="76"/>
      <c r="C139" s="77"/>
      <c r="D139" s="78"/>
      <c r="E139" s="78"/>
      <c r="F139" s="79"/>
      <c r="G139" s="79"/>
      <c r="H139" s="79"/>
      <c r="I139" s="79"/>
      <c r="J139" s="79"/>
      <c r="K139" s="79"/>
      <c r="L139" s="79"/>
      <c r="M139" s="79"/>
    </row>
    <row r="140" spans="1:13" ht="15" customHeight="1" x14ac:dyDescent="0.25">
      <c r="A140" s="75"/>
      <c r="B140" s="76"/>
      <c r="C140" s="77"/>
      <c r="D140" s="78"/>
      <c r="E140" s="78"/>
      <c r="F140" s="79"/>
      <c r="G140" s="79"/>
      <c r="H140" s="79"/>
      <c r="I140" s="79"/>
      <c r="J140" s="79"/>
      <c r="K140" s="79"/>
      <c r="L140" s="79"/>
      <c r="M140" s="79"/>
    </row>
    <row r="141" spans="1:13" ht="15" customHeight="1" x14ac:dyDescent="0.25">
      <c r="A141" s="75"/>
      <c r="B141" s="76"/>
      <c r="C141" s="77"/>
      <c r="D141" s="78"/>
      <c r="E141" s="78"/>
      <c r="F141" s="79"/>
      <c r="G141" s="79"/>
      <c r="H141" s="79"/>
      <c r="I141" s="79"/>
      <c r="J141" s="79"/>
      <c r="K141" s="79"/>
      <c r="L141" s="79"/>
      <c r="M141" s="79"/>
    </row>
    <row r="142" spans="1:13" ht="15" customHeight="1" x14ac:dyDescent="0.25">
      <c r="A142" s="75"/>
      <c r="B142" s="76"/>
      <c r="C142" s="77"/>
      <c r="D142" s="78"/>
      <c r="E142" s="78"/>
      <c r="F142" s="79"/>
      <c r="G142" s="79"/>
      <c r="H142" s="79"/>
      <c r="I142" s="79"/>
      <c r="J142" s="79"/>
      <c r="K142" s="79"/>
      <c r="L142" s="79"/>
      <c r="M142" s="79"/>
    </row>
    <row r="143" spans="1:13" ht="15" customHeight="1" x14ac:dyDescent="0.25">
      <c r="A143" s="75"/>
      <c r="B143" s="76"/>
      <c r="C143" s="77"/>
      <c r="D143" s="78"/>
      <c r="E143" s="78"/>
      <c r="F143" s="79"/>
      <c r="G143" s="79"/>
      <c r="H143" s="79"/>
      <c r="I143" s="79"/>
      <c r="J143" s="79"/>
      <c r="K143" s="79"/>
      <c r="L143" s="79"/>
      <c r="M143" s="79"/>
    </row>
    <row r="144" spans="1:13" ht="15" customHeight="1" x14ac:dyDescent="0.25">
      <c r="A144" s="75"/>
      <c r="B144" s="76"/>
      <c r="C144" s="77"/>
      <c r="D144" s="78"/>
      <c r="E144" s="78"/>
      <c r="F144" s="79"/>
      <c r="G144" s="79"/>
      <c r="H144" s="79"/>
      <c r="I144" s="79"/>
      <c r="J144" s="79"/>
      <c r="K144" s="79"/>
      <c r="L144" s="79"/>
      <c r="M144" s="79"/>
    </row>
    <row r="145" spans="1:13" ht="15" customHeight="1" x14ac:dyDescent="0.25">
      <c r="A145" s="75"/>
      <c r="B145" s="76"/>
      <c r="C145" s="77"/>
      <c r="D145" s="78"/>
      <c r="E145" s="78"/>
      <c r="F145" s="79"/>
      <c r="G145" s="79"/>
      <c r="H145" s="79"/>
      <c r="I145" s="79"/>
      <c r="J145" s="79"/>
      <c r="K145" s="79"/>
      <c r="L145" s="79"/>
      <c r="M145" s="79"/>
    </row>
    <row r="146" spans="1:13" ht="15" customHeight="1" x14ac:dyDescent="0.25">
      <c r="A146" s="75"/>
      <c r="B146" s="76"/>
      <c r="C146" s="77"/>
      <c r="D146" s="78"/>
      <c r="E146" s="78"/>
      <c r="F146" s="79"/>
      <c r="G146" s="79"/>
      <c r="H146" s="79"/>
      <c r="I146" s="79"/>
      <c r="J146" s="79"/>
      <c r="K146" s="79"/>
      <c r="L146" s="79"/>
      <c r="M146" s="79"/>
    </row>
    <row r="147" spans="1:13" ht="15" customHeight="1" x14ac:dyDescent="0.25">
      <c r="A147" s="75"/>
      <c r="B147" s="76"/>
      <c r="C147" s="77"/>
      <c r="D147" s="78"/>
      <c r="E147" s="78"/>
      <c r="F147" s="79"/>
      <c r="G147" s="79"/>
      <c r="H147" s="79"/>
      <c r="I147" s="79"/>
      <c r="J147" s="79"/>
      <c r="K147" s="79"/>
      <c r="L147" s="79"/>
      <c r="M147" s="79"/>
    </row>
    <row r="148" spans="1:13" ht="15" customHeight="1" x14ac:dyDescent="0.25">
      <c r="A148" s="75"/>
      <c r="B148" s="76"/>
      <c r="C148" s="77"/>
      <c r="D148" s="78"/>
      <c r="E148" s="78"/>
      <c r="F148" s="79"/>
      <c r="G148" s="79"/>
      <c r="H148" s="79"/>
      <c r="I148" s="79"/>
      <c r="J148" s="79"/>
      <c r="K148" s="79"/>
      <c r="L148" s="79"/>
      <c r="M148" s="79"/>
    </row>
    <row r="149" spans="1:13" ht="15" customHeight="1" x14ac:dyDescent="0.25">
      <c r="A149" s="75"/>
      <c r="B149" s="76"/>
      <c r="C149" s="77"/>
      <c r="D149" s="78"/>
      <c r="E149" s="78"/>
      <c r="F149" s="79"/>
      <c r="G149" s="79"/>
      <c r="H149" s="79"/>
      <c r="I149" s="79"/>
      <c r="J149" s="79"/>
      <c r="K149" s="79"/>
      <c r="L149" s="79"/>
      <c r="M149" s="79"/>
    </row>
    <row r="150" spans="1:13" ht="15" customHeight="1" x14ac:dyDescent="0.25">
      <c r="A150" s="75"/>
      <c r="B150" s="76"/>
      <c r="C150" s="77"/>
      <c r="D150" s="78"/>
      <c r="E150" s="78"/>
      <c r="F150" s="79"/>
      <c r="G150" s="79"/>
      <c r="H150" s="79"/>
      <c r="I150" s="79"/>
      <c r="J150" s="79"/>
      <c r="K150" s="79"/>
      <c r="L150" s="79"/>
      <c r="M150" s="79"/>
    </row>
    <row r="151" spans="1:13" ht="15" customHeight="1" x14ac:dyDescent="0.25">
      <c r="A151" s="75"/>
      <c r="B151" s="76"/>
      <c r="C151" s="77"/>
      <c r="D151" s="78"/>
      <c r="E151" s="78"/>
      <c r="F151" s="79"/>
      <c r="G151" s="79"/>
      <c r="H151" s="79"/>
      <c r="I151" s="79"/>
      <c r="J151" s="79"/>
      <c r="K151" s="79"/>
      <c r="L151" s="79"/>
      <c r="M151" s="79"/>
    </row>
    <row r="152" spans="1:13" ht="15" customHeight="1" x14ac:dyDescent="0.25">
      <c r="A152" s="75"/>
      <c r="B152" s="76"/>
      <c r="C152" s="77"/>
      <c r="D152" s="78"/>
      <c r="E152" s="78"/>
      <c r="F152" s="79"/>
      <c r="G152" s="79"/>
      <c r="H152" s="79"/>
      <c r="I152" s="79"/>
      <c r="J152" s="79"/>
      <c r="K152" s="79"/>
      <c r="L152" s="79"/>
      <c r="M152" s="79"/>
    </row>
    <row r="153" spans="1:13" ht="15" customHeight="1" x14ac:dyDescent="0.25">
      <c r="A153" s="75"/>
      <c r="B153" s="76"/>
      <c r="C153" s="77"/>
      <c r="D153" s="78"/>
      <c r="E153" s="78"/>
      <c r="F153" s="79"/>
      <c r="G153" s="79"/>
      <c r="H153" s="79"/>
      <c r="I153" s="79"/>
      <c r="J153" s="79"/>
      <c r="K153" s="79"/>
      <c r="L153" s="79"/>
      <c r="M153" s="79"/>
    </row>
    <row r="154" spans="1:13" ht="15" customHeight="1" x14ac:dyDescent="0.25">
      <c r="A154" s="75"/>
      <c r="B154" s="76"/>
      <c r="C154" s="77"/>
      <c r="D154" s="78"/>
      <c r="E154" s="78"/>
      <c r="F154" s="79"/>
      <c r="G154" s="79"/>
      <c r="H154" s="79"/>
      <c r="I154" s="79"/>
      <c r="J154" s="79"/>
      <c r="K154" s="79"/>
      <c r="L154" s="79"/>
      <c r="M154" s="79"/>
    </row>
    <row r="155" spans="1:13" ht="15" customHeight="1" x14ac:dyDescent="0.25">
      <c r="A155" s="75"/>
      <c r="B155" s="76"/>
      <c r="C155" s="77"/>
      <c r="D155" s="78"/>
      <c r="E155" s="78"/>
      <c r="F155" s="79"/>
      <c r="G155" s="79"/>
      <c r="H155" s="79"/>
      <c r="I155" s="79"/>
      <c r="J155" s="79"/>
      <c r="K155" s="79"/>
      <c r="L155" s="79"/>
      <c r="M155" s="79"/>
    </row>
    <row r="156" spans="1:13" ht="15" customHeight="1" x14ac:dyDescent="0.25">
      <c r="A156" s="75"/>
      <c r="B156" s="76"/>
      <c r="C156" s="77"/>
      <c r="D156" s="78"/>
      <c r="E156" s="78"/>
      <c r="F156" s="79"/>
      <c r="G156" s="79"/>
      <c r="H156" s="79"/>
      <c r="I156" s="79"/>
      <c r="J156" s="79"/>
      <c r="K156" s="79"/>
      <c r="L156" s="79"/>
      <c r="M156" s="79"/>
    </row>
    <row r="157" spans="1:13" ht="15" customHeight="1" x14ac:dyDescent="0.25">
      <c r="A157" s="75"/>
      <c r="B157" s="76"/>
      <c r="C157" s="77"/>
      <c r="D157" s="78"/>
      <c r="E157" s="78"/>
      <c r="F157" s="79"/>
      <c r="G157" s="79"/>
      <c r="H157" s="79"/>
      <c r="I157" s="79"/>
      <c r="J157" s="79"/>
      <c r="K157" s="79"/>
      <c r="L157" s="79"/>
      <c r="M157" s="79"/>
    </row>
    <row r="158" spans="1:13" ht="15" customHeight="1" x14ac:dyDescent="0.25">
      <c r="A158" s="75"/>
      <c r="B158" s="76"/>
      <c r="C158" s="77"/>
      <c r="D158" s="78"/>
      <c r="E158" s="78"/>
      <c r="F158" s="79"/>
      <c r="G158" s="79"/>
      <c r="H158" s="79"/>
      <c r="I158" s="79"/>
      <c r="J158" s="79"/>
      <c r="K158" s="79"/>
      <c r="L158" s="79"/>
      <c r="M158" s="79"/>
    </row>
    <row r="159" spans="1:13" ht="15" customHeight="1" x14ac:dyDescent="0.25">
      <c r="A159" s="75"/>
      <c r="B159" s="76"/>
      <c r="C159" s="77"/>
      <c r="D159" s="78"/>
      <c r="E159" s="78"/>
      <c r="F159" s="79"/>
      <c r="G159" s="79"/>
      <c r="H159" s="79"/>
      <c r="I159" s="79"/>
      <c r="J159" s="79"/>
      <c r="K159" s="79"/>
      <c r="L159" s="79"/>
      <c r="M159" s="79"/>
    </row>
    <row r="160" spans="1:13" ht="15" customHeight="1" x14ac:dyDescent="0.25">
      <c r="A160" s="75"/>
      <c r="B160" s="76"/>
      <c r="C160" s="77"/>
      <c r="D160" s="78"/>
      <c r="E160" s="78"/>
      <c r="F160" s="79"/>
      <c r="G160" s="79"/>
      <c r="H160" s="79"/>
      <c r="I160" s="79"/>
      <c r="J160" s="79"/>
      <c r="K160" s="79"/>
      <c r="L160" s="79"/>
      <c r="M160" s="79"/>
    </row>
    <row r="161" spans="1:29" ht="15" customHeight="1" x14ac:dyDescent="0.25">
      <c r="A161" s="75"/>
      <c r="B161" s="76"/>
      <c r="C161" s="77"/>
      <c r="D161" s="78"/>
      <c r="E161" s="78"/>
      <c r="F161" s="79"/>
      <c r="G161" s="79"/>
      <c r="H161" s="79"/>
      <c r="I161" s="79"/>
      <c r="J161" s="79"/>
      <c r="K161" s="79"/>
      <c r="L161" s="79"/>
      <c r="M161" s="79"/>
    </row>
    <row r="162" spans="1:29" ht="15" customHeight="1" x14ac:dyDescent="0.25">
      <c r="A162" s="75"/>
      <c r="B162" s="76"/>
      <c r="C162" s="77"/>
      <c r="D162" s="78"/>
      <c r="E162" s="78"/>
      <c r="F162" s="79"/>
      <c r="G162" s="79"/>
      <c r="H162" s="79"/>
      <c r="I162" s="79"/>
      <c r="J162" s="79"/>
      <c r="K162" s="79"/>
      <c r="L162" s="79"/>
      <c r="M162" s="79"/>
    </row>
    <row r="163" spans="1:29" ht="15" customHeight="1" x14ac:dyDescent="0.25">
      <c r="A163" s="75"/>
      <c r="B163" s="76"/>
      <c r="C163" s="77"/>
      <c r="D163" s="78"/>
      <c r="E163" s="78"/>
      <c r="F163" s="79"/>
      <c r="G163" s="79"/>
      <c r="H163" s="79"/>
      <c r="I163" s="79"/>
      <c r="J163" s="79"/>
      <c r="K163" s="79"/>
      <c r="L163" s="79"/>
      <c r="M163" s="79"/>
    </row>
    <row r="164" spans="1:29" s="15" customFormat="1" ht="15" customHeight="1" x14ac:dyDescent="0.25">
      <c r="A164" s="75"/>
      <c r="B164" s="76"/>
      <c r="C164" s="77"/>
      <c r="D164" s="78"/>
      <c r="E164" s="78"/>
      <c r="F164" s="79"/>
      <c r="G164" s="79"/>
      <c r="H164" s="79"/>
      <c r="I164" s="79"/>
      <c r="J164" s="79"/>
      <c r="K164" s="79"/>
      <c r="L164" s="79"/>
      <c r="M164" s="79"/>
    </row>
    <row r="165" spans="1:29" s="15" customFormat="1" ht="15" customHeight="1" thickBot="1" x14ac:dyDescent="0.3">
      <c r="A165" s="75"/>
      <c r="B165" s="76"/>
      <c r="C165" s="77"/>
      <c r="D165" s="78"/>
      <c r="E165" s="78"/>
      <c r="F165" s="79"/>
      <c r="G165" s="79"/>
      <c r="H165" s="79"/>
      <c r="I165" s="79"/>
      <c r="J165" s="79"/>
      <c r="K165" s="79"/>
      <c r="L165" s="79"/>
      <c r="M165" s="79"/>
      <c r="AC165" s="81"/>
    </row>
    <row r="166" spans="1:29" s="15" customFormat="1" ht="15" customHeight="1" x14ac:dyDescent="0.25">
      <c r="A166" s="108" t="s">
        <v>70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0"/>
    </row>
    <row r="167" spans="1:29" s="15" customFormat="1" ht="15" customHeight="1" thickBot="1" x14ac:dyDescent="0.3">
      <c r="A167" s="111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3"/>
    </row>
    <row r="168" spans="1:29" s="15" customFormat="1" ht="15" customHeight="1" x14ac:dyDescent="0.25">
      <c r="A168" s="114" t="s">
        <v>0</v>
      </c>
      <c r="B168" s="116" t="s">
        <v>11</v>
      </c>
      <c r="C168" s="118" t="s">
        <v>12</v>
      </c>
      <c r="D168" s="121" t="s">
        <v>13</v>
      </c>
      <c r="E168" s="121" t="s">
        <v>1</v>
      </c>
      <c r="F168" s="121"/>
      <c r="G168" s="123" t="s">
        <v>16</v>
      </c>
      <c r="H168" s="124"/>
      <c r="I168" s="124"/>
      <c r="J168" s="124"/>
      <c r="K168" s="124"/>
      <c r="L168" s="125"/>
      <c r="M168" s="126" t="s">
        <v>4</v>
      </c>
    </row>
    <row r="169" spans="1:29" s="15" customFormat="1" ht="15" customHeight="1" x14ac:dyDescent="0.25">
      <c r="A169" s="115"/>
      <c r="B169" s="117"/>
      <c r="C169" s="119"/>
      <c r="D169" s="122"/>
      <c r="E169" s="128" t="s">
        <v>18</v>
      </c>
      <c r="F169" s="128" t="s">
        <v>19</v>
      </c>
      <c r="G169" s="128" t="s">
        <v>2</v>
      </c>
      <c r="H169" s="129"/>
      <c r="I169" s="128" t="s">
        <v>3</v>
      </c>
      <c r="J169" s="128"/>
      <c r="K169" s="130" t="s">
        <v>15</v>
      </c>
      <c r="L169" s="131"/>
      <c r="M169" s="127"/>
    </row>
    <row r="170" spans="1:29" s="15" customFormat="1" ht="15" customHeight="1" x14ac:dyDescent="0.25">
      <c r="A170" s="115"/>
      <c r="B170" s="117"/>
      <c r="C170" s="120"/>
      <c r="D170" s="122"/>
      <c r="E170" s="128"/>
      <c r="F170" s="128"/>
      <c r="G170" s="99" t="s">
        <v>17</v>
      </c>
      <c r="H170" s="99" t="s">
        <v>4</v>
      </c>
      <c r="I170" s="99" t="s">
        <v>17</v>
      </c>
      <c r="J170" s="99" t="s">
        <v>4</v>
      </c>
      <c r="K170" s="99" t="s">
        <v>17</v>
      </c>
      <c r="L170" s="99" t="s">
        <v>4</v>
      </c>
      <c r="M170" s="127"/>
    </row>
    <row r="171" spans="1:29" s="15" customFormat="1" ht="15" customHeight="1" thickBot="1" x14ac:dyDescent="0.3">
      <c r="A171" s="16">
        <v>1</v>
      </c>
      <c r="B171" s="17">
        <v>2</v>
      </c>
      <c r="C171" s="18" t="s">
        <v>14</v>
      </c>
      <c r="D171" s="17">
        <v>4</v>
      </c>
      <c r="E171" s="17">
        <v>5</v>
      </c>
      <c r="F171" s="19">
        <v>6</v>
      </c>
      <c r="G171" s="19">
        <v>7</v>
      </c>
      <c r="H171" s="19">
        <v>8</v>
      </c>
      <c r="I171" s="19">
        <v>9</v>
      </c>
      <c r="J171" s="19">
        <v>10</v>
      </c>
      <c r="K171" s="20">
        <v>11</v>
      </c>
      <c r="L171" s="20">
        <v>12</v>
      </c>
      <c r="M171" s="21">
        <v>13</v>
      </c>
    </row>
    <row r="172" spans="1:29" ht="15" customHeight="1" x14ac:dyDescent="0.25">
      <c r="A172" s="104">
        <v>1</v>
      </c>
      <c r="B172" s="4" t="s">
        <v>41</v>
      </c>
      <c r="C172" s="2" t="s">
        <v>40</v>
      </c>
      <c r="D172" s="1" t="s">
        <v>5</v>
      </c>
      <c r="E172" s="5"/>
      <c r="F172" s="5">
        <v>2.5</v>
      </c>
      <c r="G172" s="5"/>
      <c r="H172" s="5"/>
      <c r="I172" s="5"/>
      <c r="J172" s="5"/>
      <c r="K172" s="5"/>
      <c r="L172" s="5"/>
      <c r="M172" s="22"/>
    </row>
    <row r="173" spans="1:29" ht="15" customHeight="1" x14ac:dyDescent="0.25">
      <c r="A173" s="105"/>
      <c r="B173" s="4"/>
      <c r="C173" s="2" t="s">
        <v>23</v>
      </c>
      <c r="D173" s="1" t="s">
        <v>21</v>
      </c>
      <c r="E173" s="5">
        <v>1.7</v>
      </c>
      <c r="F173" s="5">
        <f>F172*E173</f>
        <v>4.25</v>
      </c>
      <c r="G173" s="5"/>
      <c r="H173" s="5">
        <f t="shared" ref="H173:H174" si="12">F173*G173</f>
        <v>0</v>
      </c>
      <c r="I173" s="5"/>
      <c r="J173" s="5">
        <f t="shared" ref="J173:J174" si="13">F173*I173</f>
        <v>0</v>
      </c>
      <c r="K173" s="5"/>
      <c r="L173" s="5">
        <f t="shared" ref="L173:L174" si="14">F173*K173</f>
        <v>0</v>
      </c>
      <c r="M173" s="22">
        <f t="shared" ref="M173:M174" si="15">L173+J173+H173</f>
        <v>0</v>
      </c>
    </row>
    <row r="174" spans="1:29" ht="15" customHeight="1" x14ac:dyDescent="0.25">
      <c r="A174" s="106"/>
      <c r="B174" s="4"/>
      <c r="C174" s="2" t="s">
        <v>24</v>
      </c>
      <c r="D174" s="1" t="s">
        <v>22</v>
      </c>
      <c r="E174" s="6">
        <v>9.8400000000000001E-2</v>
      </c>
      <c r="F174" s="5">
        <f>F172*E174</f>
        <v>0.246</v>
      </c>
      <c r="G174" s="5"/>
      <c r="H174" s="5">
        <f t="shared" si="12"/>
        <v>0</v>
      </c>
      <c r="I174" s="5"/>
      <c r="J174" s="5">
        <f t="shared" si="13"/>
        <v>0</v>
      </c>
      <c r="K174" s="5"/>
      <c r="L174" s="5">
        <f t="shared" si="14"/>
        <v>0</v>
      </c>
      <c r="M174" s="22">
        <f t="shared" si="15"/>
        <v>0</v>
      </c>
    </row>
    <row r="175" spans="1:29" ht="27.95" customHeight="1" x14ac:dyDescent="0.25">
      <c r="A175" s="104">
        <v>2</v>
      </c>
      <c r="B175" s="4" t="s">
        <v>38</v>
      </c>
      <c r="C175" s="2" t="s">
        <v>75</v>
      </c>
      <c r="D175" s="1" t="s">
        <v>5</v>
      </c>
      <c r="E175" s="5"/>
      <c r="F175" s="5">
        <v>2.4700000000000002</v>
      </c>
      <c r="G175" s="5"/>
      <c r="H175" s="5"/>
      <c r="I175" s="5"/>
      <c r="J175" s="5"/>
      <c r="K175" s="5"/>
      <c r="L175" s="5"/>
      <c r="M175" s="22"/>
    </row>
    <row r="176" spans="1:29" ht="15" customHeight="1" x14ac:dyDescent="0.25">
      <c r="A176" s="105"/>
      <c r="B176" s="4"/>
      <c r="C176" s="2" t="s">
        <v>23</v>
      </c>
      <c r="D176" s="1" t="s">
        <v>21</v>
      </c>
      <c r="E176" s="5">
        <v>2.72</v>
      </c>
      <c r="F176" s="5">
        <f>F175*E176</f>
        <v>6.7184000000000008</v>
      </c>
      <c r="G176" s="5"/>
      <c r="H176" s="5">
        <f t="shared" ref="H176:H179" si="16">F176*G176</f>
        <v>0</v>
      </c>
      <c r="I176" s="5"/>
      <c r="J176" s="5">
        <f t="shared" ref="J176:J179" si="17">F176*I176</f>
        <v>0</v>
      </c>
      <c r="K176" s="5"/>
      <c r="L176" s="5">
        <f t="shared" ref="L176:L179" si="18">F176*K176</f>
        <v>0</v>
      </c>
      <c r="M176" s="22">
        <f t="shared" ref="M176:M179" si="19">L176+J176+H176</f>
        <v>0</v>
      </c>
    </row>
    <row r="177" spans="1:13" ht="15" customHeight="1" x14ac:dyDescent="0.25">
      <c r="A177" s="106"/>
      <c r="B177" s="4"/>
      <c r="C177" s="2" t="s">
        <v>74</v>
      </c>
      <c r="D177" s="1" t="s">
        <v>5</v>
      </c>
      <c r="E177" s="5">
        <v>1</v>
      </c>
      <c r="F177" s="5">
        <f>F175*E177</f>
        <v>2.4700000000000002</v>
      </c>
      <c r="G177" s="5"/>
      <c r="H177" s="5">
        <f t="shared" si="16"/>
        <v>0</v>
      </c>
      <c r="I177" s="5"/>
      <c r="J177" s="5">
        <f t="shared" si="17"/>
        <v>0</v>
      </c>
      <c r="K177" s="5"/>
      <c r="L177" s="5">
        <f t="shared" si="18"/>
        <v>0</v>
      </c>
      <c r="M177" s="22">
        <f t="shared" si="19"/>
        <v>0</v>
      </c>
    </row>
    <row r="178" spans="1:13" ht="15" customHeight="1" x14ac:dyDescent="0.25">
      <c r="A178" s="96">
        <v>3</v>
      </c>
      <c r="B178" s="4" t="s">
        <v>26</v>
      </c>
      <c r="C178" s="2" t="s">
        <v>76</v>
      </c>
      <c r="D178" s="1" t="s">
        <v>27</v>
      </c>
      <c r="E178" s="5"/>
      <c r="F178" s="5">
        <v>5</v>
      </c>
      <c r="G178" s="5"/>
      <c r="H178" s="5">
        <f t="shared" si="16"/>
        <v>0</v>
      </c>
      <c r="I178" s="5"/>
      <c r="J178" s="5">
        <f t="shared" si="17"/>
        <v>0</v>
      </c>
      <c r="K178" s="5"/>
      <c r="L178" s="5">
        <f t="shared" si="18"/>
        <v>0</v>
      </c>
      <c r="M178" s="22">
        <f t="shared" si="19"/>
        <v>0</v>
      </c>
    </row>
    <row r="179" spans="1:13" ht="15" customHeight="1" x14ac:dyDescent="0.25">
      <c r="A179" s="54">
        <v>4</v>
      </c>
      <c r="B179" s="4" t="s">
        <v>26</v>
      </c>
      <c r="C179" s="2" t="s">
        <v>77</v>
      </c>
      <c r="D179" s="1" t="s">
        <v>31</v>
      </c>
      <c r="E179" s="5"/>
      <c r="F179" s="5">
        <v>3</v>
      </c>
      <c r="G179" s="5"/>
      <c r="H179" s="5">
        <f t="shared" si="16"/>
        <v>0</v>
      </c>
      <c r="I179" s="5"/>
      <c r="J179" s="5">
        <f t="shared" si="17"/>
        <v>0</v>
      </c>
      <c r="K179" s="5"/>
      <c r="L179" s="5">
        <f t="shared" si="18"/>
        <v>0</v>
      </c>
      <c r="M179" s="22">
        <f t="shared" si="19"/>
        <v>0</v>
      </c>
    </row>
    <row r="180" spans="1:13" ht="15" customHeight="1" x14ac:dyDescent="0.25">
      <c r="A180" s="97">
        <v>5</v>
      </c>
      <c r="B180" s="4" t="s">
        <v>26</v>
      </c>
      <c r="C180" s="2" t="s">
        <v>47</v>
      </c>
      <c r="D180" s="1" t="s">
        <v>31</v>
      </c>
      <c r="E180" s="6"/>
      <c r="F180" s="5">
        <v>1</v>
      </c>
      <c r="G180" s="5"/>
      <c r="H180" s="5">
        <f t="shared" ref="H180" si="20">F180*G180</f>
        <v>0</v>
      </c>
      <c r="I180" s="5"/>
      <c r="J180" s="5">
        <f t="shared" ref="J180" si="21">F180*I180</f>
        <v>0</v>
      </c>
      <c r="K180" s="5"/>
      <c r="L180" s="5">
        <f t="shared" ref="L180" si="22">F180*K180</f>
        <v>0</v>
      </c>
      <c r="M180" s="22">
        <f t="shared" ref="M180" si="23">L180+J180+H180</f>
        <v>0</v>
      </c>
    </row>
    <row r="181" spans="1:13" ht="27.95" customHeight="1" x14ac:dyDescent="0.25">
      <c r="A181" s="104">
        <v>6</v>
      </c>
      <c r="B181" s="4" t="s">
        <v>48</v>
      </c>
      <c r="C181" s="2" t="s">
        <v>49</v>
      </c>
      <c r="D181" s="1" t="s">
        <v>31</v>
      </c>
      <c r="E181" s="5"/>
      <c r="F181" s="5">
        <v>1</v>
      </c>
      <c r="G181" s="5"/>
      <c r="H181" s="5"/>
      <c r="I181" s="5"/>
      <c r="J181" s="5"/>
      <c r="K181" s="5"/>
      <c r="L181" s="5"/>
      <c r="M181" s="22"/>
    </row>
    <row r="182" spans="1:13" ht="15" customHeight="1" x14ac:dyDescent="0.25">
      <c r="A182" s="105"/>
      <c r="B182" s="4" t="s">
        <v>26</v>
      </c>
      <c r="C182" s="2" t="s">
        <v>23</v>
      </c>
      <c r="D182" s="1" t="s">
        <v>21</v>
      </c>
      <c r="E182" s="5">
        <v>1</v>
      </c>
      <c r="F182" s="5">
        <f>F181*E182</f>
        <v>1</v>
      </c>
      <c r="G182" s="5"/>
      <c r="H182" s="5">
        <f t="shared" ref="H182:H184" si="24">F182*G182</f>
        <v>0</v>
      </c>
      <c r="I182" s="5"/>
      <c r="J182" s="5">
        <f t="shared" ref="J182:J184" si="25">F182*I182</f>
        <v>0</v>
      </c>
      <c r="K182" s="5"/>
      <c r="L182" s="5">
        <f t="shared" ref="L182:L184" si="26">F182*K182</f>
        <v>0</v>
      </c>
      <c r="M182" s="22">
        <f t="shared" ref="M182:M184" si="27">L182+J182+H182</f>
        <v>0</v>
      </c>
    </row>
    <row r="183" spans="1:13" ht="15" customHeight="1" x14ac:dyDescent="0.25">
      <c r="A183" s="105"/>
      <c r="B183" s="4"/>
      <c r="C183" s="2" t="s">
        <v>24</v>
      </c>
      <c r="D183" s="1" t="s">
        <v>22</v>
      </c>
      <c r="E183" s="5">
        <v>4.84</v>
      </c>
      <c r="F183" s="5">
        <f>F181*E183</f>
        <v>4.84</v>
      </c>
      <c r="G183" s="5"/>
      <c r="H183" s="5">
        <f t="shared" si="24"/>
        <v>0</v>
      </c>
      <c r="I183" s="5"/>
      <c r="J183" s="5">
        <f t="shared" si="25"/>
        <v>0</v>
      </c>
      <c r="K183" s="5"/>
      <c r="L183" s="5">
        <f t="shared" si="26"/>
        <v>0</v>
      </c>
      <c r="M183" s="22">
        <f t="shared" si="27"/>
        <v>0</v>
      </c>
    </row>
    <row r="184" spans="1:13" ht="27.95" customHeight="1" x14ac:dyDescent="0.25">
      <c r="A184" s="106"/>
      <c r="B184" s="4"/>
      <c r="C184" s="2" t="s">
        <v>88</v>
      </c>
      <c r="D184" s="1" t="s">
        <v>31</v>
      </c>
      <c r="E184" s="5">
        <v>1</v>
      </c>
      <c r="F184" s="5">
        <f>F181*E184</f>
        <v>1</v>
      </c>
      <c r="G184" s="5"/>
      <c r="H184" s="5">
        <f t="shared" si="24"/>
        <v>0</v>
      </c>
      <c r="I184" s="5"/>
      <c r="J184" s="5">
        <f t="shared" si="25"/>
        <v>0</v>
      </c>
      <c r="K184" s="5"/>
      <c r="L184" s="5">
        <f t="shared" si="26"/>
        <v>0</v>
      </c>
      <c r="M184" s="22">
        <f t="shared" si="27"/>
        <v>0</v>
      </c>
    </row>
    <row r="185" spans="1:13" ht="15" customHeight="1" x14ac:dyDescent="0.25">
      <c r="A185" s="104">
        <v>7</v>
      </c>
      <c r="B185" s="4" t="s">
        <v>29</v>
      </c>
      <c r="C185" s="2" t="s">
        <v>35</v>
      </c>
      <c r="D185" s="1" t="s">
        <v>31</v>
      </c>
      <c r="E185" s="5"/>
      <c r="F185" s="5">
        <v>3</v>
      </c>
      <c r="G185" s="5"/>
      <c r="H185" s="5"/>
      <c r="I185" s="5"/>
      <c r="J185" s="5"/>
      <c r="K185" s="5"/>
      <c r="L185" s="5"/>
      <c r="M185" s="22"/>
    </row>
    <row r="186" spans="1:13" ht="15" customHeight="1" x14ac:dyDescent="0.25">
      <c r="A186" s="105"/>
      <c r="B186" s="4" t="s">
        <v>26</v>
      </c>
      <c r="C186" s="2" t="s">
        <v>23</v>
      </c>
      <c r="D186" s="1" t="s">
        <v>21</v>
      </c>
      <c r="E186" s="5">
        <v>1</v>
      </c>
      <c r="F186" s="5">
        <f>E186*F185</f>
        <v>3</v>
      </c>
      <c r="G186" s="5"/>
      <c r="H186" s="5">
        <f t="shared" ref="H186:H189" si="28">F186*G186</f>
        <v>0</v>
      </c>
      <c r="I186" s="5"/>
      <c r="J186" s="5">
        <f t="shared" ref="J186:J189" si="29">F186*I186</f>
        <v>0</v>
      </c>
      <c r="K186" s="5"/>
      <c r="L186" s="5">
        <f t="shared" ref="L186:L189" si="30">F186*K186</f>
        <v>0</v>
      </c>
      <c r="M186" s="22">
        <f t="shared" ref="M186:M189" si="31">L186+J186+H186</f>
        <v>0</v>
      </c>
    </row>
    <row r="187" spans="1:13" ht="15" customHeight="1" x14ac:dyDescent="0.25">
      <c r="A187" s="105"/>
      <c r="B187" s="4"/>
      <c r="C187" s="2" t="s">
        <v>24</v>
      </c>
      <c r="D187" s="1" t="s">
        <v>22</v>
      </c>
      <c r="E187" s="6">
        <v>2.0000000000000001E-4</v>
      </c>
      <c r="F187" s="7">
        <f>E187*F185</f>
        <v>6.0000000000000006E-4</v>
      </c>
      <c r="G187" s="5"/>
      <c r="H187" s="5">
        <f t="shared" si="28"/>
        <v>0</v>
      </c>
      <c r="I187" s="5"/>
      <c r="J187" s="5">
        <f t="shared" si="29"/>
        <v>0</v>
      </c>
      <c r="K187" s="5"/>
      <c r="L187" s="5">
        <f t="shared" si="30"/>
        <v>0</v>
      </c>
      <c r="M187" s="22">
        <f t="shared" si="31"/>
        <v>0</v>
      </c>
    </row>
    <row r="188" spans="1:13" ht="15" customHeight="1" x14ac:dyDescent="0.25">
      <c r="A188" s="105"/>
      <c r="B188" s="4"/>
      <c r="C188" s="2" t="s">
        <v>50</v>
      </c>
      <c r="D188" s="1" t="s">
        <v>31</v>
      </c>
      <c r="E188" s="5">
        <v>1</v>
      </c>
      <c r="F188" s="5">
        <f>E188*F185</f>
        <v>3</v>
      </c>
      <c r="G188" s="7"/>
      <c r="H188" s="5">
        <f t="shared" si="28"/>
        <v>0</v>
      </c>
      <c r="I188" s="5"/>
      <c r="J188" s="5">
        <f t="shared" si="29"/>
        <v>0</v>
      </c>
      <c r="K188" s="5"/>
      <c r="L188" s="5">
        <f t="shared" si="30"/>
        <v>0</v>
      </c>
      <c r="M188" s="22">
        <f t="shared" si="31"/>
        <v>0</v>
      </c>
    </row>
    <row r="189" spans="1:13" ht="15" customHeight="1" x14ac:dyDescent="0.25">
      <c r="A189" s="106"/>
      <c r="B189" s="4"/>
      <c r="C189" s="2" t="s">
        <v>25</v>
      </c>
      <c r="D189" s="1" t="s">
        <v>22</v>
      </c>
      <c r="E189" s="6">
        <v>8.2799999999999999E-2</v>
      </c>
      <c r="F189" s="5">
        <f>F185*E189</f>
        <v>0.24840000000000001</v>
      </c>
      <c r="G189" s="5"/>
      <c r="H189" s="5">
        <f t="shared" si="28"/>
        <v>0</v>
      </c>
      <c r="I189" s="5"/>
      <c r="J189" s="5">
        <f t="shared" si="29"/>
        <v>0</v>
      </c>
      <c r="K189" s="5"/>
      <c r="L189" s="5">
        <f t="shared" si="30"/>
        <v>0</v>
      </c>
      <c r="M189" s="22">
        <f t="shared" si="31"/>
        <v>0</v>
      </c>
    </row>
    <row r="190" spans="1:13" ht="15" customHeight="1" x14ac:dyDescent="0.25">
      <c r="A190" s="104">
        <v>8</v>
      </c>
      <c r="B190" s="4" t="s">
        <v>29</v>
      </c>
      <c r="C190" s="2" t="s">
        <v>51</v>
      </c>
      <c r="D190" s="1" t="s">
        <v>31</v>
      </c>
      <c r="E190" s="5"/>
      <c r="F190" s="5">
        <v>1</v>
      </c>
      <c r="G190" s="5"/>
      <c r="H190" s="5"/>
      <c r="I190" s="5"/>
      <c r="J190" s="5"/>
      <c r="K190" s="5"/>
      <c r="L190" s="5"/>
      <c r="M190" s="22"/>
    </row>
    <row r="191" spans="1:13" ht="15" customHeight="1" x14ac:dyDescent="0.25">
      <c r="A191" s="105"/>
      <c r="B191" s="4" t="s">
        <v>26</v>
      </c>
      <c r="C191" s="2" t="s">
        <v>23</v>
      </c>
      <c r="D191" s="1" t="s">
        <v>21</v>
      </c>
      <c r="E191" s="5">
        <v>1</v>
      </c>
      <c r="F191" s="5">
        <f>E191*F190</f>
        <v>1</v>
      </c>
      <c r="G191" s="5"/>
      <c r="H191" s="5">
        <f t="shared" ref="H191:H194" si="32">F191*G191</f>
        <v>0</v>
      </c>
      <c r="I191" s="5"/>
      <c r="J191" s="5">
        <f t="shared" ref="J191:J194" si="33">F191*I191</f>
        <v>0</v>
      </c>
      <c r="K191" s="5"/>
      <c r="L191" s="5">
        <f t="shared" ref="L191:L194" si="34">F191*K191</f>
        <v>0</v>
      </c>
      <c r="M191" s="22">
        <f t="shared" ref="M191:M194" si="35">L191+J191+H191</f>
        <v>0</v>
      </c>
    </row>
    <row r="192" spans="1:13" ht="15" customHeight="1" x14ac:dyDescent="0.25">
      <c r="A192" s="105"/>
      <c r="B192" s="4"/>
      <c r="C192" s="2" t="s">
        <v>24</v>
      </c>
      <c r="D192" s="1" t="s">
        <v>22</v>
      </c>
      <c r="E192" s="6">
        <v>2.0000000000000001E-4</v>
      </c>
      <c r="F192" s="6">
        <f>E192*F190</f>
        <v>2.0000000000000001E-4</v>
      </c>
      <c r="G192" s="5"/>
      <c r="H192" s="5">
        <f t="shared" si="32"/>
        <v>0</v>
      </c>
      <c r="I192" s="5"/>
      <c r="J192" s="5">
        <f t="shared" si="33"/>
        <v>0</v>
      </c>
      <c r="K192" s="5"/>
      <c r="L192" s="5">
        <f t="shared" si="34"/>
        <v>0</v>
      </c>
      <c r="M192" s="22">
        <f t="shared" si="35"/>
        <v>0</v>
      </c>
    </row>
    <row r="193" spans="1:13" ht="15" customHeight="1" x14ac:dyDescent="0.25">
      <c r="A193" s="105"/>
      <c r="B193" s="4"/>
      <c r="C193" s="2" t="s">
        <v>52</v>
      </c>
      <c r="D193" s="1" t="s">
        <v>31</v>
      </c>
      <c r="E193" s="5">
        <v>1</v>
      </c>
      <c r="F193" s="5">
        <f>E193*F190</f>
        <v>1</v>
      </c>
      <c r="G193" s="7"/>
      <c r="H193" s="5">
        <f t="shared" si="32"/>
        <v>0</v>
      </c>
      <c r="I193" s="5"/>
      <c r="J193" s="5">
        <f t="shared" si="33"/>
        <v>0</v>
      </c>
      <c r="K193" s="5"/>
      <c r="L193" s="5">
        <f t="shared" si="34"/>
        <v>0</v>
      </c>
      <c r="M193" s="22">
        <f t="shared" si="35"/>
        <v>0</v>
      </c>
    </row>
    <row r="194" spans="1:13" ht="15" customHeight="1" x14ac:dyDescent="0.25">
      <c r="A194" s="106"/>
      <c r="B194" s="4"/>
      <c r="C194" s="2" t="s">
        <v>25</v>
      </c>
      <c r="D194" s="1" t="s">
        <v>22</v>
      </c>
      <c r="E194" s="6">
        <v>8.2799999999999999E-2</v>
      </c>
      <c r="F194" s="5">
        <f>F190*E194</f>
        <v>8.2799999999999999E-2</v>
      </c>
      <c r="G194" s="5"/>
      <c r="H194" s="5">
        <f t="shared" si="32"/>
        <v>0</v>
      </c>
      <c r="I194" s="5"/>
      <c r="J194" s="5">
        <f t="shared" si="33"/>
        <v>0</v>
      </c>
      <c r="K194" s="5"/>
      <c r="L194" s="5">
        <f t="shared" si="34"/>
        <v>0</v>
      </c>
      <c r="M194" s="22">
        <f t="shared" si="35"/>
        <v>0</v>
      </c>
    </row>
    <row r="195" spans="1:13" ht="15" customHeight="1" x14ac:dyDescent="0.25">
      <c r="A195" s="104">
        <v>9</v>
      </c>
      <c r="B195" s="4" t="s">
        <v>53</v>
      </c>
      <c r="C195" s="2" t="s">
        <v>34</v>
      </c>
      <c r="D195" s="1" t="s">
        <v>30</v>
      </c>
      <c r="E195" s="5"/>
      <c r="F195" s="5">
        <v>15</v>
      </c>
      <c r="G195" s="5"/>
      <c r="H195" s="5"/>
      <c r="I195" s="5"/>
      <c r="J195" s="5"/>
      <c r="K195" s="5"/>
      <c r="L195" s="5"/>
      <c r="M195" s="22"/>
    </row>
    <row r="196" spans="1:13" ht="15" customHeight="1" x14ac:dyDescent="0.25">
      <c r="A196" s="105"/>
      <c r="B196" s="4" t="s">
        <v>26</v>
      </c>
      <c r="C196" s="2" t="s">
        <v>23</v>
      </c>
      <c r="D196" s="1" t="s">
        <v>21</v>
      </c>
      <c r="E196" s="5">
        <v>1</v>
      </c>
      <c r="F196" s="5">
        <f>E196*F195</f>
        <v>15</v>
      </c>
      <c r="G196" s="5"/>
      <c r="H196" s="5">
        <f t="shared" ref="H196:H199" si="36">F196*G196</f>
        <v>0</v>
      </c>
      <c r="I196" s="5"/>
      <c r="J196" s="5">
        <f t="shared" ref="J196:J199" si="37">F196*I196</f>
        <v>0</v>
      </c>
      <c r="K196" s="5"/>
      <c r="L196" s="5">
        <f t="shared" ref="L196:L199" si="38">F196*K196</f>
        <v>0</v>
      </c>
      <c r="M196" s="22">
        <f t="shared" ref="M196:M199" si="39">L196+J196+H196</f>
        <v>0</v>
      </c>
    </row>
    <row r="197" spans="1:13" ht="15" customHeight="1" x14ac:dyDescent="0.25">
      <c r="A197" s="105"/>
      <c r="B197" s="4"/>
      <c r="C197" s="2" t="s">
        <v>24</v>
      </c>
      <c r="D197" s="1" t="s">
        <v>22</v>
      </c>
      <c r="E197" s="6">
        <v>3.7100000000000001E-2</v>
      </c>
      <c r="F197" s="5">
        <f>E197*F195</f>
        <v>0.55649999999999999</v>
      </c>
      <c r="G197" s="5"/>
      <c r="H197" s="5">
        <f t="shared" si="36"/>
        <v>0</v>
      </c>
      <c r="I197" s="5"/>
      <c r="J197" s="5">
        <f t="shared" si="37"/>
        <v>0</v>
      </c>
      <c r="K197" s="5"/>
      <c r="L197" s="5">
        <f t="shared" si="38"/>
        <v>0</v>
      </c>
      <c r="M197" s="22">
        <f t="shared" si="39"/>
        <v>0</v>
      </c>
    </row>
    <row r="198" spans="1:13" ht="15" customHeight="1" x14ac:dyDescent="0.25">
      <c r="A198" s="105"/>
      <c r="B198" s="4"/>
      <c r="C198" s="2" t="s">
        <v>54</v>
      </c>
      <c r="D198" s="1" t="s">
        <v>30</v>
      </c>
      <c r="E198" s="5">
        <v>1</v>
      </c>
      <c r="F198" s="5">
        <f>E198*F195</f>
        <v>15</v>
      </c>
      <c r="G198" s="7"/>
      <c r="H198" s="5">
        <f t="shared" si="36"/>
        <v>0</v>
      </c>
      <c r="I198" s="5"/>
      <c r="J198" s="5">
        <f t="shared" si="37"/>
        <v>0</v>
      </c>
      <c r="K198" s="5"/>
      <c r="L198" s="5">
        <f t="shared" si="38"/>
        <v>0</v>
      </c>
      <c r="M198" s="22">
        <f t="shared" si="39"/>
        <v>0</v>
      </c>
    </row>
    <row r="199" spans="1:13" ht="15" customHeight="1" x14ac:dyDescent="0.25">
      <c r="A199" s="106"/>
      <c r="B199" s="4"/>
      <c r="C199" s="2" t="s">
        <v>25</v>
      </c>
      <c r="D199" s="1" t="s">
        <v>22</v>
      </c>
      <c r="E199" s="6">
        <v>1.44E-2</v>
      </c>
      <c r="F199" s="5">
        <f>F195*E199</f>
        <v>0.216</v>
      </c>
      <c r="G199" s="5"/>
      <c r="H199" s="5">
        <f t="shared" si="36"/>
        <v>0</v>
      </c>
      <c r="I199" s="5"/>
      <c r="J199" s="5">
        <f t="shared" si="37"/>
        <v>0</v>
      </c>
      <c r="K199" s="5"/>
      <c r="L199" s="5">
        <f t="shared" si="38"/>
        <v>0</v>
      </c>
      <c r="M199" s="22">
        <f t="shared" si="39"/>
        <v>0</v>
      </c>
    </row>
    <row r="200" spans="1:13" s="12" customFormat="1" ht="15" customHeight="1" x14ac:dyDescent="0.25">
      <c r="A200" s="101">
        <v>10</v>
      </c>
      <c r="B200" s="82" t="s">
        <v>55</v>
      </c>
      <c r="C200" s="2" t="s">
        <v>56</v>
      </c>
      <c r="D200" s="83" t="s">
        <v>27</v>
      </c>
      <c r="E200" s="84"/>
      <c r="F200" s="85">
        <v>65</v>
      </c>
      <c r="G200" s="86"/>
      <c r="H200" s="5"/>
      <c r="I200" s="86"/>
      <c r="J200" s="5"/>
      <c r="K200" s="100"/>
      <c r="L200" s="5"/>
      <c r="M200" s="22"/>
    </row>
    <row r="201" spans="1:13" s="12" customFormat="1" ht="15" customHeight="1" x14ac:dyDescent="0.25">
      <c r="A201" s="102"/>
      <c r="B201" s="87"/>
      <c r="C201" s="88" t="s">
        <v>23</v>
      </c>
      <c r="D201" s="83" t="s">
        <v>21</v>
      </c>
      <c r="E201" s="89">
        <v>0.33100000000000002</v>
      </c>
      <c r="F201" s="85">
        <f>F200*E201</f>
        <v>21.515000000000001</v>
      </c>
      <c r="G201" s="86"/>
      <c r="H201" s="5">
        <f t="shared" ref="H201:H204" si="40">F201*G201</f>
        <v>0</v>
      </c>
      <c r="I201" s="86"/>
      <c r="J201" s="5">
        <f t="shared" ref="J201:J204" si="41">F201*I201</f>
        <v>0</v>
      </c>
      <c r="K201" s="100"/>
      <c r="L201" s="5">
        <f t="shared" ref="L201:L204" si="42">F201*K201</f>
        <v>0</v>
      </c>
      <c r="M201" s="22">
        <f t="shared" ref="M201:M204" si="43">L201+J201+H201</f>
        <v>0</v>
      </c>
    </row>
    <row r="202" spans="1:13" s="12" customFormat="1" ht="15" customHeight="1" x14ac:dyDescent="0.25">
      <c r="A202" s="102"/>
      <c r="B202" s="87"/>
      <c r="C202" s="88" t="s">
        <v>24</v>
      </c>
      <c r="D202" s="83" t="s">
        <v>22</v>
      </c>
      <c r="E202" s="89">
        <v>1.4999999999999999E-2</v>
      </c>
      <c r="F202" s="85">
        <f>F200*E202</f>
        <v>0.97499999999999998</v>
      </c>
      <c r="G202" s="86"/>
      <c r="H202" s="5">
        <f t="shared" si="40"/>
        <v>0</v>
      </c>
      <c r="I202" s="86"/>
      <c r="J202" s="5">
        <f t="shared" si="41"/>
        <v>0</v>
      </c>
      <c r="K202" s="100"/>
      <c r="L202" s="5">
        <f t="shared" si="42"/>
        <v>0</v>
      </c>
      <c r="M202" s="22">
        <f t="shared" si="43"/>
        <v>0</v>
      </c>
    </row>
    <row r="203" spans="1:13" s="12" customFormat="1" ht="15" customHeight="1" x14ac:dyDescent="0.25">
      <c r="A203" s="102"/>
      <c r="B203" s="87"/>
      <c r="C203" s="88" t="s">
        <v>57</v>
      </c>
      <c r="D203" s="83" t="s">
        <v>27</v>
      </c>
      <c r="E203" s="83">
        <v>1</v>
      </c>
      <c r="F203" s="85">
        <f>F200</f>
        <v>65</v>
      </c>
      <c r="G203" s="86"/>
      <c r="H203" s="5">
        <f t="shared" si="40"/>
        <v>0</v>
      </c>
      <c r="I203" s="86"/>
      <c r="J203" s="5">
        <f t="shared" si="41"/>
        <v>0</v>
      </c>
      <c r="K203" s="100"/>
      <c r="L203" s="5">
        <f t="shared" si="42"/>
        <v>0</v>
      </c>
      <c r="M203" s="22">
        <f t="shared" si="43"/>
        <v>0</v>
      </c>
    </row>
    <row r="204" spans="1:13" s="12" customFormat="1" ht="15" customHeight="1" x14ac:dyDescent="0.25">
      <c r="A204" s="103"/>
      <c r="B204" s="87"/>
      <c r="C204" s="88" t="s">
        <v>25</v>
      </c>
      <c r="D204" s="83" t="s">
        <v>22</v>
      </c>
      <c r="E204" s="84">
        <v>1.38E-2</v>
      </c>
      <c r="F204" s="85">
        <f>F200*E204</f>
        <v>0.89700000000000002</v>
      </c>
      <c r="G204" s="86"/>
      <c r="H204" s="5">
        <f t="shared" si="40"/>
        <v>0</v>
      </c>
      <c r="I204" s="86"/>
      <c r="J204" s="5">
        <f t="shared" si="41"/>
        <v>0</v>
      </c>
      <c r="K204" s="100"/>
      <c r="L204" s="5">
        <f t="shared" si="42"/>
        <v>0</v>
      </c>
      <c r="M204" s="22">
        <f t="shared" si="43"/>
        <v>0</v>
      </c>
    </row>
    <row r="205" spans="1:13" s="12" customFormat="1" ht="15" customHeight="1" x14ac:dyDescent="0.25">
      <c r="A205" s="101">
        <v>11</v>
      </c>
      <c r="B205" s="82" t="s">
        <v>55</v>
      </c>
      <c r="C205" s="2" t="s">
        <v>78</v>
      </c>
      <c r="D205" s="83" t="s">
        <v>27</v>
      </c>
      <c r="E205" s="84"/>
      <c r="F205" s="85">
        <v>3.5</v>
      </c>
      <c r="G205" s="86"/>
      <c r="H205" s="5"/>
      <c r="I205" s="86"/>
      <c r="J205" s="5"/>
      <c r="K205" s="100"/>
      <c r="L205" s="5"/>
      <c r="M205" s="22"/>
    </row>
    <row r="206" spans="1:13" s="12" customFormat="1" ht="15" customHeight="1" x14ac:dyDescent="0.25">
      <c r="A206" s="102"/>
      <c r="B206" s="87"/>
      <c r="C206" s="88" t="s">
        <v>23</v>
      </c>
      <c r="D206" s="83" t="s">
        <v>21</v>
      </c>
      <c r="E206" s="89">
        <v>0.33100000000000002</v>
      </c>
      <c r="F206" s="85">
        <f>F205*E206</f>
        <v>1.1585000000000001</v>
      </c>
      <c r="G206" s="86"/>
      <c r="H206" s="5">
        <f t="shared" ref="H206:H209" si="44">F206*G206</f>
        <v>0</v>
      </c>
      <c r="I206" s="86"/>
      <c r="J206" s="5">
        <f t="shared" ref="J206:J209" si="45">F206*I206</f>
        <v>0</v>
      </c>
      <c r="K206" s="100"/>
      <c r="L206" s="5">
        <f t="shared" ref="L206:L209" si="46">F206*K206</f>
        <v>0</v>
      </c>
      <c r="M206" s="22">
        <f t="shared" ref="M206:M209" si="47">L206+J206+H206</f>
        <v>0</v>
      </c>
    </row>
    <row r="207" spans="1:13" s="12" customFormat="1" ht="15" customHeight="1" x14ac:dyDescent="0.25">
      <c r="A207" s="102"/>
      <c r="B207" s="87"/>
      <c r="C207" s="88" t="s">
        <v>24</v>
      </c>
      <c r="D207" s="83" t="s">
        <v>22</v>
      </c>
      <c r="E207" s="89">
        <v>1.4999999999999999E-2</v>
      </c>
      <c r="F207" s="85">
        <f>F205*E207</f>
        <v>5.2499999999999998E-2</v>
      </c>
      <c r="G207" s="86"/>
      <c r="H207" s="5">
        <f t="shared" si="44"/>
        <v>0</v>
      </c>
      <c r="I207" s="86"/>
      <c r="J207" s="5">
        <f t="shared" si="45"/>
        <v>0</v>
      </c>
      <c r="K207" s="100"/>
      <c r="L207" s="5">
        <f t="shared" si="46"/>
        <v>0</v>
      </c>
      <c r="M207" s="22">
        <f t="shared" si="47"/>
        <v>0</v>
      </c>
    </row>
    <row r="208" spans="1:13" s="12" customFormat="1" ht="15" customHeight="1" x14ac:dyDescent="0.25">
      <c r="A208" s="102"/>
      <c r="B208" s="87"/>
      <c r="C208" s="88" t="s">
        <v>59</v>
      </c>
      <c r="D208" s="83" t="s">
        <v>27</v>
      </c>
      <c r="E208" s="83">
        <v>1</v>
      </c>
      <c r="F208" s="85">
        <f>F205</f>
        <v>3.5</v>
      </c>
      <c r="G208" s="86"/>
      <c r="H208" s="5">
        <f t="shared" si="44"/>
        <v>0</v>
      </c>
      <c r="I208" s="86"/>
      <c r="J208" s="5">
        <f t="shared" si="45"/>
        <v>0</v>
      </c>
      <c r="K208" s="100"/>
      <c r="L208" s="5">
        <f t="shared" si="46"/>
        <v>0</v>
      </c>
      <c r="M208" s="22">
        <f t="shared" si="47"/>
        <v>0</v>
      </c>
    </row>
    <row r="209" spans="1:15" s="12" customFormat="1" ht="15" customHeight="1" x14ac:dyDescent="0.25">
      <c r="A209" s="103"/>
      <c r="B209" s="87"/>
      <c r="C209" s="88" t="s">
        <v>25</v>
      </c>
      <c r="D209" s="83" t="s">
        <v>22</v>
      </c>
      <c r="E209" s="84">
        <v>1.38E-2</v>
      </c>
      <c r="F209" s="85">
        <f>F205*E209</f>
        <v>4.8299999999999996E-2</v>
      </c>
      <c r="G209" s="86"/>
      <c r="H209" s="5">
        <f t="shared" si="44"/>
        <v>0</v>
      </c>
      <c r="I209" s="86"/>
      <c r="J209" s="5">
        <f t="shared" si="45"/>
        <v>0</v>
      </c>
      <c r="K209" s="100"/>
      <c r="L209" s="5">
        <f t="shared" si="46"/>
        <v>0</v>
      </c>
      <c r="M209" s="22">
        <f t="shared" si="47"/>
        <v>0</v>
      </c>
    </row>
    <row r="210" spans="1:15" s="12" customFormat="1" ht="15" customHeight="1" x14ac:dyDescent="0.25">
      <c r="A210" s="101">
        <v>12</v>
      </c>
      <c r="B210" s="82" t="s">
        <v>55</v>
      </c>
      <c r="C210" s="90" t="s">
        <v>60</v>
      </c>
      <c r="D210" s="83" t="s">
        <v>27</v>
      </c>
      <c r="E210" s="83"/>
      <c r="F210" s="85">
        <v>0.6</v>
      </c>
      <c r="G210" s="86"/>
      <c r="H210" s="5"/>
      <c r="I210" s="86"/>
      <c r="J210" s="5"/>
      <c r="K210" s="100"/>
      <c r="L210" s="5"/>
      <c r="M210" s="22"/>
    </row>
    <row r="211" spans="1:15" s="12" customFormat="1" ht="15" customHeight="1" x14ac:dyDescent="0.25">
      <c r="A211" s="102"/>
      <c r="B211" s="91"/>
      <c r="C211" s="88" t="s">
        <v>23</v>
      </c>
      <c r="D211" s="83" t="s">
        <v>21</v>
      </c>
      <c r="E211" s="89">
        <v>0.33100000000000002</v>
      </c>
      <c r="F211" s="85">
        <f>F210*E211</f>
        <v>0.1986</v>
      </c>
      <c r="G211" s="86"/>
      <c r="H211" s="5">
        <f t="shared" ref="H211:H214" si="48">F211*G211</f>
        <v>0</v>
      </c>
      <c r="I211" s="86"/>
      <c r="J211" s="5">
        <f t="shared" ref="J211:J214" si="49">F211*I211</f>
        <v>0</v>
      </c>
      <c r="K211" s="100"/>
      <c r="L211" s="5">
        <f t="shared" ref="L211:L214" si="50">F211*K211</f>
        <v>0</v>
      </c>
      <c r="M211" s="22">
        <f t="shared" ref="M211:M214" si="51">L211+J211+H211</f>
        <v>0</v>
      </c>
    </row>
    <row r="212" spans="1:15" s="12" customFormat="1" ht="15" customHeight="1" x14ac:dyDescent="0.25">
      <c r="A212" s="102"/>
      <c r="B212" s="91"/>
      <c r="C212" s="88" t="s">
        <v>24</v>
      </c>
      <c r="D212" s="83" t="s">
        <v>22</v>
      </c>
      <c r="E212" s="89">
        <v>1.4999999999999999E-2</v>
      </c>
      <c r="F212" s="85">
        <f>F210*E212</f>
        <v>8.9999999999999993E-3</v>
      </c>
      <c r="G212" s="86"/>
      <c r="H212" s="5">
        <f t="shared" si="48"/>
        <v>0</v>
      </c>
      <c r="I212" s="86"/>
      <c r="J212" s="5">
        <f t="shared" si="49"/>
        <v>0</v>
      </c>
      <c r="K212" s="100"/>
      <c r="L212" s="5">
        <f t="shared" si="50"/>
        <v>0</v>
      </c>
      <c r="M212" s="22">
        <f t="shared" si="51"/>
        <v>0</v>
      </c>
    </row>
    <row r="213" spans="1:15" s="12" customFormat="1" ht="15" customHeight="1" x14ac:dyDescent="0.25">
      <c r="A213" s="102"/>
      <c r="B213" s="91"/>
      <c r="C213" s="88" t="s">
        <v>57</v>
      </c>
      <c r="D213" s="83" t="s">
        <v>27</v>
      </c>
      <c r="E213" s="83">
        <v>1</v>
      </c>
      <c r="F213" s="85">
        <f>F210*E213</f>
        <v>0.6</v>
      </c>
      <c r="G213" s="86"/>
      <c r="H213" s="5">
        <f t="shared" si="48"/>
        <v>0</v>
      </c>
      <c r="I213" s="86"/>
      <c r="J213" s="5">
        <f t="shared" si="49"/>
        <v>0</v>
      </c>
      <c r="K213" s="100"/>
      <c r="L213" s="5">
        <f t="shared" si="50"/>
        <v>0</v>
      </c>
      <c r="M213" s="22">
        <f t="shared" si="51"/>
        <v>0</v>
      </c>
    </row>
    <row r="214" spans="1:15" s="12" customFormat="1" ht="15" customHeight="1" x14ac:dyDescent="0.25">
      <c r="A214" s="103"/>
      <c r="B214" s="91"/>
      <c r="C214" s="88" t="s">
        <v>25</v>
      </c>
      <c r="D214" s="83" t="s">
        <v>22</v>
      </c>
      <c r="E214" s="84">
        <v>1.38E-2</v>
      </c>
      <c r="F214" s="85">
        <f>F210*E214</f>
        <v>8.2799999999999992E-3</v>
      </c>
      <c r="G214" s="86"/>
      <c r="H214" s="5">
        <f t="shared" si="48"/>
        <v>0</v>
      </c>
      <c r="I214" s="86"/>
      <c r="J214" s="5">
        <f t="shared" si="49"/>
        <v>0</v>
      </c>
      <c r="K214" s="100"/>
      <c r="L214" s="5">
        <f t="shared" si="50"/>
        <v>0</v>
      </c>
      <c r="M214" s="22">
        <f t="shared" si="51"/>
        <v>0</v>
      </c>
    </row>
    <row r="215" spans="1:15" s="12" customFormat="1" ht="15" customHeight="1" x14ac:dyDescent="0.25">
      <c r="A215" s="101">
        <v>13</v>
      </c>
      <c r="B215" s="82" t="s">
        <v>61</v>
      </c>
      <c r="C215" s="2" t="s">
        <v>79</v>
      </c>
      <c r="D215" s="83" t="s">
        <v>31</v>
      </c>
      <c r="E215" s="83"/>
      <c r="F215" s="85">
        <v>1</v>
      </c>
      <c r="G215" s="86"/>
      <c r="H215" s="5"/>
      <c r="I215" s="86"/>
      <c r="J215" s="5"/>
      <c r="K215" s="100"/>
      <c r="L215" s="5"/>
      <c r="M215" s="22"/>
    </row>
    <row r="216" spans="1:15" s="12" customFormat="1" ht="15" customHeight="1" x14ac:dyDescent="0.25">
      <c r="A216" s="102"/>
      <c r="B216" s="91"/>
      <c r="C216" s="88" t="s">
        <v>23</v>
      </c>
      <c r="D216" s="83" t="s">
        <v>21</v>
      </c>
      <c r="E216" s="83">
        <v>1.51</v>
      </c>
      <c r="F216" s="85">
        <f>F215*E216</f>
        <v>1.51</v>
      </c>
      <c r="G216" s="86"/>
      <c r="H216" s="5">
        <f t="shared" ref="H216:H222" si="52">F216*G216</f>
        <v>0</v>
      </c>
      <c r="I216" s="86"/>
      <c r="J216" s="5">
        <f t="shared" ref="J216:J222" si="53">F216*I216</f>
        <v>0</v>
      </c>
      <c r="K216" s="100"/>
      <c r="L216" s="5">
        <f t="shared" ref="L216:L222" si="54">F216*K216</f>
        <v>0</v>
      </c>
      <c r="M216" s="22">
        <f t="shared" ref="M216:M230" si="55">L216+J216+H216</f>
        <v>0</v>
      </c>
    </row>
    <row r="217" spans="1:15" s="12" customFormat="1" ht="15" customHeight="1" x14ac:dyDescent="0.25">
      <c r="A217" s="102"/>
      <c r="B217" s="91"/>
      <c r="C217" s="88" t="s">
        <v>24</v>
      </c>
      <c r="D217" s="83" t="s">
        <v>22</v>
      </c>
      <c r="E217" s="83">
        <v>0.13</v>
      </c>
      <c r="F217" s="85">
        <f>F215*E217</f>
        <v>0.13</v>
      </c>
      <c r="G217" s="86"/>
      <c r="H217" s="5">
        <f t="shared" si="52"/>
        <v>0</v>
      </c>
      <c r="I217" s="86"/>
      <c r="J217" s="5">
        <f t="shared" si="53"/>
        <v>0</v>
      </c>
      <c r="K217" s="100"/>
      <c r="L217" s="5">
        <f t="shared" si="54"/>
        <v>0</v>
      </c>
      <c r="M217" s="22">
        <f t="shared" si="55"/>
        <v>0</v>
      </c>
    </row>
    <row r="218" spans="1:15" s="12" customFormat="1" ht="15" customHeight="1" x14ac:dyDescent="0.25">
      <c r="A218" s="102"/>
      <c r="B218" s="91"/>
      <c r="C218" s="88" t="s">
        <v>79</v>
      </c>
      <c r="D218" s="83" t="s">
        <v>31</v>
      </c>
      <c r="E218" s="83">
        <v>1</v>
      </c>
      <c r="F218" s="85">
        <f>F215*E218</f>
        <v>1</v>
      </c>
      <c r="G218" s="86"/>
      <c r="H218" s="5">
        <f t="shared" si="52"/>
        <v>0</v>
      </c>
      <c r="I218" s="86"/>
      <c r="J218" s="5">
        <f t="shared" si="53"/>
        <v>0</v>
      </c>
      <c r="K218" s="100"/>
      <c r="L218" s="5">
        <f t="shared" si="54"/>
        <v>0</v>
      </c>
      <c r="M218" s="22">
        <f t="shared" si="55"/>
        <v>0</v>
      </c>
      <c r="O218" s="13"/>
    </row>
    <row r="219" spans="1:15" s="12" customFormat="1" ht="15" customHeight="1" x14ac:dyDescent="0.25">
      <c r="A219" s="103"/>
      <c r="B219" s="91"/>
      <c r="C219" s="88" t="s">
        <v>25</v>
      </c>
      <c r="D219" s="83" t="s">
        <v>22</v>
      </c>
      <c r="E219" s="83">
        <v>7.0000000000000007E-2</v>
      </c>
      <c r="F219" s="85">
        <f>F215*E219</f>
        <v>7.0000000000000007E-2</v>
      </c>
      <c r="G219" s="86"/>
      <c r="H219" s="5">
        <f t="shared" si="52"/>
        <v>0</v>
      </c>
      <c r="I219" s="86"/>
      <c r="J219" s="5">
        <f t="shared" si="53"/>
        <v>0</v>
      </c>
      <c r="K219" s="100"/>
      <c r="L219" s="5">
        <f t="shared" si="54"/>
        <v>0</v>
      </c>
      <c r="M219" s="22">
        <f t="shared" si="55"/>
        <v>0</v>
      </c>
      <c r="O219" s="13"/>
    </row>
    <row r="220" spans="1:15" s="12" customFormat="1" ht="15" customHeight="1" x14ac:dyDescent="0.25">
      <c r="A220" s="92">
        <v>14</v>
      </c>
      <c r="B220" s="82" t="s">
        <v>26</v>
      </c>
      <c r="C220" s="2" t="s">
        <v>80</v>
      </c>
      <c r="D220" s="83" t="s">
        <v>31</v>
      </c>
      <c r="E220" s="83"/>
      <c r="F220" s="86">
        <v>1</v>
      </c>
      <c r="G220" s="86"/>
      <c r="H220" s="5">
        <f t="shared" si="52"/>
        <v>0</v>
      </c>
      <c r="I220" s="86"/>
      <c r="J220" s="5">
        <f t="shared" si="53"/>
        <v>0</v>
      </c>
      <c r="K220" s="100"/>
      <c r="L220" s="5">
        <f t="shared" si="54"/>
        <v>0</v>
      </c>
      <c r="M220" s="22">
        <f t="shared" si="55"/>
        <v>0</v>
      </c>
      <c r="O220" s="13"/>
    </row>
    <row r="221" spans="1:15" s="12" customFormat="1" ht="15" customHeight="1" x14ac:dyDescent="0.25">
      <c r="A221" s="92">
        <v>15</v>
      </c>
      <c r="B221" s="91" t="s">
        <v>26</v>
      </c>
      <c r="C221" s="2" t="s">
        <v>81</v>
      </c>
      <c r="D221" s="83" t="s">
        <v>31</v>
      </c>
      <c r="E221" s="83"/>
      <c r="F221" s="86">
        <v>2</v>
      </c>
      <c r="G221" s="86"/>
      <c r="H221" s="5">
        <f t="shared" si="52"/>
        <v>0</v>
      </c>
      <c r="I221" s="86"/>
      <c r="J221" s="5">
        <f t="shared" si="53"/>
        <v>0</v>
      </c>
      <c r="K221" s="100"/>
      <c r="L221" s="5">
        <f t="shared" si="54"/>
        <v>0</v>
      </c>
      <c r="M221" s="22">
        <f t="shared" si="55"/>
        <v>0</v>
      </c>
      <c r="O221" s="13"/>
    </row>
    <row r="222" spans="1:15" s="12" customFormat="1" ht="15" customHeight="1" x14ac:dyDescent="0.25">
      <c r="A222" s="92">
        <v>16</v>
      </c>
      <c r="B222" s="82" t="s">
        <v>26</v>
      </c>
      <c r="C222" s="88" t="s">
        <v>69</v>
      </c>
      <c r="D222" s="83" t="s">
        <v>27</v>
      </c>
      <c r="E222" s="83"/>
      <c r="F222" s="86">
        <v>3</v>
      </c>
      <c r="G222" s="86"/>
      <c r="H222" s="5">
        <f t="shared" si="52"/>
        <v>0</v>
      </c>
      <c r="I222" s="86"/>
      <c r="J222" s="5">
        <f t="shared" si="53"/>
        <v>0</v>
      </c>
      <c r="K222" s="100"/>
      <c r="L222" s="5">
        <f t="shared" si="54"/>
        <v>0</v>
      </c>
      <c r="M222" s="22">
        <f t="shared" si="55"/>
        <v>0</v>
      </c>
      <c r="O222" s="13"/>
    </row>
    <row r="223" spans="1:15" s="12" customFormat="1" ht="15" customHeight="1" x14ac:dyDescent="0.25">
      <c r="A223" s="101">
        <v>17</v>
      </c>
      <c r="B223" s="91" t="s">
        <v>45</v>
      </c>
      <c r="C223" s="2" t="s">
        <v>66</v>
      </c>
      <c r="D223" s="83" t="s">
        <v>5</v>
      </c>
      <c r="E223" s="83"/>
      <c r="F223" s="85">
        <f>F200*3.14*0.032+F205*0.015*3.14</f>
        <v>6.6960500000000005</v>
      </c>
      <c r="G223" s="86"/>
      <c r="H223" s="5"/>
      <c r="I223" s="86"/>
      <c r="J223" s="5"/>
      <c r="K223" s="100"/>
      <c r="L223" s="5"/>
      <c r="M223" s="22">
        <f t="shared" si="55"/>
        <v>0</v>
      </c>
    </row>
    <row r="224" spans="1:15" s="12" customFormat="1" ht="15" customHeight="1" x14ac:dyDescent="0.25">
      <c r="A224" s="102"/>
      <c r="B224" s="87"/>
      <c r="C224" s="88" t="s">
        <v>23</v>
      </c>
      <c r="D224" s="83" t="s">
        <v>21</v>
      </c>
      <c r="E224" s="83">
        <v>0.68</v>
      </c>
      <c r="F224" s="93">
        <f>F223*E224</f>
        <v>4.5533140000000003</v>
      </c>
      <c r="G224" s="86"/>
      <c r="H224" s="5">
        <f t="shared" ref="H224:H229" si="56">F224*G224</f>
        <v>0</v>
      </c>
      <c r="I224" s="86"/>
      <c r="J224" s="5">
        <f t="shared" ref="J224:J230" si="57">F224*I224</f>
        <v>0</v>
      </c>
      <c r="K224" s="100"/>
      <c r="L224" s="5">
        <f t="shared" ref="L224:L230" si="58">F224*K224</f>
        <v>0</v>
      </c>
      <c r="M224" s="22">
        <f t="shared" si="55"/>
        <v>0</v>
      </c>
    </row>
    <row r="225" spans="1:29" s="12" customFormat="1" ht="15" customHeight="1" x14ac:dyDescent="0.25">
      <c r="A225" s="102"/>
      <c r="B225" s="91"/>
      <c r="C225" s="88" t="s">
        <v>24</v>
      </c>
      <c r="D225" s="83" t="s">
        <v>22</v>
      </c>
      <c r="E225" s="84">
        <v>2.9999999999999997E-4</v>
      </c>
      <c r="F225" s="95">
        <f>F223*E225</f>
        <v>2.0088150000000002E-3</v>
      </c>
      <c r="G225" s="86"/>
      <c r="H225" s="5">
        <f t="shared" si="56"/>
        <v>0</v>
      </c>
      <c r="I225" s="86"/>
      <c r="J225" s="5">
        <f t="shared" si="57"/>
        <v>0</v>
      </c>
      <c r="K225" s="100"/>
      <c r="L225" s="5">
        <f t="shared" si="58"/>
        <v>0</v>
      </c>
      <c r="M225" s="22">
        <f t="shared" si="55"/>
        <v>0</v>
      </c>
    </row>
    <row r="226" spans="1:29" s="14" customFormat="1" ht="15" customHeight="1" x14ac:dyDescent="0.25">
      <c r="A226" s="102"/>
      <c r="B226" s="91"/>
      <c r="C226" s="88" t="s">
        <v>36</v>
      </c>
      <c r="D226" s="83" t="s">
        <v>6</v>
      </c>
      <c r="E226" s="83">
        <v>0.246</v>
      </c>
      <c r="F226" s="93">
        <f>E226*F223</f>
        <v>1.6472283000000001</v>
      </c>
      <c r="G226" s="86"/>
      <c r="H226" s="5">
        <f t="shared" si="56"/>
        <v>0</v>
      </c>
      <c r="I226" s="86"/>
      <c r="J226" s="5">
        <f t="shared" si="57"/>
        <v>0</v>
      </c>
      <c r="K226" s="100"/>
      <c r="L226" s="5">
        <f t="shared" si="58"/>
        <v>0</v>
      </c>
      <c r="M226" s="22">
        <f t="shared" si="55"/>
        <v>0</v>
      </c>
      <c r="Q226" s="12"/>
    </row>
    <row r="227" spans="1:29" s="14" customFormat="1" ht="15" customHeight="1" x14ac:dyDescent="0.25">
      <c r="A227" s="102"/>
      <c r="B227" s="91"/>
      <c r="C227" s="88" t="s">
        <v>37</v>
      </c>
      <c r="D227" s="83" t="s">
        <v>6</v>
      </c>
      <c r="E227" s="89">
        <v>2.7E-2</v>
      </c>
      <c r="F227" s="93">
        <f>E227*F223</f>
        <v>0.18079335000000002</v>
      </c>
      <c r="G227" s="86"/>
      <c r="H227" s="5">
        <f t="shared" si="56"/>
        <v>0</v>
      </c>
      <c r="I227" s="86"/>
      <c r="J227" s="5">
        <f t="shared" si="57"/>
        <v>0</v>
      </c>
      <c r="K227" s="100"/>
      <c r="L227" s="5">
        <f t="shared" si="58"/>
        <v>0</v>
      </c>
      <c r="M227" s="22">
        <f t="shared" si="55"/>
        <v>0</v>
      </c>
      <c r="Q227" s="12"/>
    </row>
    <row r="228" spans="1:29" s="14" customFormat="1" ht="15" customHeight="1" x14ac:dyDescent="0.25">
      <c r="A228" s="103"/>
      <c r="B228" s="91"/>
      <c r="C228" s="88" t="s">
        <v>25</v>
      </c>
      <c r="D228" s="83" t="s">
        <v>22</v>
      </c>
      <c r="E228" s="84">
        <v>1.9E-3</v>
      </c>
      <c r="F228" s="93">
        <f>E228*F223</f>
        <v>1.2722495E-2</v>
      </c>
      <c r="G228" s="86"/>
      <c r="H228" s="5">
        <f t="shared" si="56"/>
        <v>0</v>
      </c>
      <c r="I228" s="86"/>
      <c r="J228" s="5">
        <f t="shared" si="57"/>
        <v>0</v>
      </c>
      <c r="K228" s="100"/>
      <c r="L228" s="5">
        <f t="shared" si="58"/>
        <v>0</v>
      </c>
      <c r="M228" s="22">
        <f t="shared" si="55"/>
        <v>0</v>
      </c>
      <c r="Q228" s="12"/>
    </row>
    <row r="229" spans="1:29" s="14" customFormat="1" ht="15" customHeight="1" x14ac:dyDescent="0.25">
      <c r="A229" s="92">
        <v>18</v>
      </c>
      <c r="B229" s="87" t="s">
        <v>26</v>
      </c>
      <c r="C229" s="2" t="s">
        <v>67</v>
      </c>
      <c r="D229" s="83" t="s">
        <v>27</v>
      </c>
      <c r="E229" s="89"/>
      <c r="F229" s="86">
        <v>1.5</v>
      </c>
      <c r="G229" s="86"/>
      <c r="H229" s="5">
        <f t="shared" si="56"/>
        <v>0</v>
      </c>
      <c r="I229" s="86"/>
      <c r="J229" s="5">
        <f t="shared" si="57"/>
        <v>0</v>
      </c>
      <c r="K229" s="100"/>
      <c r="L229" s="5">
        <f t="shared" si="58"/>
        <v>0</v>
      </c>
      <c r="M229" s="22">
        <f t="shared" si="55"/>
        <v>0</v>
      </c>
    </row>
    <row r="230" spans="1:29" s="14" customFormat="1" ht="15" customHeight="1" x14ac:dyDescent="0.25">
      <c r="A230" s="92">
        <v>19</v>
      </c>
      <c r="B230" s="87" t="s">
        <v>26</v>
      </c>
      <c r="C230" s="2" t="s">
        <v>68</v>
      </c>
      <c r="D230" s="83" t="s">
        <v>31</v>
      </c>
      <c r="E230" s="89"/>
      <c r="F230" s="86">
        <v>3</v>
      </c>
      <c r="G230" s="86"/>
      <c r="H230" s="94">
        <f>G230*F230</f>
        <v>0</v>
      </c>
      <c r="I230" s="86"/>
      <c r="J230" s="5">
        <f t="shared" si="57"/>
        <v>0</v>
      </c>
      <c r="K230" s="100"/>
      <c r="L230" s="5">
        <f t="shared" si="58"/>
        <v>0</v>
      </c>
      <c r="M230" s="22">
        <f t="shared" si="55"/>
        <v>0</v>
      </c>
    </row>
    <row r="231" spans="1:29" s="15" customFormat="1" ht="15" customHeight="1" thickBot="1" x14ac:dyDescent="0.3">
      <c r="A231" s="24"/>
      <c r="B231" s="25"/>
      <c r="C231" s="26" t="s">
        <v>4</v>
      </c>
      <c r="D231" s="27"/>
      <c r="E231" s="27"/>
      <c r="F231" s="28"/>
      <c r="G231" s="28"/>
      <c r="H231" s="28">
        <f>SUM(H172:H230)</f>
        <v>0</v>
      </c>
      <c r="I231" s="28"/>
      <c r="J231" s="28">
        <f>SUM(J172:J230)</f>
        <v>0</v>
      </c>
      <c r="K231" s="29"/>
      <c r="L231" s="29">
        <f>SUM(L172:L230)</f>
        <v>0</v>
      </c>
      <c r="M231" s="30">
        <f>L231+J231+H231</f>
        <v>0</v>
      </c>
    </row>
    <row r="232" spans="1:29" s="15" customFormat="1" ht="15" customHeight="1" x14ac:dyDescent="0.25">
      <c r="A232" s="31"/>
      <c r="B232" s="32"/>
      <c r="C232" s="33" t="s">
        <v>20</v>
      </c>
      <c r="D232" s="34"/>
      <c r="E232" s="34"/>
      <c r="F232" s="35"/>
      <c r="G232" s="35"/>
      <c r="H232" s="35"/>
      <c r="I232" s="35"/>
      <c r="J232" s="35"/>
      <c r="K232" s="36"/>
      <c r="L232" s="36"/>
      <c r="M232" s="37">
        <f>H231*D232</f>
        <v>0</v>
      </c>
    </row>
    <row r="233" spans="1:29" s="15" customFormat="1" ht="15" customHeight="1" x14ac:dyDescent="0.25">
      <c r="A233" s="38"/>
      <c r="B233" s="39"/>
      <c r="C233" s="10" t="s">
        <v>4</v>
      </c>
      <c r="D233" s="40"/>
      <c r="E233" s="40"/>
      <c r="F233" s="11"/>
      <c r="G233" s="11"/>
      <c r="H233" s="11"/>
      <c r="I233" s="11"/>
      <c r="J233" s="11"/>
      <c r="K233" s="41"/>
      <c r="L233" s="41"/>
      <c r="M233" s="42">
        <f>M231+M232</f>
        <v>0</v>
      </c>
    </row>
    <row r="234" spans="1:29" s="15" customFormat="1" ht="15" customHeight="1" x14ac:dyDescent="0.25">
      <c r="A234" s="38"/>
      <c r="B234" s="39"/>
      <c r="C234" s="10" t="s">
        <v>28</v>
      </c>
      <c r="D234" s="40"/>
      <c r="E234" s="40"/>
      <c r="F234" s="11"/>
      <c r="G234" s="11"/>
      <c r="H234" s="11"/>
      <c r="I234" s="11"/>
      <c r="J234" s="11"/>
      <c r="K234" s="41"/>
      <c r="L234" s="41"/>
      <c r="M234" s="42">
        <f>J231*D234</f>
        <v>0</v>
      </c>
    </row>
    <row r="235" spans="1:29" s="15" customFormat="1" ht="15" customHeight="1" x14ac:dyDescent="0.25">
      <c r="A235" s="43"/>
      <c r="B235" s="8"/>
      <c r="C235" s="9" t="s">
        <v>4</v>
      </c>
      <c r="D235" s="44"/>
      <c r="E235" s="44"/>
      <c r="F235" s="3"/>
      <c r="G235" s="3"/>
      <c r="H235" s="3"/>
      <c r="I235" s="3"/>
      <c r="J235" s="3"/>
      <c r="K235" s="45"/>
      <c r="L235" s="45"/>
      <c r="M235" s="46">
        <f>M234+M233</f>
        <v>0</v>
      </c>
    </row>
    <row r="236" spans="1:29" s="15" customFormat="1" ht="15" customHeight="1" x14ac:dyDescent="0.25">
      <c r="A236" s="43"/>
      <c r="B236" s="8"/>
      <c r="C236" s="9" t="s">
        <v>33</v>
      </c>
      <c r="D236" s="47"/>
      <c r="E236" s="47"/>
      <c r="F236" s="3"/>
      <c r="G236" s="3"/>
      <c r="H236" s="3"/>
      <c r="I236" s="3"/>
      <c r="J236" s="3"/>
      <c r="K236" s="45"/>
      <c r="L236" s="45"/>
      <c r="M236" s="46">
        <f>M235*D236</f>
        <v>0</v>
      </c>
    </row>
    <row r="237" spans="1:29" s="15" customFormat="1" ht="15" customHeight="1" thickBot="1" x14ac:dyDescent="0.3">
      <c r="A237" s="24"/>
      <c r="B237" s="48"/>
      <c r="C237" s="49" t="s">
        <v>32</v>
      </c>
      <c r="D237" s="50"/>
      <c r="E237" s="50"/>
      <c r="F237" s="51"/>
      <c r="G237" s="51"/>
      <c r="H237" s="51"/>
      <c r="I237" s="51"/>
      <c r="J237" s="51"/>
      <c r="K237" s="52"/>
      <c r="L237" s="52"/>
      <c r="M237" s="53">
        <f>M236+M235</f>
        <v>0</v>
      </c>
    </row>
    <row r="238" spans="1:29" s="15" customFormat="1" ht="15" customHeight="1" x14ac:dyDescent="0.25">
      <c r="A238" s="75"/>
      <c r="B238" s="76"/>
      <c r="C238" s="77"/>
      <c r="D238" s="78"/>
      <c r="E238" s="78"/>
      <c r="F238" s="79"/>
      <c r="G238" s="79"/>
      <c r="H238" s="79"/>
      <c r="I238" s="79"/>
      <c r="J238" s="79"/>
      <c r="K238" s="79"/>
      <c r="L238" s="79"/>
      <c r="M238" s="79"/>
      <c r="AC238" s="81"/>
    </row>
    <row r="239" spans="1:29" s="15" customFormat="1" ht="15" customHeight="1" x14ac:dyDescent="0.25">
      <c r="A239" s="75"/>
      <c r="B239" s="76"/>
      <c r="C239" s="77"/>
      <c r="D239" s="78"/>
      <c r="E239" s="78"/>
      <c r="F239" s="79"/>
      <c r="G239" s="79"/>
      <c r="H239" s="79"/>
      <c r="I239" s="79"/>
      <c r="J239" s="79"/>
      <c r="K239" s="79"/>
      <c r="L239" s="79"/>
      <c r="M239" s="79"/>
      <c r="AC239" s="81"/>
    </row>
    <row r="240" spans="1:29" s="15" customFormat="1" ht="15" customHeight="1" x14ac:dyDescent="0.25">
      <c r="A240" s="75"/>
      <c r="B240" s="76"/>
      <c r="C240" s="77"/>
      <c r="D240" s="78"/>
      <c r="E240" s="78"/>
      <c r="F240" s="79"/>
      <c r="G240" s="79"/>
      <c r="H240" s="79"/>
      <c r="I240" s="79"/>
      <c r="J240" s="79"/>
      <c r="K240" s="79"/>
      <c r="L240" s="79"/>
      <c r="M240" s="79"/>
      <c r="AC240" s="81"/>
    </row>
    <row r="241" spans="1:29" s="15" customFormat="1" ht="15" customHeight="1" x14ac:dyDescent="0.25">
      <c r="A241" s="75"/>
      <c r="B241" s="76"/>
      <c r="C241" s="77"/>
      <c r="D241" s="78"/>
      <c r="E241" s="78"/>
      <c r="F241" s="79"/>
      <c r="G241" s="79"/>
      <c r="H241" s="79"/>
      <c r="I241" s="79"/>
      <c r="J241" s="79"/>
      <c r="K241" s="79"/>
      <c r="L241" s="79"/>
      <c r="M241" s="79"/>
      <c r="AC241" s="81"/>
    </row>
    <row r="242" spans="1:29" s="15" customFormat="1" ht="15" customHeight="1" x14ac:dyDescent="0.25">
      <c r="A242" s="75"/>
      <c r="B242" s="76"/>
      <c r="C242" s="77"/>
      <c r="D242" s="78"/>
      <c r="E242" s="78"/>
      <c r="F242" s="79"/>
      <c r="G242" s="79"/>
      <c r="H242" s="79"/>
      <c r="I242" s="79"/>
      <c r="J242" s="79"/>
      <c r="K242" s="79"/>
      <c r="L242" s="79"/>
      <c r="M242" s="79"/>
      <c r="AC242" s="81"/>
    </row>
    <row r="243" spans="1:29" s="15" customFormat="1" ht="15" customHeight="1" x14ac:dyDescent="0.25">
      <c r="A243" s="75"/>
      <c r="B243" s="76"/>
      <c r="C243" s="77"/>
      <c r="D243" s="78"/>
      <c r="E243" s="78"/>
      <c r="F243" s="79"/>
      <c r="G243" s="79"/>
      <c r="H243" s="79"/>
      <c r="I243" s="79"/>
      <c r="J243" s="79"/>
      <c r="K243" s="79"/>
      <c r="L243" s="79"/>
      <c r="M243" s="79"/>
      <c r="AC243" s="81"/>
    </row>
    <row r="244" spans="1:29" s="15" customFormat="1" ht="15" customHeight="1" x14ac:dyDescent="0.25">
      <c r="A244" s="75"/>
      <c r="B244" s="76"/>
      <c r="C244" s="77"/>
      <c r="D244" s="78"/>
      <c r="E244" s="78"/>
      <c r="F244" s="79"/>
      <c r="G244" s="79"/>
      <c r="H244" s="79"/>
      <c r="I244" s="79"/>
      <c r="J244" s="79"/>
      <c r="K244" s="79"/>
      <c r="L244" s="79"/>
      <c r="M244" s="79"/>
      <c r="AC244" s="81"/>
    </row>
    <row r="245" spans="1:29" s="15" customFormat="1" ht="15" customHeight="1" x14ac:dyDescent="0.25">
      <c r="A245" s="75"/>
      <c r="B245" s="76"/>
      <c r="C245" s="77"/>
      <c r="D245" s="78"/>
      <c r="E245" s="78"/>
      <c r="F245" s="79"/>
      <c r="G245" s="79"/>
      <c r="H245" s="79"/>
      <c r="I245" s="79"/>
      <c r="J245" s="79"/>
      <c r="K245" s="79"/>
      <c r="L245" s="79"/>
      <c r="M245" s="79"/>
      <c r="AC245" s="81"/>
    </row>
    <row r="246" spans="1:29" s="15" customFormat="1" ht="15" customHeight="1" x14ac:dyDescent="0.25">
      <c r="A246" s="75"/>
      <c r="B246" s="76"/>
      <c r="C246" s="77"/>
      <c r="D246" s="78"/>
      <c r="E246" s="78"/>
      <c r="F246" s="79"/>
      <c r="G246" s="79"/>
      <c r="H246" s="79"/>
      <c r="I246" s="79"/>
      <c r="J246" s="79"/>
      <c r="K246" s="79"/>
      <c r="L246" s="79"/>
      <c r="M246" s="79"/>
      <c r="AC246" s="81"/>
    </row>
    <row r="247" spans="1:29" s="15" customFormat="1" ht="15" customHeight="1" x14ac:dyDescent="0.25">
      <c r="A247" s="75"/>
      <c r="B247" s="76"/>
      <c r="C247" s="77"/>
      <c r="D247" s="78"/>
      <c r="E247" s="78"/>
      <c r="F247" s="79"/>
      <c r="G247" s="79"/>
      <c r="H247" s="79"/>
      <c r="I247" s="79"/>
      <c r="J247" s="79"/>
      <c r="K247" s="79"/>
      <c r="L247" s="79"/>
      <c r="M247" s="79"/>
      <c r="AC247" s="81"/>
    </row>
    <row r="248" spans="1:29" s="15" customFormat="1" ht="15" customHeight="1" x14ac:dyDescent="0.25">
      <c r="A248" s="75"/>
      <c r="B248" s="76"/>
      <c r="C248" s="77"/>
      <c r="D248" s="78"/>
      <c r="E248" s="78"/>
      <c r="F248" s="79"/>
      <c r="G248" s="79"/>
      <c r="H248" s="79"/>
      <c r="I248" s="79"/>
      <c r="J248" s="79"/>
      <c r="K248" s="79"/>
      <c r="L248" s="79"/>
      <c r="M248" s="79"/>
      <c r="AC248" s="81"/>
    </row>
    <row r="249" spans="1:29" s="15" customFormat="1" ht="15" customHeight="1" x14ac:dyDescent="0.25">
      <c r="A249" s="75"/>
      <c r="B249" s="76"/>
      <c r="C249" s="77"/>
      <c r="D249" s="78"/>
      <c r="E249" s="78"/>
      <c r="F249" s="79"/>
      <c r="G249" s="79"/>
      <c r="H249" s="79"/>
      <c r="I249" s="79"/>
      <c r="J249" s="79"/>
      <c r="K249" s="79"/>
      <c r="L249" s="79"/>
      <c r="M249" s="79"/>
      <c r="AC249" s="81"/>
    </row>
    <row r="250" spans="1:29" s="15" customFormat="1" ht="15" customHeight="1" x14ac:dyDescent="0.25">
      <c r="A250" s="75"/>
      <c r="B250" s="76"/>
      <c r="C250" s="77"/>
      <c r="D250" s="78"/>
      <c r="E250" s="78"/>
      <c r="F250" s="79"/>
      <c r="G250" s="79"/>
      <c r="H250" s="79"/>
      <c r="I250" s="79"/>
      <c r="J250" s="79"/>
      <c r="K250" s="79"/>
      <c r="L250" s="79"/>
      <c r="M250" s="79"/>
      <c r="AC250" s="81"/>
    </row>
    <row r="251" spans="1:29" s="15" customFormat="1" ht="15" customHeight="1" x14ac:dyDescent="0.25">
      <c r="A251" s="75"/>
      <c r="B251" s="76"/>
      <c r="C251" s="77"/>
      <c r="D251" s="78"/>
      <c r="E251" s="78"/>
      <c r="F251" s="79"/>
      <c r="G251" s="79"/>
      <c r="H251" s="79"/>
      <c r="I251" s="79"/>
      <c r="J251" s="79"/>
      <c r="K251" s="79"/>
      <c r="L251" s="79"/>
      <c r="M251" s="79"/>
      <c r="AC251" s="81"/>
    </row>
    <row r="252" spans="1:29" s="15" customFormat="1" ht="15" customHeight="1" x14ac:dyDescent="0.25">
      <c r="A252" s="75"/>
      <c r="B252" s="76"/>
      <c r="C252" s="77"/>
      <c r="D252" s="78"/>
      <c r="E252" s="78"/>
      <c r="F252" s="79"/>
      <c r="G252" s="79"/>
      <c r="H252" s="79"/>
      <c r="I252" s="79"/>
      <c r="J252" s="79"/>
      <c r="K252" s="79"/>
      <c r="L252" s="79"/>
      <c r="M252" s="79"/>
      <c r="AC252" s="81"/>
    </row>
    <row r="253" spans="1:29" s="15" customFormat="1" ht="15" customHeight="1" x14ac:dyDescent="0.25">
      <c r="A253" s="75"/>
      <c r="B253" s="76"/>
      <c r="C253" s="77"/>
      <c r="D253" s="78"/>
      <c r="E253" s="78"/>
      <c r="F253" s="79"/>
      <c r="G253" s="79"/>
      <c r="H253" s="79"/>
      <c r="I253" s="79"/>
      <c r="J253" s="79"/>
      <c r="K253" s="79"/>
      <c r="L253" s="79"/>
      <c r="M253" s="79"/>
      <c r="AC253" s="81"/>
    </row>
    <row r="254" spans="1:29" s="15" customFormat="1" ht="15" customHeight="1" x14ac:dyDescent="0.25">
      <c r="A254" s="75"/>
      <c r="B254" s="76"/>
      <c r="C254" s="77"/>
      <c r="D254" s="78"/>
      <c r="E254" s="78"/>
      <c r="F254" s="79"/>
      <c r="G254" s="79"/>
      <c r="H254" s="79"/>
      <c r="I254" s="79"/>
      <c r="J254" s="79"/>
      <c r="K254" s="79"/>
      <c r="L254" s="79"/>
      <c r="M254" s="79"/>
      <c r="AC254" s="81"/>
    </row>
    <row r="255" spans="1:29" s="15" customFormat="1" ht="15" customHeight="1" x14ac:dyDescent="0.25">
      <c r="A255" s="75"/>
      <c r="B255" s="76"/>
      <c r="C255" s="77"/>
      <c r="D255" s="78"/>
      <c r="E255" s="78"/>
      <c r="F255" s="79"/>
      <c r="G255" s="79"/>
      <c r="H255" s="79"/>
      <c r="I255" s="79"/>
      <c r="J255" s="79"/>
      <c r="K255" s="79"/>
      <c r="L255" s="79"/>
      <c r="M255" s="79"/>
      <c r="AC255" s="81"/>
    </row>
    <row r="256" spans="1:29" s="15" customFormat="1" ht="15" customHeight="1" x14ac:dyDescent="0.25">
      <c r="A256" s="75"/>
      <c r="B256" s="76"/>
      <c r="C256" s="77"/>
      <c r="D256" s="78"/>
      <c r="E256" s="78"/>
      <c r="F256" s="79"/>
      <c r="G256" s="79"/>
      <c r="H256" s="79"/>
      <c r="I256" s="79"/>
      <c r="J256" s="79"/>
      <c r="K256" s="79"/>
      <c r="L256" s="79"/>
      <c r="M256" s="79"/>
      <c r="AC256" s="81"/>
    </row>
    <row r="257" spans="1:29" s="15" customFormat="1" ht="15" customHeight="1" x14ac:dyDescent="0.25">
      <c r="A257" s="75"/>
      <c r="B257" s="76"/>
      <c r="C257" s="77"/>
      <c r="D257" s="78"/>
      <c r="E257" s="78"/>
      <c r="F257" s="79"/>
      <c r="G257" s="79"/>
      <c r="H257" s="79"/>
      <c r="I257" s="79"/>
      <c r="J257" s="79"/>
      <c r="K257" s="79"/>
      <c r="L257" s="79"/>
      <c r="M257" s="79"/>
      <c r="AC257" s="81"/>
    </row>
    <row r="258" spans="1:29" s="15" customFormat="1" ht="15" customHeight="1" x14ac:dyDescent="0.25">
      <c r="A258" s="75"/>
      <c r="B258" s="76"/>
      <c r="C258" s="77"/>
      <c r="D258" s="78"/>
      <c r="E258" s="78"/>
      <c r="F258" s="79"/>
      <c r="G258" s="79"/>
      <c r="H258" s="79"/>
      <c r="I258" s="79"/>
      <c r="J258" s="79"/>
      <c r="K258" s="79"/>
      <c r="L258" s="79"/>
      <c r="M258" s="79"/>
      <c r="AC258" s="81"/>
    </row>
    <row r="259" spans="1:29" s="15" customFormat="1" ht="15" customHeight="1" x14ac:dyDescent="0.25">
      <c r="A259" s="75"/>
      <c r="B259" s="76"/>
      <c r="C259" s="77"/>
      <c r="D259" s="78"/>
      <c r="E259" s="78"/>
      <c r="F259" s="79"/>
      <c r="G259" s="79"/>
      <c r="H259" s="79"/>
      <c r="I259" s="79"/>
      <c r="J259" s="79"/>
      <c r="K259" s="79"/>
      <c r="L259" s="79"/>
      <c r="M259" s="79"/>
      <c r="AC259" s="81"/>
    </row>
    <row r="260" spans="1:29" s="15" customFormat="1" ht="15" customHeight="1" x14ac:dyDescent="0.25">
      <c r="A260" s="75"/>
      <c r="B260" s="76"/>
      <c r="C260" s="77"/>
      <c r="D260" s="78"/>
      <c r="E260" s="78"/>
      <c r="F260" s="79"/>
      <c r="G260" s="79"/>
      <c r="H260" s="79"/>
      <c r="I260" s="79"/>
      <c r="J260" s="79"/>
      <c r="K260" s="79"/>
      <c r="L260" s="79"/>
      <c r="M260" s="79"/>
      <c r="AC260" s="81"/>
    </row>
    <row r="261" spans="1:29" s="15" customFormat="1" ht="15" customHeight="1" x14ac:dyDescent="0.25">
      <c r="A261" s="75"/>
      <c r="B261" s="76"/>
      <c r="C261" s="77"/>
      <c r="D261" s="78"/>
      <c r="E261" s="78"/>
      <c r="F261" s="79"/>
      <c r="G261" s="79"/>
      <c r="H261" s="79"/>
      <c r="I261" s="79"/>
      <c r="J261" s="79"/>
      <c r="K261" s="79"/>
      <c r="L261" s="79"/>
      <c r="M261" s="79"/>
      <c r="AC261" s="81"/>
    </row>
    <row r="262" spans="1:29" s="15" customFormat="1" ht="15" customHeight="1" x14ac:dyDescent="0.25">
      <c r="A262" s="75"/>
      <c r="B262" s="76"/>
      <c r="C262" s="77"/>
      <c r="D262" s="78"/>
      <c r="E262" s="78"/>
      <c r="F262" s="79"/>
      <c r="G262" s="79"/>
      <c r="H262" s="79"/>
      <c r="I262" s="79"/>
      <c r="J262" s="79"/>
      <c r="K262" s="79"/>
      <c r="L262" s="79"/>
      <c r="M262" s="79"/>
      <c r="AC262" s="81"/>
    </row>
    <row r="263" spans="1:29" s="15" customFormat="1" ht="15" customHeight="1" x14ac:dyDescent="0.25">
      <c r="A263" s="75"/>
      <c r="B263" s="76"/>
      <c r="C263" s="77"/>
      <c r="D263" s="78"/>
      <c r="E263" s="78"/>
      <c r="F263" s="79"/>
      <c r="G263" s="79"/>
      <c r="H263" s="79"/>
      <c r="I263" s="79"/>
      <c r="J263" s="79"/>
      <c r="K263" s="79"/>
      <c r="L263" s="79"/>
      <c r="M263" s="79"/>
      <c r="AC263" s="81"/>
    </row>
    <row r="264" spans="1:29" s="15" customFormat="1" ht="15" customHeight="1" x14ac:dyDescent="0.25">
      <c r="A264" s="75"/>
      <c r="B264" s="76"/>
      <c r="C264" s="77"/>
      <c r="D264" s="78"/>
      <c r="E264" s="78"/>
      <c r="F264" s="79"/>
      <c r="G264" s="79"/>
      <c r="H264" s="79"/>
      <c r="I264" s="79"/>
      <c r="J264" s="79"/>
      <c r="K264" s="79"/>
      <c r="L264" s="79"/>
      <c r="M264" s="79"/>
      <c r="AC264" s="81"/>
    </row>
    <row r="265" spans="1:29" s="15" customFormat="1" ht="15" customHeight="1" x14ac:dyDescent="0.25">
      <c r="A265" s="75"/>
      <c r="B265" s="76"/>
      <c r="C265" s="77"/>
      <c r="D265" s="78"/>
      <c r="E265" s="78"/>
      <c r="F265" s="79"/>
      <c r="G265" s="79"/>
      <c r="H265" s="79"/>
      <c r="I265" s="79"/>
      <c r="J265" s="79"/>
      <c r="K265" s="79"/>
      <c r="L265" s="79"/>
      <c r="M265" s="79"/>
      <c r="AC265" s="81"/>
    </row>
    <row r="266" spans="1:29" s="15" customFormat="1" ht="15" customHeight="1" x14ac:dyDescent="0.25">
      <c r="A266" s="75"/>
      <c r="B266" s="76"/>
      <c r="C266" s="77"/>
      <c r="D266" s="78"/>
      <c r="E266" s="78"/>
      <c r="F266" s="79"/>
      <c r="G266" s="79"/>
      <c r="H266" s="79"/>
      <c r="I266" s="79"/>
      <c r="J266" s="79"/>
      <c r="K266" s="79"/>
      <c r="L266" s="79"/>
      <c r="M266" s="79"/>
      <c r="AC266" s="81"/>
    </row>
    <row r="267" spans="1:29" s="15" customFormat="1" ht="15" customHeight="1" x14ac:dyDescent="0.25">
      <c r="A267" s="75"/>
      <c r="B267" s="76"/>
      <c r="C267" s="77"/>
      <c r="D267" s="78"/>
      <c r="E267" s="78"/>
      <c r="F267" s="79"/>
      <c r="G267" s="79"/>
      <c r="H267" s="79"/>
      <c r="I267" s="79"/>
      <c r="J267" s="79"/>
      <c r="K267" s="79"/>
      <c r="L267" s="79"/>
      <c r="M267" s="79"/>
      <c r="AC267" s="81"/>
    </row>
    <row r="268" spans="1:29" s="15" customFormat="1" ht="15" customHeight="1" x14ac:dyDescent="0.25">
      <c r="A268" s="75"/>
      <c r="B268" s="76"/>
      <c r="C268" s="77"/>
      <c r="D268" s="78"/>
      <c r="E268" s="78"/>
      <c r="F268" s="79"/>
      <c r="G268" s="79"/>
      <c r="H268" s="79"/>
      <c r="I268" s="79"/>
      <c r="J268" s="79"/>
      <c r="K268" s="79"/>
      <c r="L268" s="79"/>
      <c r="M268" s="79"/>
      <c r="AC268" s="81"/>
    </row>
    <row r="269" spans="1:29" s="15" customFormat="1" ht="15" customHeight="1" x14ac:dyDescent="0.25">
      <c r="A269" s="75"/>
      <c r="B269" s="76"/>
      <c r="C269" s="77"/>
      <c r="D269" s="78"/>
      <c r="E269" s="78"/>
      <c r="F269" s="79"/>
      <c r="G269" s="79"/>
      <c r="H269" s="79"/>
      <c r="I269" s="79"/>
      <c r="J269" s="79"/>
      <c r="K269" s="79"/>
      <c r="L269" s="79"/>
      <c r="M269" s="79"/>
      <c r="AC269" s="81"/>
    </row>
    <row r="270" spans="1:29" s="15" customFormat="1" ht="15" customHeight="1" x14ac:dyDescent="0.25">
      <c r="A270" s="75"/>
      <c r="B270" s="76"/>
      <c r="C270" s="77"/>
      <c r="D270" s="78"/>
      <c r="E270" s="78"/>
      <c r="F270" s="79"/>
      <c r="G270" s="79"/>
      <c r="H270" s="79"/>
      <c r="I270" s="79"/>
      <c r="J270" s="79"/>
      <c r="K270" s="79"/>
      <c r="L270" s="79"/>
      <c r="M270" s="79"/>
      <c r="AC270" s="81"/>
    </row>
    <row r="271" spans="1:29" s="15" customFormat="1" ht="15" customHeight="1" x14ac:dyDescent="0.25">
      <c r="A271" s="75"/>
      <c r="B271" s="76"/>
      <c r="C271" s="77"/>
      <c r="D271" s="78"/>
      <c r="E271" s="78"/>
      <c r="F271" s="79"/>
      <c r="G271" s="79"/>
      <c r="H271" s="79"/>
      <c r="I271" s="79"/>
      <c r="J271" s="79"/>
      <c r="K271" s="79"/>
      <c r="L271" s="79"/>
      <c r="M271" s="79"/>
      <c r="AC271" s="81"/>
    </row>
    <row r="272" spans="1:29" s="15" customFormat="1" ht="15" customHeight="1" x14ac:dyDescent="0.25">
      <c r="A272" s="75"/>
      <c r="B272" s="76"/>
      <c r="C272" s="77"/>
      <c r="D272" s="78"/>
      <c r="E272" s="78"/>
      <c r="F272" s="79"/>
      <c r="G272" s="79"/>
      <c r="H272" s="79"/>
      <c r="I272" s="79"/>
      <c r="J272" s="79"/>
      <c r="K272" s="79"/>
      <c r="L272" s="79"/>
      <c r="M272" s="79"/>
      <c r="AC272" s="81"/>
    </row>
    <row r="273" spans="1:29" s="15" customFormat="1" ht="15" customHeight="1" x14ac:dyDescent="0.25">
      <c r="A273" s="75"/>
      <c r="B273" s="76"/>
      <c r="C273" s="77"/>
      <c r="D273" s="78"/>
      <c r="E273" s="78"/>
      <c r="F273" s="79"/>
      <c r="G273" s="79"/>
      <c r="H273" s="79"/>
      <c r="I273" s="79"/>
      <c r="J273" s="79"/>
      <c r="K273" s="79"/>
      <c r="L273" s="79"/>
      <c r="M273" s="79"/>
      <c r="AC273" s="81"/>
    </row>
    <row r="274" spans="1:29" s="15" customFormat="1" ht="15" customHeight="1" x14ac:dyDescent="0.25">
      <c r="A274" s="75"/>
      <c r="B274" s="76"/>
      <c r="C274" s="77"/>
      <c r="D274" s="78"/>
      <c r="E274" s="78"/>
      <c r="F274" s="79"/>
      <c r="G274" s="79"/>
      <c r="H274" s="79"/>
      <c r="I274" s="79"/>
      <c r="J274" s="79"/>
      <c r="K274" s="79"/>
      <c r="L274" s="79"/>
      <c r="M274" s="79"/>
      <c r="AC274" s="81"/>
    </row>
    <row r="275" spans="1:29" s="15" customFormat="1" ht="15" customHeight="1" x14ac:dyDescent="0.25">
      <c r="A275" s="75"/>
      <c r="B275" s="76"/>
      <c r="C275" s="77"/>
      <c r="D275" s="78"/>
      <c r="E275" s="78"/>
      <c r="F275" s="79"/>
      <c r="G275" s="79"/>
      <c r="H275" s="79"/>
      <c r="I275" s="79"/>
      <c r="J275" s="79"/>
      <c r="K275" s="79"/>
      <c r="L275" s="79"/>
      <c r="M275" s="79"/>
      <c r="AC275" s="81"/>
    </row>
    <row r="276" spans="1:29" s="15" customFormat="1" ht="15" customHeight="1" x14ac:dyDescent="0.25">
      <c r="A276" s="75"/>
      <c r="B276" s="76"/>
      <c r="C276" s="77"/>
      <c r="D276" s="78"/>
      <c r="E276" s="78"/>
      <c r="F276" s="79"/>
      <c r="G276" s="79"/>
      <c r="H276" s="79"/>
      <c r="I276" s="79"/>
      <c r="J276" s="79"/>
      <c r="K276" s="79"/>
      <c r="L276" s="79"/>
      <c r="M276" s="79"/>
      <c r="AC276" s="81"/>
    </row>
    <row r="277" spans="1:29" s="15" customFormat="1" ht="15" customHeight="1" x14ac:dyDescent="0.25">
      <c r="A277" s="75"/>
      <c r="B277" s="76"/>
      <c r="C277" s="77"/>
      <c r="D277" s="78"/>
      <c r="E277" s="78"/>
      <c r="F277" s="79"/>
      <c r="G277" s="79"/>
      <c r="H277" s="79"/>
      <c r="I277" s="79"/>
      <c r="J277" s="79"/>
      <c r="K277" s="79"/>
      <c r="L277" s="79"/>
      <c r="M277" s="79"/>
      <c r="AC277" s="81"/>
    </row>
    <row r="278" spans="1:29" s="15" customFormat="1" ht="15" customHeight="1" x14ac:dyDescent="0.25">
      <c r="A278" s="75"/>
      <c r="B278" s="76"/>
      <c r="C278" s="77"/>
      <c r="D278" s="78"/>
      <c r="E278" s="78"/>
      <c r="F278" s="79"/>
      <c r="G278" s="79"/>
      <c r="H278" s="79"/>
      <c r="I278" s="79"/>
      <c r="J278" s="79"/>
      <c r="K278" s="79"/>
      <c r="L278" s="79"/>
      <c r="M278" s="79"/>
      <c r="AC278" s="81"/>
    </row>
    <row r="279" spans="1:29" s="15" customFormat="1" ht="15" customHeight="1" x14ac:dyDescent="0.25">
      <c r="A279" s="75"/>
      <c r="B279" s="76"/>
      <c r="C279" s="77"/>
      <c r="D279" s="78"/>
      <c r="E279" s="78"/>
      <c r="F279" s="79"/>
      <c r="G279" s="79"/>
      <c r="H279" s="79"/>
      <c r="I279" s="79"/>
      <c r="J279" s="79"/>
      <c r="K279" s="79"/>
      <c r="L279" s="79"/>
      <c r="M279" s="79"/>
      <c r="AC279" s="81"/>
    </row>
    <row r="280" spans="1:29" s="15" customFormat="1" ht="15" customHeight="1" x14ac:dyDescent="0.25">
      <c r="A280" s="75"/>
      <c r="B280" s="76"/>
      <c r="C280" s="77"/>
      <c r="D280" s="78"/>
      <c r="E280" s="78"/>
      <c r="F280" s="79"/>
      <c r="G280" s="79"/>
      <c r="H280" s="79"/>
      <c r="I280" s="79"/>
      <c r="J280" s="79"/>
      <c r="K280" s="79"/>
      <c r="L280" s="79"/>
      <c r="M280" s="79"/>
      <c r="AC280" s="81"/>
    </row>
    <row r="281" spans="1:29" s="15" customFormat="1" ht="15" customHeight="1" x14ac:dyDescent="0.25">
      <c r="A281" s="75"/>
      <c r="B281" s="76"/>
      <c r="C281" s="77"/>
      <c r="D281" s="78"/>
      <c r="E281" s="78"/>
      <c r="F281" s="79"/>
      <c r="G281" s="79"/>
      <c r="H281" s="79"/>
      <c r="I281" s="79"/>
      <c r="J281" s="79"/>
      <c r="K281" s="79"/>
      <c r="L281" s="79"/>
      <c r="M281" s="79"/>
      <c r="AC281" s="81"/>
    </row>
    <row r="282" spans="1:29" s="15" customFormat="1" ht="15" customHeight="1" x14ac:dyDescent="0.25">
      <c r="A282" s="75"/>
      <c r="B282" s="76"/>
      <c r="C282" s="77"/>
      <c r="D282" s="78"/>
      <c r="E282" s="78"/>
      <c r="F282" s="79"/>
      <c r="G282" s="79"/>
      <c r="H282" s="79"/>
      <c r="I282" s="79"/>
      <c r="J282" s="79"/>
      <c r="K282" s="79"/>
      <c r="L282" s="79"/>
      <c r="M282" s="79"/>
      <c r="AC282" s="81"/>
    </row>
    <row r="283" spans="1:29" s="15" customFormat="1" ht="15" customHeight="1" x14ac:dyDescent="0.25">
      <c r="A283" s="75"/>
      <c r="B283" s="76"/>
      <c r="C283" s="77"/>
      <c r="D283" s="78"/>
      <c r="E283" s="78"/>
      <c r="F283" s="79"/>
      <c r="G283" s="79"/>
      <c r="H283" s="79"/>
      <c r="I283" s="79"/>
      <c r="J283" s="79"/>
      <c r="K283" s="79"/>
      <c r="L283" s="79"/>
      <c r="M283" s="79"/>
      <c r="AC283" s="81"/>
    </row>
    <row r="284" spans="1:29" s="15" customFormat="1" ht="15" customHeight="1" x14ac:dyDescent="0.25">
      <c r="A284" s="75"/>
      <c r="B284" s="76"/>
      <c r="C284" s="77"/>
      <c r="D284" s="78"/>
      <c r="E284" s="78"/>
      <c r="F284" s="79"/>
      <c r="G284" s="79"/>
      <c r="H284" s="79"/>
      <c r="I284" s="79"/>
      <c r="J284" s="79"/>
      <c r="K284" s="79"/>
      <c r="L284" s="79"/>
      <c r="M284" s="79"/>
      <c r="AC284" s="81"/>
    </row>
    <row r="285" spans="1:29" s="15" customFormat="1" ht="15" customHeight="1" thickBot="1" x14ac:dyDescent="0.3">
      <c r="A285" s="75"/>
      <c r="B285" s="76"/>
      <c r="C285" s="77"/>
      <c r="D285" s="78"/>
      <c r="E285" s="78"/>
      <c r="F285" s="79"/>
      <c r="G285" s="79"/>
      <c r="H285" s="79"/>
      <c r="I285" s="79"/>
      <c r="J285" s="79"/>
      <c r="K285" s="79"/>
      <c r="L285" s="79"/>
      <c r="M285" s="79"/>
      <c r="AC285" s="81"/>
    </row>
    <row r="286" spans="1:29" s="15" customFormat="1" ht="15" customHeight="1" x14ac:dyDescent="0.25">
      <c r="A286" s="108" t="s">
        <v>72</v>
      </c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10"/>
    </row>
    <row r="287" spans="1:29" s="15" customFormat="1" ht="15" customHeight="1" thickBot="1" x14ac:dyDescent="0.3">
      <c r="A287" s="111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3"/>
    </row>
    <row r="288" spans="1:29" s="15" customFormat="1" ht="15" customHeight="1" x14ac:dyDescent="0.25">
      <c r="A288" s="114" t="s">
        <v>0</v>
      </c>
      <c r="B288" s="116" t="s">
        <v>11</v>
      </c>
      <c r="C288" s="118" t="s">
        <v>12</v>
      </c>
      <c r="D288" s="121" t="s">
        <v>13</v>
      </c>
      <c r="E288" s="121" t="s">
        <v>1</v>
      </c>
      <c r="F288" s="121"/>
      <c r="G288" s="123" t="s">
        <v>16</v>
      </c>
      <c r="H288" s="124"/>
      <c r="I288" s="124"/>
      <c r="J288" s="124"/>
      <c r="K288" s="124"/>
      <c r="L288" s="125"/>
      <c r="M288" s="126" t="s">
        <v>4</v>
      </c>
    </row>
    <row r="289" spans="1:13" s="15" customFormat="1" ht="15" customHeight="1" x14ac:dyDescent="0.25">
      <c r="A289" s="115"/>
      <c r="B289" s="117"/>
      <c r="C289" s="119"/>
      <c r="D289" s="122"/>
      <c r="E289" s="128" t="s">
        <v>18</v>
      </c>
      <c r="F289" s="128" t="s">
        <v>19</v>
      </c>
      <c r="G289" s="128" t="s">
        <v>2</v>
      </c>
      <c r="H289" s="129"/>
      <c r="I289" s="128" t="s">
        <v>3</v>
      </c>
      <c r="J289" s="128"/>
      <c r="K289" s="130" t="s">
        <v>15</v>
      </c>
      <c r="L289" s="131"/>
      <c r="M289" s="127"/>
    </row>
    <row r="290" spans="1:13" s="15" customFormat="1" ht="15" customHeight="1" x14ac:dyDescent="0.25">
      <c r="A290" s="115"/>
      <c r="B290" s="117"/>
      <c r="C290" s="120"/>
      <c r="D290" s="122"/>
      <c r="E290" s="128"/>
      <c r="F290" s="128"/>
      <c r="G290" s="99" t="s">
        <v>17</v>
      </c>
      <c r="H290" s="99" t="s">
        <v>4</v>
      </c>
      <c r="I290" s="99" t="s">
        <v>17</v>
      </c>
      <c r="J290" s="99" t="s">
        <v>4</v>
      </c>
      <c r="K290" s="99" t="s">
        <v>17</v>
      </c>
      <c r="L290" s="99" t="s">
        <v>4</v>
      </c>
      <c r="M290" s="127"/>
    </row>
    <row r="291" spans="1:13" s="15" customFormat="1" ht="15" customHeight="1" thickBot="1" x14ac:dyDescent="0.3">
      <c r="A291" s="16">
        <v>1</v>
      </c>
      <c r="B291" s="17">
        <v>2</v>
      </c>
      <c r="C291" s="18" t="s">
        <v>14</v>
      </c>
      <c r="D291" s="17">
        <v>4</v>
      </c>
      <c r="E291" s="17">
        <v>5</v>
      </c>
      <c r="F291" s="19">
        <v>6</v>
      </c>
      <c r="G291" s="19">
        <v>7</v>
      </c>
      <c r="H291" s="19">
        <v>8</v>
      </c>
      <c r="I291" s="19">
        <v>9</v>
      </c>
      <c r="J291" s="19">
        <v>10</v>
      </c>
      <c r="K291" s="20">
        <v>11</v>
      </c>
      <c r="L291" s="20">
        <v>12</v>
      </c>
      <c r="M291" s="21">
        <v>13</v>
      </c>
    </row>
    <row r="292" spans="1:13" ht="15" customHeight="1" x14ac:dyDescent="0.25">
      <c r="A292" s="104">
        <v>1</v>
      </c>
      <c r="B292" s="4" t="s">
        <v>41</v>
      </c>
      <c r="C292" s="2" t="s">
        <v>40</v>
      </c>
      <c r="D292" s="1" t="s">
        <v>5</v>
      </c>
      <c r="E292" s="5"/>
      <c r="F292" s="5">
        <v>2</v>
      </c>
      <c r="G292" s="5"/>
      <c r="H292" s="5"/>
      <c r="I292" s="5"/>
      <c r="J292" s="5"/>
      <c r="K292" s="5"/>
      <c r="L292" s="5"/>
      <c r="M292" s="22"/>
    </row>
    <row r="293" spans="1:13" ht="15" customHeight="1" x14ac:dyDescent="0.25">
      <c r="A293" s="105"/>
      <c r="B293" s="4"/>
      <c r="C293" s="2" t="s">
        <v>23</v>
      </c>
      <c r="D293" s="1" t="s">
        <v>21</v>
      </c>
      <c r="E293" s="5">
        <v>1.7</v>
      </c>
      <c r="F293" s="5">
        <f>F292*E293</f>
        <v>3.4</v>
      </c>
      <c r="G293" s="5"/>
      <c r="H293" s="5">
        <f t="shared" ref="H293:H294" si="59">F293*G293</f>
        <v>0</v>
      </c>
      <c r="I293" s="5"/>
      <c r="J293" s="5">
        <f t="shared" ref="J293:J294" si="60">F293*I293</f>
        <v>0</v>
      </c>
      <c r="K293" s="5"/>
      <c r="L293" s="5">
        <f t="shared" ref="L293:L294" si="61">F293*K293</f>
        <v>0</v>
      </c>
      <c r="M293" s="22">
        <f t="shared" ref="M293:M294" si="62">L293+J293+H293</f>
        <v>0</v>
      </c>
    </row>
    <row r="294" spans="1:13" ht="15" customHeight="1" x14ac:dyDescent="0.25">
      <c r="A294" s="106"/>
      <c r="B294" s="4"/>
      <c r="C294" s="2" t="s">
        <v>24</v>
      </c>
      <c r="D294" s="1" t="s">
        <v>22</v>
      </c>
      <c r="E294" s="6">
        <v>9.8400000000000001E-2</v>
      </c>
      <c r="F294" s="5">
        <f>F292*E294</f>
        <v>0.1968</v>
      </c>
      <c r="G294" s="5"/>
      <c r="H294" s="5">
        <f t="shared" si="59"/>
        <v>0</v>
      </c>
      <c r="I294" s="5"/>
      <c r="J294" s="5">
        <f t="shared" si="60"/>
        <v>0</v>
      </c>
      <c r="K294" s="5"/>
      <c r="L294" s="5">
        <f t="shared" si="61"/>
        <v>0</v>
      </c>
      <c r="M294" s="22">
        <f t="shared" si="62"/>
        <v>0</v>
      </c>
    </row>
    <row r="295" spans="1:13" ht="27.95" customHeight="1" x14ac:dyDescent="0.25">
      <c r="A295" s="104">
        <v>2</v>
      </c>
      <c r="B295" s="4" t="s">
        <v>38</v>
      </c>
      <c r="C295" s="2" t="s">
        <v>82</v>
      </c>
      <c r="D295" s="1" t="s">
        <v>5</v>
      </c>
      <c r="E295" s="5"/>
      <c r="F295" s="5">
        <v>0.63</v>
      </c>
      <c r="G295" s="5"/>
      <c r="H295" s="5"/>
      <c r="I295" s="5"/>
      <c r="J295" s="5"/>
      <c r="K295" s="5"/>
      <c r="L295" s="5"/>
      <c r="M295" s="22"/>
    </row>
    <row r="296" spans="1:13" ht="15" customHeight="1" x14ac:dyDescent="0.25">
      <c r="A296" s="105"/>
      <c r="B296" s="4"/>
      <c r="C296" s="2" t="s">
        <v>23</v>
      </c>
      <c r="D296" s="1" t="s">
        <v>21</v>
      </c>
      <c r="E296" s="5">
        <v>2.72</v>
      </c>
      <c r="F296" s="5">
        <f>F295*E296</f>
        <v>1.7136000000000002</v>
      </c>
      <c r="G296" s="5"/>
      <c r="H296" s="5">
        <f t="shared" ref="H296:H301" si="63">F296*G296</f>
        <v>0</v>
      </c>
      <c r="I296" s="5"/>
      <c r="J296" s="5">
        <f t="shared" ref="J296:J301" si="64">F296*I296</f>
        <v>0</v>
      </c>
      <c r="K296" s="5"/>
      <c r="L296" s="5">
        <f t="shared" ref="L296:L301" si="65">F296*K296</f>
        <v>0</v>
      </c>
      <c r="M296" s="22">
        <f t="shared" ref="M296:M301" si="66">L296+J296+H296</f>
        <v>0</v>
      </c>
    </row>
    <row r="297" spans="1:13" ht="15" customHeight="1" x14ac:dyDescent="0.25">
      <c r="A297" s="105"/>
      <c r="B297" s="4"/>
      <c r="C297" s="2" t="s">
        <v>74</v>
      </c>
      <c r="D297" s="1" t="s">
        <v>5</v>
      </c>
      <c r="E297" s="5">
        <v>1</v>
      </c>
      <c r="F297" s="5">
        <f>F295*E297</f>
        <v>0.63</v>
      </c>
      <c r="G297" s="5"/>
      <c r="H297" s="5">
        <f t="shared" si="63"/>
        <v>0</v>
      </c>
      <c r="I297" s="5"/>
      <c r="J297" s="5">
        <f t="shared" si="64"/>
        <v>0</v>
      </c>
      <c r="K297" s="5"/>
      <c r="L297" s="5">
        <f t="shared" si="65"/>
        <v>0</v>
      </c>
      <c r="M297" s="22">
        <f t="shared" si="66"/>
        <v>0</v>
      </c>
    </row>
    <row r="298" spans="1:13" ht="15" customHeight="1" x14ac:dyDescent="0.25">
      <c r="A298" s="106"/>
      <c r="B298" s="4"/>
      <c r="C298" s="2" t="s">
        <v>83</v>
      </c>
      <c r="D298" s="1" t="s">
        <v>5</v>
      </c>
      <c r="E298" s="5">
        <v>1</v>
      </c>
      <c r="F298" s="5">
        <f>F295*E298</f>
        <v>0.63</v>
      </c>
      <c r="G298" s="5"/>
      <c r="H298" s="5">
        <f t="shared" si="63"/>
        <v>0</v>
      </c>
      <c r="I298" s="5"/>
      <c r="J298" s="5">
        <f t="shared" si="64"/>
        <v>0</v>
      </c>
      <c r="K298" s="5"/>
      <c r="L298" s="5">
        <f t="shared" si="65"/>
        <v>0</v>
      </c>
      <c r="M298" s="22">
        <f t="shared" si="66"/>
        <v>0</v>
      </c>
    </row>
    <row r="299" spans="1:13" ht="15" customHeight="1" x14ac:dyDescent="0.25">
      <c r="A299" s="96">
        <v>3</v>
      </c>
      <c r="B299" s="4" t="s">
        <v>26</v>
      </c>
      <c r="C299" s="2" t="s">
        <v>76</v>
      </c>
      <c r="D299" s="1" t="s">
        <v>27</v>
      </c>
      <c r="E299" s="5"/>
      <c r="F299" s="5">
        <v>2</v>
      </c>
      <c r="G299" s="5"/>
      <c r="H299" s="5">
        <f t="shared" si="63"/>
        <v>0</v>
      </c>
      <c r="I299" s="5"/>
      <c r="J299" s="5">
        <f t="shared" si="64"/>
        <v>0</v>
      </c>
      <c r="K299" s="5"/>
      <c r="L299" s="5">
        <f t="shared" si="65"/>
        <v>0</v>
      </c>
      <c r="M299" s="22">
        <f t="shared" si="66"/>
        <v>0</v>
      </c>
    </row>
    <row r="300" spans="1:13" ht="15" customHeight="1" x14ac:dyDescent="0.25">
      <c r="A300" s="54">
        <v>4</v>
      </c>
      <c r="B300" s="4" t="s">
        <v>26</v>
      </c>
      <c r="C300" s="2" t="s">
        <v>77</v>
      </c>
      <c r="D300" s="1" t="s">
        <v>31</v>
      </c>
      <c r="E300" s="5"/>
      <c r="F300" s="5">
        <v>3</v>
      </c>
      <c r="G300" s="5"/>
      <c r="H300" s="5">
        <f t="shared" si="63"/>
        <v>0</v>
      </c>
      <c r="I300" s="5"/>
      <c r="J300" s="5">
        <f t="shared" si="64"/>
        <v>0</v>
      </c>
      <c r="K300" s="5"/>
      <c r="L300" s="5">
        <f t="shared" si="65"/>
        <v>0</v>
      </c>
      <c r="M300" s="22">
        <f t="shared" si="66"/>
        <v>0</v>
      </c>
    </row>
    <row r="301" spans="1:13" ht="15" customHeight="1" x14ac:dyDescent="0.25">
      <c r="A301" s="97">
        <v>5</v>
      </c>
      <c r="B301" s="4" t="s">
        <v>26</v>
      </c>
      <c r="C301" s="2" t="s">
        <v>47</v>
      </c>
      <c r="D301" s="1" t="s">
        <v>31</v>
      </c>
      <c r="E301" s="6"/>
      <c r="F301" s="5">
        <v>1</v>
      </c>
      <c r="G301" s="5"/>
      <c r="H301" s="5">
        <f t="shared" si="63"/>
        <v>0</v>
      </c>
      <c r="I301" s="5"/>
      <c r="J301" s="5">
        <f t="shared" si="64"/>
        <v>0</v>
      </c>
      <c r="K301" s="5"/>
      <c r="L301" s="5">
        <f t="shared" si="65"/>
        <v>0</v>
      </c>
      <c r="M301" s="22">
        <f t="shared" si="66"/>
        <v>0</v>
      </c>
    </row>
    <row r="302" spans="1:13" ht="27.95" customHeight="1" x14ac:dyDescent="0.25">
      <c r="A302" s="104">
        <v>6</v>
      </c>
      <c r="B302" s="4" t="s">
        <v>48</v>
      </c>
      <c r="C302" s="2" t="s">
        <v>49</v>
      </c>
      <c r="D302" s="1" t="s">
        <v>31</v>
      </c>
      <c r="E302" s="5"/>
      <c r="F302" s="5">
        <v>1</v>
      </c>
      <c r="G302" s="5"/>
      <c r="H302" s="5"/>
      <c r="I302" s="5"/>
      <c r="J302" s="5"/>
      <c r="K302" s="5"/>
      <c r="L302" s="5"/>
      <c r="M302" s="22"/>
    </row>
    <row r="303" spans="1:13" ht="15" customHeight="1" x14ac:dyDescent="0.25">
      <c r="A303" s="105"/>
      <c r="B303" s="4" t="s">
        <v>26</v>
      </c>
      <c r="C303" s="2" t="s">
        <v>23</v>
      </c>
      <c r="D303" s="1" t="s">
        <v>21</v>
      </c>
      <c r="E303" s="5">
        <v>1</v>
      </c>
      <c r="F303" s="5">
        <f>F302*E303</f>
        <v>1</v>
      </c>
      <c r="G303" s="5"/>
      <c r="H303" s="5">
        <f t="shared" ref="H303:H305" si="67">F303*G303</f>
        <v>0</v>
      </c>
      <c r="I303" s="5"/>
      <c r="J303" s="5">
        <f t="shared" ref="J303:J305" si="68">F303*I303</f>
        <v>0</v>
      </c>
      <c r="K303" s="5"/>
      <c r="L303" s="5">
        <f t="shared" ref="L303:L305" si="69">F303*K303</f>
        <v>0</v>
      </c>
      <c r="M303" s="22">
        <f t="shared" ref="M303:M305" si="70">L303+J303+H303</f>
        <v>0</v>
      </c>
    </row>
    <row r="304" spans="1:13" ht="15" customHeight="1" x14ac:dyDescent="0.25">
      <c r="A304" s="105"/>
      <c r="B304" s="4"/>
      <c r="C304" s="2" t="s">
        <v>24</v>
      </c>
      <c r="D304" s="1" t="s">
        <v>22</v>
      </c>
      <c r="E304" s="5">
        <v>4.84</v>
      </c>
      <c r="F304" s="5">
        <f>F302*E304</f>
        <v>4.84</v>
      </c>
      <c r="G304" s="5"/>
      <c r="H304" s="5">
        <f t="shared" si="67"/>
        <v>0</v>
      </c>
      <c r="I304" s="5"/>
      <c r="J304" s="5">
        <f t="shared" si="68"/>
        <v>0</v>
      </c>
      <c r="K304" s="5"/>
      <c r="L304" s="5">
        <f t="shared" si="69"/>
        <v>0</v>
      </c>
      <c r="M304" s="22">
        <f t="shared" si="70"/>
        <v>0</v>
      </c>
    </row>
    <row r="305" spans="1:13" ht="27.95" customHeight="1" x14ac:dyDescent="0.25">
      <c r="A305" s="106"/>
      <c r="B305" s="4"/>
      <c r="C305" s="2" t="s">
        <v>88</v>
      </c>
      <c r="D305" s="1" t="s">
        <v>31</v>
      </c>
      <c r="E305" s="5">
        <v>1</v>
      </c>
      <c r="F305" s="5">
        <f>F302*E305</f>
        <v>1</v>
      </c>
      <c r="G305" s="5"/>
      <c r="H305" s="5">
        <f t="shared" si="67"/>
        <v>0</v>
      </c>
      <c r="I305" s="5"/>
      <c r="J305" s="5">
        <f t="shared" si="68"/>
        <v>0</v>
      </c>
      <c r="K305" s="5"/>
      <c r="L305" s="5">
        <f t="shared" si="69"/>
        <v>0</v>
      </c>
      <c r="M305" s="22">
        <f t="shared" si="70"/>
        <v>0</v>
      </c>
    </row>
    <row r="306" spans="1:13" ht="15" customHeight="1" x14ac:dyDescent="0.25">
      <c r="A306" s="104">
        <v>7</v>
      </c>
      <c r="B306" s="4" t="s">
        <v>29</v>
      </c>
      <c r="C306" s="2" t="s">
        <v>35</v>
      </c>
      <c r="D306" s="1" t="s">
        <v>31</v>
      </c>
      <c r="E306" s="5"/>
      <c r="F306" s="5">
        <v>3</v>
      </c>
      <c r="G306" s="5"/>
      <c r="H306" s="5"/>
      <c r="I306" s="5"/>
      <c r="J306" s="5"/>
      <c r="K306" s="5"/>
      <c r="L306" s="5"/>
      <c r="M306" s="22"/>
    </row>
    <row r="307" spans="1:13" ht="15" customHeight="1" x14ac:dyDescent="0.25">
      <c r="A307" s="105"/>
      <c r="B307" s="4" t="s">
        <v>26</v>
      </c>
      <c r="C307" s="2" t="s">
        <v>23</v>
      </c>
      <c r="D307" s="1" t="s">
        <v>21</v>
      </c>
      <c r="E307" s="5">
        <v>1</v>
      </c>
      <c r="F307" s="5">
        <f>E307*F306</f>
        <v>3</v>
      </c>
      <c r="G307" s="5"/>
      <c r="H307" s="5">
        <f t="shared" ref="H307:H310" si="71">F307*G307</f>
        <v>0</v>
      </c>
      <c r="I307" s="5"/>
      <c r="J307" s="5">
        <f t="shared" ref="J307:J310" si="72">F307*I307</f>
        <v>0</v>
      </c>
      <c r="K307" s="5"/>
      <c r="L307" s="5">
        <f t="shared" ref="L307:L310" si="73">F307*K307</f>
        <v>0</v>
      </c>
      <c r="M307" s="22">
        <f t="shared" ref="M307:M310" si="74">L307+J307+H307</f>
        <v>0</v>
      </c>
    </row>
    <row r="308" spans="1:13" ht="15" customHeight="1" x14ac:dyDescent="0.25">
      <c r="A308" s="105"/>
      <c r="B308" s="4"/>
      <c r="C308" s="2" t="s">
        <v>24</v>
      </c>
      <c r="D308" s="1" t="s">
        <v>22</v>
      </c>
      <c r="E308" s="6">
        <v>2.0000000000000001E-4</v>
      </c>
      <c r="F308" s="7">
        <f>E308*F306</f>
        <v>6.0000000000000006E-4</v>
      </c>
      <c r="G308" s="5"/>
      <c r="H308" s="5">
        <f t="shared" si="71"/>
        <v>0</v>
      </c>
      <c r="I308" s="5"/>
      <c r="J308" s="5">
        <f t="shared" si="72"/>
        <v>0</v>
      </c>
      <c r="K308" s="5"/>
      <c r="L308" s="5">
        <f t="shared" si="73"/>
        <v>0</v>
      </c>
      <c r="M308" s="22">
        <f t="shared" si="74"/>
        <v>0</v>
      </c>
    </row>
    <row r="309" spans="1:13" ht="15" customHeight="1" x14ac:dyDescent="0.25">
      <c r="A309" s="105"/>
      <c r="B309" s="4"/>
      <c r="C309" s="2" t="s">
        <v>50</v>
      </c>
      <c r="D309" s="1" t="s">
        <v>31</v>
      </c>
      <c r="E309" s="5">
        <v>1</v>
      </c>
      <c r="F309" s="5">
        <f>E309*F306</f>
        <v>3</v>
      </c>
      <c r="G309" s="7"/>
      <c r="H309" s="5">
        <f t="shared" si="71"/>
        <v>0</v>
      </c>
      <c r="I309" s="5"/>
      <c r="J309" s="5">
        <f t="shared" si="72"/>
        <v>0</v>
      </c>
      <c r="K309" s="5"/>
      <c r="L309" s="5">
        <f t="shared" si="73"/>
        <v>0</v>
      </c>
      <c r="M309" s="22">
        <f t="shared" si="74"/>
        <v>0</v>
      </c>
    </row>
    <row r="310" spans="1:13" ht="15" customHeight="1" x14ac:dyDescent="0.25">
      <c r="A310" s="106"/>
      <c r="B310" s="4"/>
      <c r="C310" s="2" t="s">
        <v>25</v>
      </c>
      <c r="D310" s="1" t="s">
        <v>22</v>
      </c>
      <c r="E310" s="6">
        <v>8.2799999999999999E-2</v>
      </c>
      <c r="F310" s="5">
        <f>F306*E310</f>
        <v>0.24840000000000001</v>
      </c>
      <c r="G310" s="5"/>
      <c r="H310" s="5">
        <f t="shared" si="71"/>
        <v>0</v>
      </c>
      <c r="I310" s="5"/>
      <c r="J310" s="5">
        <f t="shared" si="72"/>
        <v>0</v>
      </c>
      <c r="K310" s="5"/>
      <c r="L310" s="5">
        <f t="shared" si="73"/>
        <v>0</v>
      </c>
      <c r="M310" s="22">
        <f t="shared" si="74"/>
        <v>0</v>
      </c>
    </row>
    <row r="311" spans="1:13" ht="15" customHeight="1" x14ac:dyDescent="0.25">
      <c r="A311" s="104">
        <v>8</v>
      </c>
      <c r="B311" s="4" t="s">
        <v>29</v>
      </c>
      <c r="C311" s="2" t="s">
        <v>51</v>
      </c>
      <c r="D311" s="1" t="s">
        <v>31</v>
      </c>
      <c r="E311" s="5"/>
      <c r="F311" s="5">
        <v>1</v>
      </c>
      <c r="G311" s="5"/>
      <c r="H311" s="5"/>
      <c r="I311" s="5"/>
      <c r="J311" s="5"/>
      <c r="K311" s="5"/>
      <c r="L311" s="5"/>
      <c r="M311" s="22"/>
    </row>
    <row r="312" spans="1:13" ht="15" customHeight="1" x14ac:dyDescent="0.25">
      <c r="A312" s="105"/>
      <c r="B312" s="4" t="s">
        <v>26</v>
      </c>
      <c r="C312" s="2" t="s">
        <v>23</v>
      </c>
      <c r="D312" s="1" t="s">
        <v>21</v>
      </c>
      <c r="E312" s="5">
        <v>1</v>
      </c>
      <c r="F312" s="5">
        <f>E312*F311</f>
        <v>1</v>
      </c>
      <c r="G312" s="5"/>
      <c r="H312" s="5">
        <f t="shared" ref="H312:H315" si="75">F312*G312</f>
        <v>0</v>
      </c>
      <c r="I312" s="5"/>
      <c r="J312" s="5">
        <f t="shared" ref="J312:J315" si="76">F312*I312</f>
        <v>0</v>
      </c>
      <c r="K312" s="5"/>
      <c r="L312" s="5">
        <f t="shared" ref="L312:L315" si="77">F312*K312</f>
        <v>0</v>
      </c>
      <c r="M312" s="22">
        <f t="shared" ref="M312:M315" si="78">L312+J312+H312</f>
        <v>0</v>
      </c>
    </row>
    <row r="313" spans="1:13" ht="15" customHeight="1" x14ac:dyDescent="0.25">
      <c r="A313" s="105"/>
      <c r="B313" s="4"/>
      <c r="C313" s="2" t="s">
        <v>24</v>
      </c>
      <c r="D313" s="1" t="s">
        <v>22</v>
      </c>
      <c r="E313" s="6">
        <v>2.0000000000000001E-4</v>
      </c>
      <c r="F313" s="6">
        <f>E313*F311</f>
        <v>2.0000000000000001E-4</v>
      </c>
      <c r="G313" s="5"/>
      <c r="H313" s="5">
        <f t="shared" si="75"/>
        <v>0</v>
      </c>
      <c r="I313" s="5"/>
      <c r="J313" s="5">
        <f t="shared" si="76"/>
        <v>0</v>
      </c>
      <c r="K313" s="5"/>
      <c r="L313" s="5">
        <f t="shared" si="77"/>
        <v>0</v>
      </c>
      <c r="M313" s="22">
        <f t="shared" si="78"/>
        <v>0</v>
      </c>
    </row>
    <row r="314" spans="1:13" ht="15" customHeight="1" x14ac:dyDescent="0.25">
      <c r="A314" s="105"/>
      <c r="B314" s="4"/>
      <c r="C314" s="2" t="s">
        <v>52</v>
      </c>
      <c r="D314" s="1" t="s">
        <v>31</v>
      </c>
      <c r="E314" s="5">
        <v>1</v>
      </c>
      <c r="F314" s="5">
        <f>E314*F311</f>
        <v>1</v>
      </c>
      <c r="G314" s="7"/>
      <c r="H314" s="5">
        <f t="shared" si="75"/>
        <v>0</v>
      </c>
      <c r="I314" s="5"/>
      <c r="J314" s="5">
        <f t="shared" si="76"/>
        <v>0</v>
      </c>
      <c r="K314" s="5"/>
      <c r="L314" s="5">
        <f t="shared" si="77"/>
        <v>0</v>
      </c>
      <c r="M314" s="22">
        <f t="shared" si="78"/>
        <v>0</v>
      </c>
    </row>
    <row r="315" spans="1:13" ht="15" customHeight="1" x14ac:dyDescent="0.25">
      <c r="A315" s="106"/>
      <c r="B315" s="4"/>
      <c r="C315" s="2" t="s">
        <v>25</v>
      </c>
      <c r="D315" s="1" t="s">
        <v>22</v>
      </c>
      <c r="E315" s="6">
        <v>8.2799999999999999E-2</v>
      </c>
      <c r="F315" s="5">
        <f>F311*E315</f>
        <v>8.2799999999999999E-2</v>
      </c>
      <c r="G315" s="5"/>
      <c r="H315" s="5">
        <f t="shared" si="75"/>
        <v>0</v>
      </c>
      <c r="I315" s="5"/>
      <c r="J315" s="5">
        <f t="shared" si="76"/>
        <v>0</v>
      </c>
      <c r="K315" s="5"/>
      <c r="L315" s="5">
        <f t="shared" si="77"/>
        <v>0</v>
      </c>
      <c r="M315" s="22">
        <f t="shared" si="78"/>
        <v>0</v>
      </c>
    </row>
    <row r="316" spans="1:13" ht="15" customHeight="1" x14ac:dyDescent="0.25">
      <c r="A316" s="104">
        <v>9</v>
      </c>
      <c r="B316" s="4" t="s">
        <v>53</v>
      </c>
      <c r="C316" s="2" t="s">
        <v>34</v>
      </c>
      <c r="D316" s="1" t="s">
        <v>30</v>
      </c>
      <c r="E316" s="5"/>
      <c r="F316" s="5">
        <v>15</v>
      </c>
      <c r="G316" s="5"/>
      <c r="H316" s="5"/>
      <c r="I316" s="5"/>
      <c r="J316" s="5"/>
      <c r="K316" s="5"/>
      <c r="L316" s="5"/>
      <c r="M316" s="22"/>
    </row>
    <row r="317" spans="1:13" ht="15" customHeight="1" x14ac:dyDescent="0.25">
      <c r="A317" s="105"/>
      <c r="B317" s="4" t="s">
        <v>26</v>
      </c>
      <c r="C317" s="2" t="s">
        <v>23</v>
      </c>
      <c r="D317" s="1" t="s">
        <v>21</v>
      </c>
      <c r="E317" s="5">
        <v>1</v>
      </c>
      <c r="F317" s="5">
        <f>E317*F316</f>
        <v>15</v>
      </c>
      <c r="G317" s="5"/>
      <c r="H317" s="5">
        <f t="shared" ref="H317:H320" si="79">F317*G317</f>
        <v>0</v>
      </c>
      <c r="I317" s="5"/>
      <c r="J317" s="5">
        <f t="shared" ref="J317:J320" si="80">F317*I317</f>
        <v>0</v>
      </c>
      <c r="K317" s="5"/>
      <c r="L317" s="5">
        <f t="shared" ref="L317:L320" si="81">F317*K317</f>
        <v>0</v>
      </c>
      <c r="M317" s="22">
        <f t="shared" ref="M317:M320" si="82">L317+J317+H317</f>
        <v>0</v>
      </c>
    </row>
    <row r="318" spans="1:13" ht="15" customHeight="1" x14ac:dyDescent="0.25">
      <c r="A318" s="105"/>
      <c r="B318" s="4"/>
      <c r="C318" s="2" t="s">
        <v>24</v>
      </c>
      <c r="D318" s="1" t="s">
        <v>22</v>
      </c>
      <c r="E318" s="6">
        <v>3.7100000000000001E-2</v>
      </c>
      <c r="F318" s="5">
        <f>E318*F316</f>
        <v>0.55649999999999999</v>
      </c>
      <c r="G318" s="5"/>
      <c r="H318" s="5">
        <f t="shared" si="79"/>
        <v>0</v>
      </c>
      <c r="I318" s="5"/>
      <c r="J318" s="5">
        <f t="shared" si="80"/>
        <v>0</v>
      </c>
      <c r="K318" s="5"/>
      <c r="L318" s="5">
        <f t="shared" si="81"/>
        <v>0</v>
      </c>
      <c r="M318" s="22">
        <f t="shared" si="82"/>
        <v>0</v>
      </c>
    </row>
    <row r="319" spans="1:13" ht="15" customHeight="1" x14ac:dyDescent="0.25">
      <c r="A319" s="105"/>
      <c r="B319" s="4"/>
      <c r="C319" s="2" t="s">
        <v>54</v>
      </c>
      <c r="D319" s="1" t="s">
        <v>30</v>
      </c>
      <c r="E319" s="5">
        <v>1</v>
      </c>
      <c r="F319" s="5">
        <f>E319*F316</f>
        <v>15</v>
      </c>
      <c r="G319" s="7"/>
      <c r="H319" s="5">
        <f t="shared" si="79"/>
        <v>0</v>
      </c>
      <c r="I319" s="5"/>
      <c r="J319" s="5">
        <f t="shared" si="80"/>
        <v>0</v>
      </c>
      <c r="K319" s="5"/>
      <c r="L319" s="5">
        <f t="shared" si="81"/>
        <v>0</v>
      </c>
      <c r="M319" s="22">
        <f t="shared" si="82"/>
        <v>0</v>
      </c>
    </row>
    <row r="320" spans="1:13" ht="15" customHeight="1" x14ac:dyDescent="0.25">
      <c r="A320" s="106"/>
      <c r="B320" s="4"/>
      <c r="C320" s="2" t="s">
        <v>25</v>
      </c>
      <c r="D320" s="1" t="s">
        <v>22</v>
      </c>
      <c r="E320" s="6">
        <v>1.44E-2</v>
      </c>
      <c r="F320" s="5">
        <f>F316*E320</f>
        <v>0.216</v>
      </c>
      <c r="G320" s="5"/>
      <c r="H320" s="5">
        <f t="shared" si="79"/>
        <v>0</v>
      </c>
      <c r="I320" s="5"/>
      <c r="J320" s="5">
        <f t="shared" si="80"/>
        <v>0</v>
      </c>
      <c r="K320" s="5"/>
      <c r="L320" s="5">
        <f t="shared" si="81"/>
        <v>0</v>
      </c>
      <c r="M320" s="22">
        <f t="shared" si="82"/>
        <v>0</v>
      </c>
    </row>
    <row r="321" spans="1:13" s="12" customFormat="1" ht="15" customHeight="1" x14ac:dyDescent="0.25">
      <c r="A321" s="101">
        <v>10</v>
      </c>
      <c r="B321" s="82" t="s">
        <v>55</v>
      </c>
      <c r="C321" s="2" t="s">
        <v>58</v>
      </c>
      <c r="D321" s="83" t="s">
        <v>27</v>
      </c>
      <c r="E321" s="84"/>
      <c r="F321" s="85">
        <v>3.5</v>
      </c>
      <c r="G321" s="86"/>
      <c r="H321" s="5"/>
      <c r="I321" s="86"/>
      <c r="J321" s="5"/>
      <c r="K321" s="100"/>
      <c r="L321" s="5"/>
      <c r="M321" s="22"/>
    </row>
    <row r="322" spans="1:13" s="12" customFormat="1" ht="15" customHeight="1" x14ac:dyDescent="0.25">
      <c r="A322" s="102"/>
      <c r="B322" s="87"/>
      <c r="C322" s="88" t="s">
        <v>23</v>
      </c>
      <c r="D322" s="83" t="s">
        <v>21</v>
      </c>
      <c r="E322" s="89">
        <v>0.33100000000000002</v>
      </c>
      <c r="F322" s="85">
        <f>F321*E322</f>
        <v>1.1585000000000001</v>
      </c>
      <c r="G322" s="86"/>
      <c r="H322" s="5">
        <f t="shared" ref="H322:H325" si="83">F322*G322</f>
        <v>0</v>
      </c>
      <c r="I322" s="86"/>
      <c r="J322" s="5">
        <f t="shared" ref="J322:J325" si="84">F322*I322</f>
        <v>0</v>
      </c>
      <c r="K322" s="100"/>
      <c r="L322" s="5">
        <f t="shared" ref="L322:L325" si="85">F322*K322</f>
        <v>0</v>
      </c>
      <c r="M322" s="22">
        <f t="shared" ref="M322:M325" si="86">L322+J322+H322</f>
        <v>0</v>
      </c>
    </row>
    <row r="323" spans="1:13" s="12" customFormat="1" ht="15" customHeight="1" x14ac:dyDescent="0.25">
      <c r="A323" s="102"/>
      <c r="B323" s="87"/>
      <c r="C323" s="88" t="s">
        <v>24</v>
      </c>
      <c r="D323" s="83" t="s">
        <v>22</v>
      </c>
      <c r="E323" s="89">
        <v>1.4999999999999999E-2</v>
      </c>
      <c r="F323" s="85">
        <f>F321*E323</f>
        <v>5.2499999999999998E-2</v>
      </c>
      <c r="G323" s="86"/>
      <c r="H323" s="5">
        <f t="shared" si="83"/>
        <v>0</v>
      </c>
      <c r="I323" s="86"/>
      <c r="J323" s="5">
        <f t="shared" si="84"/>
        <v>0</v>
      </c>
      <c r="K323" s="100"/>
      <c r="L323" s="5">
        <f t="shared" si="85"/>
        <v>0</v>
      </c>
      <c r="M323" s="22">
        <f t="shared" si="86"/>
        <v>0</v>
      </c>
    </row>
    <row r="324" spans="1:13" s="12" customFormat="1" ht="15" customHeight="1" x14ac:dyDescent="0.25">
      <c r="A324" s="102"/>
      <c r="B324" s="87"/>
      <c r="C324" s="88" t="s">
        <v>84</v>
      </c>
      <c r="D324" s="83" t="s">
        <v>27</v>
      </c>
      <c r="E324" s="83">
        <v>1</v>
      </c>
      <c r="F324" s="85">
        <f>F321</f>
        <v>3.5</v>
      </c>
      <c r="G324" s="86"/>
      <c r="H324" s="5">
        <f t="shared" si="83"/>
        <v>0</v>
      </c>
      <c r="I324" s="86"/>
      <c r="J324" s="5">
        <f t="shared" si="84"/>
        <v>0</v>
      </c>
      <c r="K324" s="100"/>
      <c r="L324" s="5">
        <f t="shared" si="85"/>
        <v>0</v>
      </c>
      <c r="M324" s="22">
        <f t="shared" si="86"/>
        <v>0</v>
      </c>
    </row>
    <row r="325" spans="1:13" s="12" customFormat="1" ht="15" customHeight="1" x14ac:dyDescent="0.25">
      <c r="A325" s="103"/>
      <c r="B325" s="87"/>
      <c r="C325" s="88" t="s">
        <v>25</v>
      </c>
      <c r="D325" s="83" t="s">
        <v>22</v>
      </c>
      <c r="E325" s="84">
        <v>1.38E-2</v>
      </c>
      <c r="F325" s="85">
        <f>F321*E325</f>
        <v>4.8299999999999996E-2</v>
      </c>
      <c r="G325" s="86"/>
      <c r="H325" s="5">
        <f t="shared" si="83"/>
        <v>0</v>
      </c>
      <c r="I325" s="86"/>
      <c r="J325" s="5">
        <f t="shared" si="84"/>
        <v>0</v>
      </c>
      <c r="K325" s="100"/>
      <c r="L325" s="5">
        <f t="shared" si="85"/>
        <v>0</v>
      </c>
      <c r="M325" s="22">
        <f t="shared" si="86"/>
        <v>0</v>
      </c>
    </row>
    <row r="326" spans="1:13" s="12" customFormat="1" ht="15" customHeight="1" x14ac:dyDescent="0.25">
      <c r="A326" s="101">
        <v>11</v>
      </c>
      <c r="B326" s="82" t="s">
        <v>55</v>
      </c>
      <c r="C326" s="2" t="s">
        <v>85</v>
      </c>
      <c r="D326" s="83" t="s">
        <v>27</v>
      </c>
      <c r="E326" s="84"/>
      <c r="F326" s="85">
        <v>15.8</v>
      </c>
      <c r="G326" s="86"/>
      <c r="H326" s="5"/>
      <c r="I326" s="86"/>
      <c r="J326" s="5"/>
      <c r="K326" s="100"/>
      <c r="L326" s="5"/>
      <c r="M326" s="22"/>
    </row>
    <row r="327" spans="1:13" s="12" customFormat="1" ht="15" customHeight="1" x14ac:dyDescent="0.25">
      <c r="A327" s="102"/>
      <c r="B327" s="87"/>
      <c r="C327" s="88" t="s">
        <v>23</v>
      </c>
      <c r="D327" s="83" t="s">
        <v>21</v>
      </c>
      <c r="E327" s="89">
        <v>0.33100000000000002</v>
      </c>
      <c r="F327" s="85">
        <f>F326*E327</f>
        <v>5.2298000000000009</v>
      </c>
      <c r="G327" s="86"/>
      <c r="H327" s="5">
        <f t="shared" ref="H327:H330" si="87">F327*G327</f>
        <v>0</v>
      </c>
      <c r="I327" s="86"/>
      <c r="J327" s="5">
        <f t="shared" ref="J327:J330" si="88">F327*I327</f>
        <v>0</v>
      </c>
      <c r="K327" s="100"/>
      <c r="L327" s="5">
        <f t="shared" ref="L327:L330" si="89">F327*K327</f>
        <v>0</v>
      </c>
      <c r="M327" s="22">
        <f t="shared" ref="M327:M330" si="90">L327+J327+H327</f>
        <v>0</v>
      </c>
    </row>
    <row r="328" spans="1:13" s="12" customFormat="1" ht="15" customHeight="1" x14ac:dyDescent="0.25">
      <c r="A328" s="102"/>
      <c r="B328" s="87"/>
      <c r="C328" s="88" t="s">
        <v>24</v>
      </c>
      <c r="D328" s="83" t="s">
        <v>22</v>
      </c>
      <c r="E328" s="89">
        <v>1.4999999999999999E-2</v>
      </c>
      <c r="F328" s="85">
        <f>F326*E328</f>
        <v>0.23699999999999999</v>
      </c>
      <c r="G328" s="86"/>
      <c r="H328" s="5">
        <f t="shared" si="87"/>
        <v>0</v>
      </c>
      <c r="I328" s="86"/>
      <c r="J328" s="5">
        <f t="shared" si="88"/>
        <v>0</v>
      </c>
      <c r="K328" s="100"/>
      <c r="L328" s="5">
        <f t="shared" si="89"/>
        <v>0</v>
      </c>
      <c r="M328" s="22">
        <f t="shared" si="90"/>
        <v>0</v>
      </c>
    </row>
    <row r="329" spans="1:13" s="12" customFormat="1" ht="15" customHeight="1" x14ac:dyDescent="0.25">
      <c r="A329" s="102"/>
      <c r="B329" s="87"/>
      <c r="C329" s="2" t="s">
        <v>86</v>
      </c>
      <c r="D329" s="83" t="s">
        <v>27</v>
      </c>
      <c r="E329" s="83">
        <v>1</v>
      </c>
      <c r="F329" s="85">
        <f>F326</f>
        <v>15.8</v>
      </c>
      <c r="G329" s="86"/>
      <c r="H329" s="5">
        <f t="shared" si="87"/>
        <v>0</v>
      </c>
      <c r="I329" s="86"/>
      <c r="J329" s="5">
        <f t="shared" si="88"/>
        <v>0</v>
      </c>
      <c r="K329" s="100"/>
      <c r="L329" s="5">
        <f t="shared" si="89"/>
        <v>0</v>
      </c>
      <c r="M329" s="22">
        <f t="shared" si="90"/>
        <v>0</v>
      </c>
    </row>
    <row r="330" spans="1:13" s="12" customFormat="1" ht="15" customHeight="1" x14ac:dyDescent="0.25">
      <c r="A330" s="103"/>
      <c r="B330" s="87"/>
      <c r="C330" s="88" t="s">
        <v>25</v>
      </c>
      <c r="D330" s="83" t="s">
        <v>22</v>
      </c>
      <c r="E330" s="84">
        <v>1.38E-2</v>
      </c>
      <c r="F330" s="85">
        <f>F326*E330</f>
        <v>0.21804000000000001</v>
      </c>
      <c r="G330" s="86"/>
      <c r="H330" s="5">
        <f t="shared" si="87"/>
        <v>0</v>
      </c>
      <c r="I330" s="86"/>
      <c r="J330" s="5">
        <f t="shared" si="88"/>
        <v>0</v>
      </c>
      <c r="K330" s="100"/>
      <c r="L330" s="5">
        <f t="shared" si="89"/>
        <v>0</v>
      </c>
      <c r="M330" s="22">
        <f t="shared" si="90"/>
        <v>0</v>
      </c>
    </row>
    <row r="331" spans="1:13" s="12" customFormat="1" ht="15" customHeight="1" x14ac:dyDescent="0.25">
      <c r="A331" s="101">
        <v>12</v>
      </c>
      <c r="B331" s="82" t="s">
        <v>55</v>
      </c>
      <c r="C331" s="90" t="s">
        <v>60</v>
      </c>
      <c r="D331" s="83" t="s">
        <v>27</v>
      </c>
      <c r="E331" s="83"/>
      <c r="F331" s="85">
        <v>1.2</v>
      </c>
      <c r="G331" s="86"/>
      <c r="H331" s="5"/>
      <c r="I331" s="86"/>
      <c r="J331" s="5"/>
      <c r="K331" s="100"/>
      <c r="L331" s="5"/>
      <c r="M331" s="22"/>
    </row>
    <row r="332" spans="1:13" s="12" customFormat="1" ht="15" customHeight="1" x14ac:dyDescent="0.25">
      <c r="A332" s="102"/>
      <c r="B332" s="91"/>
      <c r="C332" s="88" t="s">
        <v>23</v>
      </c>
      <c r="D332" s="83" t="s">
        <v>21</v>
      </c>
      <c r="E332" s="89">
        <v>0.33100000000000002</v>
      </c>
      <c r="F332" s="85">
        <f>F331*E332</f>
        <v>0.3972</v>
      </c>
      <c r="G332" s="86"/>
      <c r="H332" s="5">
        <f t="shared" ref="H332:H335" si="91">F332*G332</f>
        <v>0</v>
      </c>
      <c r="I332" s="86"/>
      <c r="J332" s="5">
        <f t="shared" ref="J332:J335" si="92">F332*I332</f>
        <v>0</v>
      </c>
      <c r="K332" s="100"/>
      <c r="L332" s="5">
        <f t="shared" ref="L332:L335" si="93">F332*K332</f>
        <v>0</v>
      </c>
      <c r="M332" s="22">
        <f t="shared" ref="M332:M335" si="94">L332+J332+H332</f>
        <v>0</v>
      </c>
    </row>
    <row r="333" spans="1:13" s="12" customFormat="1" ht="15" customHeight="1" x14ac:dyDescent="0.25">
      <c r="A333" s="102"/>
      <c r="B333" s="91"/>
      <c r="C333" s="88" t="s">
        <v>24</v>
      </c>
      <c r="D333" s="83" t="s">
        <v>22</v>
      </c>
      <c r="E333" s="89">
        <v>1.4999999999999999E-2</v>
      </c>
      <c r="F333" s="85">
        <f>F331*E333</f>
        <v>1.7999999999999999E-2</v>
      </c>
      <c r="G333" s="86"/>
      <c r="H333" s="5">
        <f t="shared" si="91"/>
        <v>0</v>
      </c>
      <c r="I333" s="86"/>
      <c r="J333" s="5">
        <f t="shared" si="92"/>
        <v>0</v>
      </c>
      <c r="K333" s="100"/>
      <c r="L333" s="5">
        <f t="shared" si="93"/>
        <v>0</v>
      </c>
      <c r="M333" s="22">
        <f t="shared" si="94"/>
        <v>0</v>
      </c>
    </row>
    <row r="334" spans="1:13" s="12" customFormat="1" ht="15" customHeight="1" x14ac:dyDescent="0.25">
      <c r="A334" s="102"/>
      <c r="B334" s="91"/>
      <c r="C334" s="88" t="s">
        <v>57</v>
      </c>
      <c r="D334" s="83" t="s">
        <v>27</v>
      </c>
      <c r="E334" s="83">
        <v>2</v>
      </c>
      <c r="F334" s="85">
        <f>F331*E334</f>
        <v>2.4</v>
      </c>
      <c r="G334" s="86"/>
      <c r="H334" s="5">
        <f t="shared" si="91"/>
        <v>0</v>
      </c>
      <c r="I334" s="86"/>
      <c r="J334" s="5">
        <f t="shared" si="92"/>
        <v>0</v>
      </c>
      <c r="K334" s="100"/>
      <c r="L334" s="5">
        <f t="shared" si="93"/>
        <v>0</v>
      </c>
      <c r="M334" s="22">
        <f t="shared" si="94"/>
        <v>0</v>
      </c>
    </row>
    <row r="335" spans="1:13" s="12" customFormat="1" ht="15" customHeight="1" x14ac:dyDescent="0.25">
      <c r="A335" s="103"/>
      <c r="B335" s="91"/>
      <c r="C335" s="88" t="s">
        <v>25</v>
      </c>
      <c r="D335" s="83" t="s">
        <v>22</v>
      </c>
      <c r="E335" s="84">
        <v>1.38E-2</v>
      </c>
      <c r="F335" s="85">
        <f>F331*E335</f>
        <v>1.6559999999999998E-2</v>
      </c>
      <c r="G335" s="86"/>
      <c r="H335" s="5">
        <f t="shared" si="91"/>
        <v>0</v>
      </c>
      <c r="I335" s="86"/>
      <c r="J335" s="5">
        <f t="shared" si="92"/>
        <v>0</v>
      </c>
      <c r="K335" s="100"/>
      <c r="L335" s="5">
        <f t="shared" si="93"/>
        <v>0</v>
      </c>
      <c r="M335" s="22">
        <f t="shared" si="94"/>
        <v>0</v>
      </c>
    </row>
    <row r="336" spans="1:13" s="12" customFormat="1" ht="15" customHeight="1" x14ac:dyDescent="0.25">
      <c r="A336" s="101">
        <v>13</v>
      </c>
      <c r="B336" s="82" t="s">
        <v>61</v>
      </c>
      <c r="C336" s="2" t="s">
        <v>62</v>
      </c>
      <c r="D336" s="83" t="s">
        <v>31</v>
      </c>
      <c r="E336" s="83"/>
      <c r="F336" s="85">
        <v>1</v>
      </c>
      <c r="G336" s="86"/>
      <c r="H336" s="5"/>
      <c r="I336" s="86"/>
      <c r="J336" s="5"/>
      <c r="K336" s="100"/>
      <c r="L336" s="5"/>
      <c r="M336" s="22"/>
    </row>
    <row r="337" spans="1:17" s="12" customFormat="1" ht="15" customHeight="1" x14ac:dyDescent="0.25">
      <c r="A337" s="102"/>
      <c r="B337" s="91"/>
      <c r="C337" s="88" t="s">
        <v>23</v>
      </c>
      <c r="D337" s="83" t="s">
        <v>21</v>
      </c>
      <c r="E337" s="83">
        <v>1.51</v>
      </c>
      <c r="F337" s="85">
        <f>F336*E337</f>
        <v>1.51</v>
      </c>
      <c r="G337" s="86"/>
      <c r="H337" s="5">
        <f t="shared" ref="H337:H342" si="95">F337*G337</f>
        <v>0</v>
      </c>
      <c r="I337" s="86"/>
      <c r="J337" s="5">
        <f t="shared" ref="J337:J342" si="96">F337*I337</f>
        <v>0</v>
      </c>
      <c r="K337" s="100"/>
      <c r="L337" s="5">
        <f t="shared" ref="L337:L342" si="97">F337*K337</f>
        <v>0</v>
      </c>
      <c r="M337" s="22">
        <f t="shared" ref="M337:M350" si="98">L337+J337+H337</f>
        <v>0</v>
      </c>
    </row>
    <row r="338" spans="1:17" s="12" customFormat="1" ht="15" customHeight="1" x14ac:dyDescent="0.25">
      <c r="A338" s="102"/>
      <c r="B338" s="91"/>
      <c r="C338" s="88" t="s">
        <v>24</v>
      </c>
      <c r="D338" s="83" t="s">
        <v>22</v>
      </c>
      <c r="E338" s="83">
        <v>0.13</v>
      </c>
      <c r="F338" s="85">
        <f>F336*E338</f>
        <v>0.13</v>
      </c>
      <c r="G338" s="86"/>
      <c r="H338" s="5">
        <f t="shared" si="95"/>
        <v>0</v>
      </c>
      <c r="I338" s="86"/>
      <c r="J338" s="5">
        <f t="shared" si="96"/>
        <v>0</v>
      </c>
      <c r="K338" s="100"/>
      <c r="L338" s="5">
        <f t="shared" si="97"/>
        <v>0</v>
      </c>
      <c r="M338" s="22">
        <f t="shared" si="98"/>
        <v>0</v>
      </c>
    </row>
    <row r="339" spans="1:17" s="12" customFormat="1" ht="15" customHeight="1" x14ac:dyDescent="0.25">
      <c r="A339" s="102"/>
      <c r="B339" s="91"/>
      <c r="C339" s="88" t="s">
        <v>62</v>
      </c>
      <c r="D339" s="83" t="s">
        <v>31</v>
      </c>
      <c r="E339" s="83">
        <v>1</v>
      </c>
      <c r="F339" s="85">
        <f>F336*E339</f>
        <v>1</v>
      </c>
      <c r="G339" s="86"/>
      <c r="H339" s="5">
        <f t="shared" si="95"/>
        <v>0</v>
      </c>
      <c r="I339" s="86"/>
      <c r="J339" s="5">
        <f t="shared" si="96"/>
        <v>0</v>
      </c>
      <c r="K339" s="100"/>
      <c r="L339" s="5">
        <f t="shared" si="97"/>
        <v>0</v>
      </c>
      <c r="M339" s="22">
        <f t="shared" si="98"/>
        <v>0</v>
      </c>
      <c r="O339" s="13"/>
    </row>
    <row r="340" spans="1:17" s="12" customFormat="1" ht="15" customHeight="1" x14ac:dyDescent="0.25">
      <c r="A340" s="103"/>
      <c r="B340" s="91"/>
      <c r="C340" s="88" t="s">
        <v>25</v>
      </c>
      <c r="D340" s="83" t="s">
        <v>22</v>
      </c>
      <c r="E340" s="83">
        <v>7.0000000000000007E-2</v>
      </c>
      <c r="F340" s="85">
        <f>F336*E340</f>
        <v>7.0000000000000007E-2</v>
      </c>
      <c r="G340" s="86"/>
      <c r="H340" s="5">
        <f t="shared" si="95"/>
        <v>0</v>
      </c>
      <c r="I340" s="86"/>
      <c r="J340" s="5">
        <f t="shared" si="96"/>
        <v>0</v>
      </c>
      <c r="K340" s="100"/>
      <c r="L340" s="5">
        <f t="shared" si="97"/>
        <v>0</v>
      </c>
      <c r="M340" s="22">
        <f t="shared" si="98"/>
        <v>0</v>
      </c>
      <c r="O340" s="13"/>
    </row>
    <row r="341" spans="1:17" s="12" customFormat="1" ht="15" customHeight="1" x14ac:dyDescent="0.25">
      <c r="A341" s="92">
        <v>14</v>
      </c>
      <c r="B341" s="82" t="s">
        <v>26</v>
      </c>
      <c r="C341" s="2" t="s">
        <v>63</v>
      </c>
      <c r="D341" s="83" t="s">
        <v>31</v>
      </c>
      <c r="E341" s="83"/>
      <c r="F341" s="86">
        <v>1</v>
      </c>
      <c r="G341" s="86"/>
      <c r="H341" s="5">
        <f t="shared" si="95"/>
        <v>0</v>
      </c>
      <c r="I341" s="86"/>
      <c r="J341" s="5">
        <f t="shared" si="96"/>
        <v>0</v>
      </c>
      <c r="K341" s="100"/>
      <c r="L341" s="5">
        <f t="shared" si="97"/>
        <v>0</v>
      </c>
      <c r="M341" s="22">
        <f t="shared" si="98"/>
        <v>0</v>
      </c>
      <c r="O341" s="13"/>
    </row>
    <row r="342" spans="1:17" s="12" customFormat="1" ht="15" customHeight="1" x14ac:dyDescent="0.25">
      <c r="A342" s="92">
        <v>15</v>
      </c>
      <c r="B342" s="91" t="s">
        <v>26</v>
      </c>
      <c r="C342" s="2" t="s">
        <v>87</v>
      </c>
      <c r="D342" s="83" t="s">
        <v>31</v>
      </c>
      <c r="E342" s="83"/>
      <c r="F342" s="86">
        <v>20</v>
      </c>
      <c r="G342" s="86"/>
      <c r="H342" s="5">
        <f t="shared" si="95"/>
        <v>0</v>
      </c>
      <c r="I342" s="86"/>
      <c r="J342" s="5">
        <f t="shared" si="96"/>
        <v>0</v>
      </c>
      <c r="K342" s="100"/>
      <c r="L342" s="5">
        <f t="shared" si="97"/>
        <v>0</v>
      </c>
      <c r="M342" s="22">
        <f t="shared" si="98"/>
        <v>0</v>
      </c>
      <c r="O342" s="13"/>
    </row>
    <row r="343" spans="1:17" s="12" customFormat="1" ht="15" customHeight="1" x14ac:dyDescent="0.25">
      <c r="A343" s="101">
        <v>16</v>
      </c>
      <c r="B343" s="91" t="s">
        <v>45</v>
      </c>
      <c r="C343" s="2" t="s">
        <v>66</v>
      </c>
      <c r="D343" s="83" t="s">
        <v>5</v>
      </c>
      <c r="E343" s="83"/>
      <c r="F343" s="85">
        <f>F321*3.14*0.02</f>
        <v>0.2198</v>
      </c>
      <c r="G343" s="86"/>
      <c r="H343" s="5"/>
      <c r="I343" s="86"/>
      <c r="J343" s="5"/>
      <c r="K343" s="100"/>
      <c r="L343" s="5"/>
      <c r="M343" s="22">
        <f t="shared" si="98"/>
        <v>0</v>
      </c>
    </row>
    <row r="344" spans="1:17" s="12" customFormat="1" ht="15" customHeight="1" x14ac:dyDescent="0.25">
      <c r="A344" s="102"/>
      <c r="B344" s="91"/>
      <c r="C344" s="88" t="s">
        <v>23</v>
      </c>
      <c r="D344" s="83" t="s">
        <v>21</v>
      </c>
      <c r="E344" s="83">
        <v>0.68</v>
      </c>
      <c r="F344" s="93">
        <f>F343*E344</f>
        <v>0.14946400000000001</v>
      </c>
      <c r="G344" s="86"/>
      <c r="H344" s="5">
        <f t="shared" ref="H344:H349" si="99">F344*G344</f>
        <v>0</v>
      </c>
      <c r="I344" s="86"/>
      <c r="J344" s="5">
        <f t="shared" ref="J344:J350" si="100">F344*I344</f>
        <v>0</v>
      </c>
      <c r="K344" s="100"/>
      <c r="L344" s="5">
        <f t="shared" ref="L344:L350" si="101">F344*K344</f>
        <v>0</v>
      </c>
      <c r="M344" s="22">
        <f t="shared" si="98"/>
        <v>0</v>
      </c>
    </row>
    <row r="345" spans="1:17" s="12" customFormat="1" ht="15" customHeight="1" x14ac:dyDescent="0.25">
      <c r="A345" s="102"/>
      <c r="B345" s="91"/>
      <c r="C345" s="88" t="s">
        <v>24</v>
      </c>
      <c r="D345" s="83" t="s">
        <v>22</v>
      </c>
      <c r="E345" s="84">
        <v>2.9999999999999997E-4</v>
      </c>
      <c r="F345" s="93">
        <f>F343*E345</f>
        <v>6.5939999999999995E-5</v>
      </c>
      <c r="G345" s="86"/>
      <c r="H345" s="5">
        <f t="shared" si="99"/>
        <v>0</v>
      </c>
      <c r="I345" s="86"/>
      <c r="J345" s="5">
        <f t="shared" si="100"/>
        <v>0</v>
      </c>
      <c r="K345" s="100"/>
      <c r="L345" s="5">
        <f t="shared" si="101"/>
        <v>0</v>
      </c>
      <c r="M345" s="22">
        <f t="shared" si="98"/>
        <v>0</v>
      </c>
    </row>
    <row r="346" spans="1:17" s="14" customFormat="1" ht="15" customHeight="1" x14ac:dyDescent="0.25">
      <c r="A346" s="102"/>
      <c r="B346" s="91"/>
      <c r="C346" s="88" t="s">
        <v>36</v>
      </c>
      <c r="D346" s="83" t="s">
        <v>6</v>
      </c>
      <c r="E346" s="83">
        <v>0.246</v>
      </c>
      <c r="F346" s="93">
        <f>E346*F343</f>
        <v>5.4070799999999995E-2</v>
      </c>
      <c r="G346" s="86"/>
      <c r="H346" s="5">
        <f t="shared" si="99"/>
        <v>0</v>
      </c>
      <c r="I346" s="86"/>
      <c r="J346" s="5">
        <f t="shared" si="100"/>
        <v>0</v>
      </c>
      <c r="K346" s="100"/>
      <c r="L346" s="5">
        <f t="shared" si="101"/>
        <v>0</v>
      </c>
      <c r="M346" s="22">
        <f t="shared" si="98"/>
        <v>0</v>
      </c>
      <c r="Q346" s="12"/>
    </row>
    <row r="347" spans="1:17" s="14" customFormat="1" ht="15" customHeight="1" x14ac:dyDescent="0.25">
      <c r="A347" s="102"/>
      <c r="B347" s="91"/>
      <c r="C347" s="88" t="s">
        <v>37</v>
      </c>
      <c r="D347" s="83" t="s">
        <v>6</v>
      </c>
      <c r="E347" s="89">
        <v>2.7E-2</v>
      </c>
      <c r="F347" s="93">
        <f>E347*F343</f>
        <v>5.9345999999999999E-3</v>
      </c>
      <c r="G347" s="86"/>
      <c r="H347" s="5">
        <f t="shared" si="99"/>
        <v>0</v>
      </c>
      <c r="I347" s="86"/>
      <c r="J347" s="5">
        <f t="shared" si="100"/>
        <v>0</v>
      </c>
      <c r="K347" s="100"/>
      <c r="L347" s="5">
        <f t="shared" si="101"/>
        <v>0</v>
      </c>
      <c r="M347" s="22">
        <f t="shared" si="98"/>
        <v>0</v>
      </c>
      <c r="Q347" s="12"/>
    </row>
    <row r="348" spans="1:17" s="14" customFormat="1" ht="15" customHeight="1" x14ac:dyDescent="0.25">
      <c r="A348" s="103"/>
      <c r="B348" s="91"/>
      <c r="C348" s="88" t="s">
        <v>25</v>
      </c>
      <c r="D348" s="83" t="s">
        <v>22</v>
      </c>
      <c r="E348" s="84">
        <v>1.9E-3</v>
      </c>
      <c r="F348" s="93">
        <f>E348*F343</f>
        <v>4.1762E-4</v>
      </c>
      <c r="G348" s="86"/>
      <c r="H348" s="5">
        <f t="shared" si="99"/>
        <v>0</v>
      </c>
      <c r="I348" s="86"/>
      <c r="J348" s="5">
        <f t="shared" si="100"/>
        <v>0</v>
      </c>
      <c r="K348" s="100"/>
      <c r="L348" s="5">
        <f t="shared" si="101"/>
        <v>0</v>
      </c>
      <c r="M348" s="22">
        <f t="shared" si="98"/>
        <v>0</v>
      </c>
      <c r="Q348" s="12"/>
    </row>
    <row r="349" spans="1:17" s="14" customFormat="1" ht="15" customHeight="1" x14ac:dyDescent="0.25">
      <c r="A349" s="92">
        <v>17</v>
      </c>
      <c r="B349" s="87" t="s">
        <v>26</v>
      </c>
      <c r="C349" s="2" t="s">
        <v>67</v>
      </c>
      <c r="D349" s="83" t="s">
        <v>27</v>
      </c>
      <c r="E349" s="89"/>
      <c r="F349" s="86">
        <v>1.5</v>
      </c>
      <c r="G349" s="86"/>
      <c r="H349" s="5">
        <f t="shared" si="99"/>
        <v>0</v>
      </c>
      <c r="I349" s="86"/>
      <c r="J349" s="5">
        <f t="shared" si="100"/>
        <v>0</v>
      </c>
      <c r="K349" s="100"/>
      <c r="L349" s="5">
        <f t="shared" si="101"/>
        <v>0</v>
      </c>
      <c r="M349" s="22">
        <f t="shared" si="98"/>
        <v>0</v>
      </c>
    </row>
    <row r="350" spans="1:17" s="14" customFormat="1" ht="15" customHeight="1" x14ac:dyDescent="0.25">
      <c r="A350" s="92">
        <v>18</v>
      </c>
      <c r="B350" s="87" t="s">
        <v>26</v>
      </c>
      <c r="C350" s="2" t="s">
        <v>68</v>
      </c>
      <c r="D350" s="83" t="s">
        <v>31</v>
      </c>
      <c r="E350" s="89"/>
      <c r="F350" s="86">
        <v>2</v>
      </c>
      <c r="G350" s="86"/>
      <c r="H350" s="94">
        <f>G350*F350</f>
        <v>0</v>
      </c>
      <c r="I350" s="86"/>
      <c r="J350" s="5">
        <f t="shared" si="100"/>
        <v>0</v>
      </c>
      <c r="K350" s="100"/>
      <c r="L350" s="5">
        <f t="shared" si="101"/>
        <v>0</v>
      </c>
      <c r="M350" s="22">
        <f t="shared" si="98"/>
        <v>0</v>
      </c>
    </row>
    <row r="351" spans="1:17" s="15" customFormat="1" ht="15" customHeight="1" thickBot="1" x14ac:dyDescent="0.3">
      <c r="A351" s="24"/>
      <c r="B351" s="25"/>
      <c r="C351" s="26" t="s">
        <v>4</v>
      </c>
      <c r="D351" s="27"/>
      <c r="E351" s="27"/>
      <c r="F351" s="28"/>
      <c r="G351" s="28"/>
      <c r="H351" s="28">
        <f>SUM(H292:H350)</f>
        <v>0</v>
      </c>
      <c r="I351" s="28"/>
      <c r="J351" s="28">
        <f>SUM(J292:J350)</f>
        <v>0</v>
      </c>
      <c r="K351" s="29"/>
      <c r="L351" s="29">
        <f>SUM(L292:L350)</f>
        <v>0</v>
      </c>
      <c r="M351" s="30">
        <f>L351+J351+H351</f>
        <v>0</v>
      </c>
    </row>
    <row r="352" spans="1:17" s="15" customFormat="1" ht="15" customHeight="1" x14ac:dyDescent="0.25">
      <c r="A352" s="31"/>
      <c r="B352" s="32"/>
      <c r="C352" s="33" t="s">
        <v>20</v>
      </c>
      <c r="D352" s="34"/>
      <c r="E352" s="34"/>
      <c r="F352" s="35"/>
      <c r="G352" s="35"/>
      <c r="H352" s="35"/>
      <c r="I352" s="35"/>
      <c r="J352" s="35"/>
      <c r="K352" s="36"/>
      <c r="L352" s="36"/>
      <c r="M352" s="37">
        <f>H351*D352</f>
        <v>0</v>
      </c>
    </row>
    <row r="353" spans="1:29" s="15" customFormat="1" ht="15" customHeight="1" x14ac:dyDescent="0.25">
      <c r="A353" s="38"/>
      <c r="B353" s="39"/>
      <c r="C353" s="10" t="s">
        <v>4</v>
      </c>
      <c r="D353" s="40"/>
      <c r="E353" s="40"/>
      <c r="F353" s="11"/>
      <c r="G353" s="11"/>
      <c r="H353" s="11"/>
      <c r="I353" s="11"/>
      <c r="J353" s="11"/>
      <c r="K353" s="41"/>
      <c r="L353" s="41"/>
      <c r="M353" s="42">
        <f>M351+M352</f>
        <v>0</v>
      </c>
    </row>
    <row r="354" spans="1:29" s="15" customFormat="1" ht="15" customHeight="1" x14ac:dyDescent="0.25">
      <c r="A354" s="38"/>
      <c r="B354" s="39"/>
      <c r="C354" s="10" t="s">
        <v>28</v>
      </c>
      <c r="D354" s="40"/>
      <c r="E354" s="40"/>
      <c r="F354" s="11"/>
      <c r="G354" s="11"/>
      <c r="H354" s="11"/>
      <c r="I354" s="11"/>
      <c r="J354" s="11"/>
      <c r="K354" s="41"/>
      <c r="L354" s="41"/>
      <c r="M354" s="42">
        <f>J351*D354</f>
        <v>0</v>
      </c>
    </row>
    <row r="355" spans="1:29" s="15" customFormat="1" ht="15" customHeight="1" x14ac:dyDescent="0.25">
      <c r="A355" s="43"/>
      <c r="B355" s="8"/>
      <c r="C355" s="9" t="s">
        <v>4</v>
      </c>
      <c r="D355" s="44"/>
      <c r="E355" s="44"/>
      <c r="F355" s="3"/>
      <c r="G355" s="3"/>
      <c r="H355" s="3"/>
      <c r="I355" s="3"/>
      <c r="J355" s="3"/>
      <c r="K355" s="45"/>
      <c r="L355" s="45"/>
      <c r="M355" s="46">
        <f>M354+M353</f>
        <v>0</v>
      </c>
    </row>
    <row r="356" spans="1:29" s="15" customFormat="1" ht="15" customHeight="1" x14ac:dyDescent="0.25">
      <c r="A356" s="43"/>
      <c r="B356" s="8"/>
      <c r="C356" s="9" t="s">
        <v>33</v>
      </c>
      <c r="D356" s="47"/>
      <c r="E356" s="47"/>
      <c r="F356" s="3"/>
      <c r="G356" s="3"/>
      <c r="H356" s="3"/>
      <c r="I356" s="3"/>
      <c r="J356" s="3"/>
      <c r="K356" s="45"/>
      <c r="L356" s="45"/>
      <c r="M356" s="46">
        <f>M355*D356</f>
        <v>0</v>
      </c>
    </row>
    <row r="357" spans="1:29" s="15" customFormat="1" ht="15" customHeight="1" thickBot="1" x14ac:dyDescent="0.3">
      <c r="A357" s="24"/>
      <c r="B357" s="48"/>
      <c r="C357" s="49" t="s">
        <v>32</v>
      </c>
      <c r="D357" s="50"/>
      <c r="E357" s="50"/>
      <c r="F357" s="51"/>
      <c r="G357" s="51"/>
      <c r="H357" s="51"/>
      <c r="I357" s="51"/>
      <c r="J357" s="51"/>
      <c r="K357" s="52"/>
      <c r="L357" s="52"/>
      <c r="M357" s="53">
        <f>M356+M355</f>
        <v>0</v>
      </c>
    </row>
    <row r="358" spans="1:29" s="15" customFormat="1" ht="15" customHeight="1" x14ac:dyDescent="0.25">
      <c r="A358" s="75"/>
      <c r="B358" s="76"/>
      <c r="C358" s="77"/>
      <c r="D358" s="78"/>
      <c r="E358" s="78"/>
      <c r="F358" s="79"/>
      <c r="G358" s="79"/>
      <c r="H358" s="79"/>
      <c r="I358" s="79"/>
      <c r="J358" s="79"/>
      <c r="K358" s="79"/>
      <c r="L358" s="79"/>
      <c r="M358" s="79"/>
      <c r="AC358" s="81"/>
    </row>
    <row r="359" spans="1:29" s="15" customFormat="1" ht="15" customHeight="1" x14ac:dyDescent="0.25">
      <c r="A359" s="75"/>
      <c r="B359" s="76"/>
      <c r="C359" s="77"/>
      <c r="D359" s="78"/>
      <c r="E359" s="78"/>
      <c r="F359" s="79"/>
      <c r="G359" s="79"/>
      <c r="H359" s="79"/>
      <c r="I359" s="79"/>
      <c r="J359" s="79"/>
      <c r="K359" s="79"/>
      <c r="L359" s="79"/>
      <c r="M359" s="79"/>
      <c r="AC359" s="81"/>
    </row>
    <row r="360" spans="1:29" s="15" customFormat="1" ht="15" customHeight="1" x14ac:dyDescent="0.25">
      <c r="A360" s="75"/>
      <c r="B360" s="76"/>
      <c r="C360" s="77"/>
      <c r="D360" s="78"/>
      <c r="E360" s="78"/>
      <c r="F360" s="79"/>
      <c r="G360" s="79"/>
      <c r="H360" s="79"/>
      <c r="I360" s="79"/>
      <c r="J360" s="79"/>
      <c r="K360" s="79"/>
      <c r="L360" s="79"/>
      <c r="M360" s="79"/>
      <c r="AC360" s="81"/>
    </row>
    <row r="361" spans="1:29" s="15" customFormat="1" ht="15" customHeight="1" x14ac:dyDescent="0.25">
      <c r="A361" s="75"/>
      <c r="B361" s="76"/>
      <c r="C361" s="77"/>
      <c r="D361" s="78"/>
      <c r="E361" s="78"/>
      <c r="F361" s="79"/>
      <c r="G361" s="79"/>
      <c r="H361" s="79"/>
      <c r="I361" s="79"/>
      <c r="J361" s="79"/>
      <c r="K361" s="79"/>
      <c r="L361" s="79"/>
      <c r="M361" s="79"/>
      <c r="AC361" s="81"/>
    </row>
    <row r="362" spans="1:29" s="15" customFormat="1" ht="15" customHeight="1" x14ac:dyDescent="0.25">
      <c r="A362" s="75"/>
      <c r="B362" s="76"/>
      <c r="C362" s="77"/>
      <c r="D362" s="78"/>
      <c r="E362" s="78"/>
      <c r="F362" s="79"/>
      <c r="G362" s="79"/>
      <c r="H362" s="79"/>
      <c r="I362" s="79"/>
      <c r="J362" s="79"/>
      <c r="K362" s="79"/>
      <c r="L362" s="79"/>
      <c r="M362" s="79"/>
      <c r="AC362" s="81"/>
    </row>
    <row r="363" spans="1:29" s="15" customFormat="1" ht="15" customHeight="1" x14ac:dyDescent="0.25">
      <c r="A363" s="75"/>
      <c r="B363" s="76"/>
      <c r="C363" s="77"/>
      <c r="D363" s="78"/>
      <c r="E363" s="78"/>
      <c r="F363" s="79"/>
      <c r="G363" s="79"/>
      <c r="H363" s="79"/>
      <c r="I363" s="79"/>
      <c r="J363" s="79"/>
      <c r="K363" s="79"/>
      <c r="L363" s="79"/>
      <c r="M363" s="79"/>
      <c r="AC363" s="81"/>
    </row>
    <row r="364" spans="1:29" s="15" customFormat="1" ht="15" customHeight="1" x14ac:dyDescent="0.25">
      <c r="A364" s="75"/>
      <c r="B364" s="76"/>
      <c r="C364" s="77"/>
      <c r="D364" s="78"/>
      <c r="E364" s="78"/>
      <c r="F364" s="79"/>
      <c r="G364" s="79"/>
      <c r="H364" s="79"/>
      <c r="I364" s="79"/>
      <c r="J364" s="79"/>
      <c r="K364" s="79"/>
      <c r="L364" s="79"/>
      <c r="M364" s="79"/>
      <c r="AC364" s="81"/>
    </row>
    <row r="365" spans="1:29" s="15" customFormat="1" ht="15" customHeight="1" x14ac:dyDescent="0.25">
      <c r="A365" s="75"/>
      <c r="B365" s="76"/>
      <c r="C365" s="77"/>
      <c r="D365" s="78"/>
      <c r="E365" s="78"/>
      <c r="F365" s="79"/>
      <c r="G365" s="79"/>
      <c r="H365" s="79"/>
      <c r="I365" s="79"/>
      <c r="J365" s="79"/>
      <c r="K365" s="79"/>
      <c r="L365" s="79"/>
      <c r="M365" s="79"/>
      <c r="AC365" s="81"/>
    </row>
    <row r="366" spans="1:29" s="15" customFormat="1" ht="15" customHeight="1" x14ac:dyDescent="0.25">
      <c r="A366" s="75"/>
      <c r="B366" s="76"/>
      <c r="C366" s="77"/>
      <c r="D366" s="78"/>
      <c r="E366" s="78"/>
      <c r="F366" s="79"/>
      <c r="G366" s="79"/>
      <c r="H366" s="79"/>
      <c r="I366" s="79"/>
      <c r="J366" s="79"/>
      <c r="K366" s="79"/>
      <c r="L366" s="79"/>
      <c r="M366" s="79"/>
    </row>
  </sheetData>
  <sheetProtection selectLockedCells="1"/>
  <mergeCells count="75">
    <mergeCell ref="A205:A209"/>
    <mergeCell ref="A210:A214"/>
    <mergeCell ref="A215:A219"/>
    <mergeCell ref="A223:A228"/>
    <mergeCell ref="A286:M287"/>
    <mergeCell ref="A288:A290"/>
    <mergeCell ref="B288:B290"/>
    <mergeCell ref="C288:C290"/>
    <mergeCell ref="D288:D290"/>
    <mergeCell ref="E288:F288"/>
    <mergeCell ref="G288:L288"/>
    <mergeCell ref="M288:M290"/>
    <mergeCell ref="E289:E290"/>
    <mergeCell ref="F289:F290"/>
    <mergeCell ref="G289:H289"/>
    <mergeCell ref="I289:J289"/>
    <mergeCell ref="K289:L289"/>
    <mergeCell ref="A200:A204"/>
    <mergeCell ref="A166:M167"/>
    <mergeCell ref="A168:A170"/>
    <mergeCell ref="B168:B170"/>
    <mergeCell ref="C168:C170"/>
    <mergeCell ref="D168:D170"/>
    <mergeCell ref="E168:F168"/>
    <mergeCell ref="G168:L168"/>
    <mergeCell ref="M168:M170"/>
    <mergeCell ref="E169:E170"/>
    <mergeCell ref="F169:F170"/>
    <mergeCell ref="G169:H169"/>
    <mergeCell ref="I169:J169"/>
    <mergeCell ref="K169:L169"/>
    <mergeCell ref="A172:A174"/>
    <mergeCell ref="A175:A177"/>
    <mergeCell ref="A82:A86"/>
    <mergeCell ref="A87:A91"/>
    <mergeCell ref="A92:A96"/>
    <mergeCell ref="A97:A101"/>
    <mergeCell ref="A195:A199"/>
    <mergeCell ref="A181:A184"/>
    <mergeCell ref="A185:A189"/>
    <mergeCell ref="A190:A194"/>
    <mergeCell ref="A102:A106"/>
    <mergeCell ref="A111:A116"/>
    <mergeCell ref="E49:E50"/>
    <mergeCell ref="F49:F50"/>
    <mergeCell ref="G49:H49"/>
    <mergeCell ref="I49:J49"/>
    <mergeCell ref="K49:L49"/>
    <mergeCell ref="A77:A81"/>
    <mergeCell ref="B2:D2"/>
    <mergeCell ref="A72:A76"/>
    <mergeCell ref="A52:A54"/>
    <mergeCell ref="A55:A57"/>
    <mergeCell ref="A58:A60"/>
    <mergeCell ref="A61:A66"/>
    <mergeCell ref="A68:A71"/>
    <mergeCell ref="A46:M47"/>
    <mergeCell ref="A48:A50"/>
    <mergeCell ref="B48:B50"/>
    <mergeCell ref="C48:C50"/>
    <mergeCell ref="D48:D50"/>
    <mergeCell ref="E48:F48"/>
    <mergeCell ref="G48:L48"/>
    <mergeCell ref="M48:M50"/>
    <mergeCell ref="A302:A305"/>
    <mergeCell ref="A292:A294"/>
    <mergeCell ref="A295:A298"/>
    <mergeCell ref="A306:A310"/>
    <mergeCell ref="A311:A315"/>
    <mergeCell ref="A343:A348"/>
    <mergeCell ref="A316:A320"/>
    <mergeCell ref="A321:A325"/>
    <mergeCell ref="A326:A330"/>
    <mergeCell ref="A331:A335"/>
    <mergeCell ref="A336:A340"/>
  </mergeCells>
  <printOptions horizontalCentered="1"/>
  <pageMargins left="0.24" right="0.23" top="0.26" bottom="0.28999999999999998" header="0.2" footer="0.2"/>
  <pageSetup paperSize="9" scale="62" orientation="landscape" r:id="rId1"/>
  <ignoredErrors>
    <ignoredError sqref="M123:M125 M236:M237 M356:M357" formula="1"/>
    <ignoredError sqref="C171 C291 C51" numberStoredAsText="1"/>
    <ignoredError sqref="D7" evalError="1"/>
    <ignoredError sqref="B87:B102 B200:B211 B215 B321:B3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-1-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2012-05-27T10:58:22Z</cp:lastPrinted>
  <dcterms:created xsi:type="dcterms:W3CDTF">2006-09-16T00:00:00Z</dcterms:created>
  <dcterms:modified xsi:type="dcterms:W3CDTF">2021-03-18T13:38:56Z</dcterms:modified>
</cp:coreProperties>
</file>