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8ED215A1-8C2B-46F2-B5BD-0CF25149F503}" xr6:coauthVersionLast="46" xr6:coauthVersionMax="46" xr10:uidLastSave="{00000000-0000-0000-0000-000000000000}"/>
  <bookViews>
    <workbookView xWindow="-120" yWindow="-120" windowWidth="20730" windowHeight="11160" tabRatio="935" xr2:uid="{00000000-000D-0000-FFFF-FFFF00000000}"/>
  </bookViews>
  <sheets>
    <sheet name="ხარჯთაღრიცხვა" sheetId="5" r:id="rId1"/>
    <sheet name="ელ.მომარაგება" sheetId="6" r:id="rId2"/>
    <sheet name="ნაკრები" sheetId="7" r:id="rId3"/>
  </sheets>
  <calcPr calcId="191029"/>
</workbook>
</file>

<file path=xl/calcChain.xml><?xml version="1.0" encoding="utf-8"?>
<calcChain xmlns="http://schemas.openxmlformats.org/spreadsheetml/2006/main">
  <c r="F108" i="5" l="1"/>
  <c r="F107" i="5"/>
  <c r="F106" i="5"/>
  <c r="F105" i="5"/>
  <c r="A105" i="5"/>
  <c r="A106" i="5" s="1"/>
  <c r="A107" i="5" s="1"/>
  <c r="A108" i="5" s="1"/>
  <c r="F86" i="5"/>
  <c r="F85" i="5"/>
  <c r="F84" i="5"/>
  <c r="F83" i="5"/>
  <c r="A83" i="5"/>
  <c r="A84" i="5" s="1"/>
  <c r="A85" i="5" s="1"/>
  <c r="A86" i="5" s="1"/>
  <c r="F102" i="5"/>
  <c r="F101" i="5"/>
  <c r="F100" i="5"/>
  <c r="F99" i="5"/>
  <c r="A99" i="5"/>
  <c r="A100" i="5" s="1"/>
  <c r="A101" i="5" s="1"/>
  <c r="A102" i="5" s="1"/>
  <c r="E97" i="5"/>
  <c r="F97" i="5" s="1"/>
  <c r="E94" i="5"/>
  <c r="F94" i="5" s="1"/>
  <c r="E93" i="5"/>
  <c r="F93" i="5" s="1"/>
  <c r="F95" i="5"/>
  <c r="A93" i="5"/>
  <c r="A94" i="5" s="1"/>
  <c r="A95" i="5" s="1"/>
  <c r="A96" i="5" s="1"/>
  <c r="A97" i="5" s="1"/>
  <c r="F91" i="5" l="1"/>
  <c r="F90" i="5"/>
  <c r="F89" i="5"/>
  <c r="F88" i="5"/>
  <c r="A88" i="5"/>
  <c r="A89" i="5" s="1"/>
  <c r="A90" i="5" s="1"/>
  <c r="A91" i="5" s="1"/>
  <c r="A78" i="5"/>
  <c r="A79" i="5" s="1"/>
  <c r="A80" i="5" s="1"/>
  <c r="A81" i="5" s="1"/>
  <c r="F76" i="5"/>
  <c r="F75" i="5"/>
  <c r="F74" i="5"/>
  <c r="F73" i="5"/>
  <c r="F72" i="5"/>
  <c r="A72" i="5"/>
  <c r="A73" i="5" s="1"/>
  <c r="A74" i="5" s="1"/>
  <c r="A75" i="5" s="1"/>
  <c r="A76" i="5" s="1"/>
  <c r="F70" i="5"/>
  <c r="A70" i="5"/>
  <c r="F68" i="5"/>
  <c r="F65" i="5"/>
  <c r="F61" i="5"/>
  <c r="F60" i="5"/>
  <c r="A60" i="5"/>
  <c r="A61" i="5" s="1"/>
  <c r="A62" i="5" s="1"/>
  <c r="A63" i="5" s="1"/>
  <c r="A64" i="5" s="1"/>
  <c r="A65" i="5" s="1"/>
  <c r="A66" i="5" s="1"/>
  <c r="A67" i="5" s="1"/>
  <c r="A68" i="5" s="1"/>
  <c r="F57" i="5"/>
  <c r="F56" i="5"/>
  <c r="F54" i="5"/>
  <c r="F53" i="5"/>
  <c r="A53" i="5"/>
  <c r="A54" i="5" s="1"/>
  <c r="A55" i="5" s="1"/>
  <c r="A56" i="5" s="1"/>
  <c r="A57" i="5" s="1"/>
  <c r="F51" i="5" l="1"/>
  <c r="F50" i="5"/>
  <c r="F49" i="5"/>
  <c r="F48" i="5"/>
  <c r="F47" i="5"/>
  <c r="F46" i="5"/>
  <c r="F45" i="5"/>
  <c r="A45" i="5"/>
  <c r="A46" i="5" s="1"/>
  <c r="F43" i="5"/>
  <c r="F40" i="5"/>
  <c r="F35" i="5"/>
  <c r="F34" i="5"/>
  <c r="A34" i="5"/>
  <c r="A35" i="5" s="1"/>
  <c r="A36" i="5" s="1"/>
  <c r="A37" i="5" s="1"/>
  <c r="A38" i="5" s="1"/>
  <c r="A39" i="5" s="1"/>
  <c r="A40" i="5" s="1"/>
  <c r="A41" i="5" s="1"/>
  <c r="A42" i="5" s="1"/>
  <c r="A43" i="5" s="1"/>
  <c r="A47" i="5" l="1"/>
  <c r="A48" i="5" s="1"/>
  <c r="A49" i="5" s="1"/>
  <c r="A50" i="5" s="1"/>
  <c r="A51" i="5" s="1"/>
  <c r="F32" i="5"/>
  <c r="F29" i="5"/>
  <c r="F28" i="5"/>
  <c r="F27" i="5"/>
  <c r="F26" i="5"/>
  <c r="F25" i="5"/>
  <c r="A25" i="5"/>
  <c r="A26" i="5" s="1"/>
  <c r="A27" i="5" s="1"/>
  <c r="A28" i="5" s="1"/>
  <c r="A29" i="5" s="1"/>
  <c r="A30" i="5" s="1"/>
  <c r="A31" i="5" s="1"/>
  <c r="A32" i="5" s="1"/>
  <c r="F23" i="5"/>
  <c r="F22" i="5"/>
  <c r="F21" i="5"/>
  <c r="F20" i="5"/>
  <c r="A20" i="5"/>
  <c r="A21" i="5" s="1"/>
  <c r="A22" i="5" s="1"/>
  <c r="A23" i="5" s="1"/>
  <c r="F18" i="5"/>
  <c r="A18" i="5"/>
  <c r="F16" i="5"/>
  <c r="F15" i="5"/>
  <c r="F14" i="5"/>
  <c r="A14" i="5"/>
  <c r="A15" i="5" s="1"/>
  <c r="A16" i="5" s="1"/>
  <c r="A111" i="5" l="1"/>
  <c r="F111" i="5"/>
</calcChain>
</file>

<file path=xl/sharedStrings.xml><?xml version="1.0" encoding="utf-8"?>
<sst xmlns="http://schemas.openxmlformats.org/spreadsheetml/2006/main" count="281" uniqueCount="115">
  <si>
    <t>ლარი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</si>
  <si>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</si>
  <si>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</si>
  <si>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</si>
  <si>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</si>
  <si>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</si>
  <si>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</si>
  <si>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</si>
  <si>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</si>
  <si>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</si>
  <si>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</si>
  <si>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</si>
  <si>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</si>
  <si>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ზედნადები ხარჯები</t>
  </si>
  <si>
    <t>გეგმიური დაგროვება</t>
  </si>
  <si>
    <t xml:space="preserve"> </t>
  </si>
  <si>
    <t>ხელფასი</t>
  </si>
  <si>
    <t xml:space="preserve">ჯამი </t>
  </si>
  <si>
    <t>სატრანსპორტო ხარჯები მასალებზე</t>
  </si>
  <si>
    <t>მ³</t>
  </si>
  <si>
    <t>ტ</t>
  </si>
  <si>
    <t>შრომითი დანახარჯები</t>
  </si>
  <si>
    <t>კაც/სთ</t>
  </si>
  <si>
    <t>სხვა მანქანა</t>
  </si>
  <si>
    <t>ЕниР               Е1-22-1</t>
  </si>
  <si>
    <t>საბ.ფასი</t>
  </si>
  <si>
    <t>გ/მ</t>
  </si>
  <si>
    <t>მ²</t>
  </si>
  <si>
    <t>სამშენებლო ნარჩენების ტრანსპორტირება ნაგავსაყრელზე 5 კმ</t>
  </si>
  <si>
    <t>СниП IV-2-82 7-21-8</t>
  </si>
  <si>
    <t>სამონტაჟო დეტალები</t>
  </si>
  <si>
    <t>კგ</t>
  </si>
  <si>
    <t>სხვა მასალა</t>
  </si>
  <si>
    <t>СниП IV-2-82 1-80-7</t>
  </si>
  <si>
    <t>ელექტროდი</t>
  </si>
  <si>
    <t>ბეტონი "მ-250"</t>
  </si>
  <si>
    <t>პროექტ.</t>
  </si>
  <si>
    <t>ფურცლოვანი ფოლადი სისქით 4მმ</t>
  </si>
  <si>
    <t>СниП IV-2-82
15-164-7</t>
  </si>
  <si>
    <t>ანტიკოროზიული საღებავი</t>
  </si>
  <si>
    <t>ოლიფა</t>
  </si>
  <si>
    <t>სამშენებლო ნარჩენების დატვირთვა ავტოთვითმცლელზე</t>
  </si>
  <si>
    <t>მშენებლობის პროცესში წარმოქმნილი სამშენებლო ნარჩენების მოგროვება</t>
  </si>
  <si>
    <t>სპორტული მოედნის მოწყობის სამუშაოები</t>
  </si>
  <si>
    <t>მოედნის მოწყობა</t>
  </si>
  <si>
    <t>პლასტმასის სკამების მოწყობა</t>
  </si>
  <si>
    <r>
      <t>მ</t>
    </r>
    <r>
      <rPr>
        <b/>
        <sz val="10"/>
        <color theme="1"/>
        <rFont val="Sylfaen"/>
        <family val="1"/>
      </rPr>
      <t>²</t>
    </r>
  </si>
  <si>
    <t>კომპ.</t>
  </si>
  <si>
    <t>СниП IV-2-82 1-80-3</t>
  </si>
  <si>
    <t xml:space="preserve"> მ³</t>
  </si>
  <si>
    <t>ყალიბის ფარი</t>
  </si>
  <si>
    <t>ყალიბის ფიცარი IIIხ. 40მმ-იანი</t>
  </si>
  <si>
    <t>მილკვადრატი 80X80X3მმ</t>
  </si>
  <si>
    <t>ლითონის კუთხოვანა 50X50X4მმ</t>
  </si>
  <si>
    <t>ზოლოვანი ფოლადი 60X6მმ</t>
  </si>
  <si>
    <t>საფეხბურთო კარის მონტაჟი, ბეტონის საფუძველზე, კაპრონის ბადით 2ც</t>
  </si>
  <si>
    <t>კაპრონის ბადე</t>
  </si>
  <si>
    <t>СниП IV-2-82 6-1-2.</t>
  </si>
  <si>
    <t>СниП IV-2-82 9-12-1.</t>
  </si>
  <si>
    <t>გრუნტის გათხრა ხელით ლენტური საძირკვლის მოსაწყობად</t>
  </si>
  <si>
    <t>ღორღის საფუძვლის მოწყობა საძირკვლისთვის</t>
  </si>
  <si>
    <t>მოედანზე ღორღის საფუძვლის მოწყობა სისქით 10სმ  იატაკის ფილისთვის</t>
  </si>
  <si>
    <t>გრუნტის გათხრა ხელით საფეხბურთო კარის წერტილოვანი საძირკვლების მოსაწყობად</t>
  </si>
  <si>
    <t>წერტილოვანი საძირკვლების მოწყობა კარის დგარებისთვის</t>
  </si>
  <si>
    <t>მოედნის ლითონის კონსტრუქციების შეღებვა ანტიკოროზიული საღებავით</t>
  </si>
  <si>
    <t>მ/სთ</t>
  </si>
  <si>
    <t>შესასვლელი მეტალის კარის მოწყობა 2ც</t>
  </si>
  <si>
    <t>დასაჯდომი სკამებისთვის ლითონის კონსტრუქციის მოწყობა (ტრიბუნის სიგრძე 26მ)</t>
  </si>
  <si>
    <t>სკამების წინ მოაჯირის მოწყობა მავთულბადის პანელებისგან H=1მ</t>
  </si>
  <si>
    <t>ლითონის მილი დ=40X3მმ</t>
  </si>
  <si>
    <t>ა-3 კლასის არმატურა დ=8მმ ბიჯ 20სმ</t>
  </si>
  <si>
    <t>СниП IV-2-82 1-23-6</t>
  </si>
  <si>
    <t>ექსკავატორი პნევმოთვლიან სვლაზე</t>
  </si>
  <si>
    <t>СниП IV-2-82   8-3-2.</t>
  </si>
  <si>
    <t>ღორღი</t>
  </si>
  <si>
    <t>СниП IV-2-82 6-1-22.</t>
  </si>
  <si>
    <t>ბეტონი ~m250~</t>
  </si>
  <si>
    <t>a-I კლასის არმატურა</t>
  </si>
  <si>
    <t>a-III კლასის არმატურა დ-12 6 რიგი</t>
  </si>
  <si>
    <t>პანელური ღობის მოწყობა მავთულბადით PVC იზოლაციით</t>
  </si>
  <si>
    <t>ა-1 კლასის არმატურა დ-6მდე 700გ/მ</t>
  </si>
  <si>
    <t>СниП IV-2-82 9-5-1</t>
  </si>
  <si>
    <t>ლითონის სამონტაჟო დეტალები</t>
  </si>
  <si>
    <t>სამშენებლო ჭანჭიკები</t>
  </si>
  <si>
    <t>მეტალის კარი</t>
  </si>
  <si>
    <t>СниП IV-2-82 7-21-8 მის.</t>
  </si>
  <si>
    <t>მავთულბადე PVC იზოლაციით სისქით 4(3) უჯრედის ზომით 50X50</t>
  </si>
  <si>
    <t>მილკვადრატი დგარი და ზედა მოაჯირი 50X50X3მმ დგარი ყოველ 1,5მში</t>
  </si>
  <si>
    <t>ა-1 კლასის არმატურა დ-6მდე 90გ/მ</t>
  </si>
  <si>
    <t>ბეტონი~B20~</t>
  </si>
  <si>
    <t>ლითონის მილი 100X3მმ</t>
  </si>
  <si>
    <t>СниП IV-2-82  11-8-3</t>
  </si>
  <si>
    <t>რკ/ბეტონის მოჭიმვის მოწყობა სისქით 10სმ</t>
  </si>
  <si>
    <t>შრომითი დანახარჯები კ=X2</t>
  </si>
  <si>
    <t>სხვა მანქანა კ=X2</t>
  </si>
  <si>
    <t>სხვა მასალა კ=X2</t>
  </si>
  <si>
    <t>СниП IV-2-84 11-28-1 მიყ.</t>
  </si>
  <si>
    <t>8</t>
  </si>
  <si>
    <t>11</t>
  </si>
  <si>
    <t>15</t>
  </si>
  <si>
    <t>გრუნტის დამუშავება მექანიზმებით ტერიტორიის მოსასწორებლად ჭრილში მოჭრა და ყრილში გადატანა დატკეპნით</t>
  </si>
  <si>
    <t>ხელოვნური ბალახის მოწყობა სისქით 25მმ 8800 DTEX შემაერთებელი ლენტის და წებოს გათვალიწინებით</t>
  </si>
  <si>
    <t>ხელოვნური ბალახი სისქით 25მმ 8800 DTEX შემაერთებელი ლენტის და წებოს გათვალიწინებით</t>
  </si>
  <si>
    <t>გარეცხილი კვარცის შეტანა მოედანზე და გაშლა საშუალოდ 15 მმ</t>
  </si>
  <si>
    <t>გარეცხილი კვარცი</t>
  </si>
  <si>
    <t>ლითონის მილკვადრატი 50X50X3მმ დგარები ყოველ 1,5მ -ში</t>
  </si>
  <si>
    <t>რკ/ბეტონის ლენტური საძირკვლის და ზეძირკვლის მოსწყობა ღობის დგარების მონტაჟით 96X0,6X0,3+0,5</t>
  </si>
  <si>
    <t>ნინოწმინდს მუნიციპალიტეტის სოფელ ჟდანოვაკანის მინი სპორტული მოედნის მოწყობის ხარჯთაღრიცხვა</t>
  </si>
  <si>
    <t>მოედნისდახაზვა</t>
  </si>
  <si>
    <t>16</t>
  </si>
  <si>
    <t>18</t>
  </si>
  <si>
    <t>20</t>
  </si>
  <si>
    <t>%</t>
  </si>
  <si>
    <t>რეზერვი გაუთვალისწინებელი ხარჯებიდან</t>
  </si>
  <si>
    <t xml:space="preserve">დამატებითი ღირებულების გადასახადი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</si>
</sst>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0.0"/>
    <numFmt numFmtId="166" formatCode="_-* #,##0.00_р_._-;\-* #,##0.00_р_._-;_-* &quot;-&quot;??_р_._-;_-@_-"/>
    <numFmt numFmtId="167" formatCode="0.0000"/>
  </numFmts>
  <fonts count="44">
    <font>
      <sz val="11"/>
      <color theme="1"/>
      <name val="Sylfaen"/>
      <family val="2"/>
      <scheme val="minor"/>
    </font>
    <font>
      <sz val="10"/>
      <color theme="1"/>
      <name val="Sylfaen"/>
      <family val="1"/>
      <charset val="204"/>
    </font>
    <font>
      <sz val="10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i/>
      <sz val="10"/>
      <name val="Sylfaen"/>
      <family val="1"/>
      <charset val="204"/>
    </font>
    <font>
      <b/>
      <sz val="14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color indexed="8"/>
      <name val="Sylfaen"/>
      <family val="1"/>
    </font>
    <font>
      <b/>
      <sz val="10"/>
      <color theme="1"/>
      <name val="Sylfaen"/>
      <family val="1"/>
    </font>
    <font>
      <b/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indexed="8"/>
      <name val="Calibri"/>
      <family val="2"/>
      <charset val="204"/>
    </font>
    <font>
      <b/>
      <sz val="10"/>
      <name val="Sylfaen"/>
      <family val="1"/>
    </font>
    <font>
      <sz val="10"/>
      <name val="Sylfaen"/>
      <family val="1"/>
    </font>
    <font>
      <sz val="10"/>
      <color indexed="8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2"/>
      <scheme val="minor"/>
    </font>
    <font>
      <b/>
      <sz val="11"/>
      <color theme="1"/>
      <name val="Sylfaen"/>
      <family val="2"/>
      <charset val="204"/>
      <scheme val="minor"/>
    </font>
    <font>
      <i/>
      <sz val="10"/>
      <color indexed="8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  <font>
      <sz val="8"/>
      <name val="Sylfaen"/>
      <family val="1"/>
      <charset val="204"/>
    </font>
    <font>
      <sz val="11"/>
      <color indexed="8"/>
      <name val="Sylfaen"/>
      <family val="1"/>
      <charset val="204"/>
    </font>
    <font>
      <sz val="10"/>
      <color theme="1"/>
      <name val="Sylfaen"/>
      <family val="2"/>
      <scheme val="minor"/>
    </font>
    <font>
      <b/>
      <sz val="10"/>
      <name val="Calibri"/>
      <family val="2"/>
      <charset val="204"/>
    </font>
    <font>
      <i/>
      <sz val="10"/>
      <name val="Sylfaen"/>
      <family val="1"/>
    </font>
    <font>
      <sz val="10"/>
      <name val="LitNusx"/>
      <family val="2"/>
      <charset val="204"/>
    </font>
    <font>
      <sz val="10"/>
      <name val="AKAD NUSX"/>
      <charset val="204"/>
    </font>
    <font>
      <b/>
      <sz val="11"/>
      <name val="LitNusx"/>
    </font>
    <font>
      <b/>
      <sz val="11"/>
      <name val="LitNusx"/>
      <family val="2"/>
      <charset val="204"/>
    </font>
    <font>
      <sz val="12"/>
      <name val="AcadMtavr"/>
    </font>
    <font>
      <sz val="10"/>
      <name val="Arial Cyr"/>
      <charset val="204"/>
    </font>
    <font>
      <sz val="11"/>
      <name val="Sylfaen"/>
      <family val="1"/>
      <charset val="204"/>
    </font>
    <font>
      <sz val="11"/>
      <color theme="1"/>
      <name val="Sylfaen"/>
      <family val="2"/>
      <charset val="204"/>
      <scheme val="minor"/>
    </font>
    <font>
      <b/>
      <sz val="8"/>
      <name val="AcadNusx"/>
    </font>
    <font>
      <sz val="9"/>
      <color theme="1"/>
      <name val="Sylfaen"/>
      <family val="2"/>
      <scheme val="minor"/>
    </font>
    <font>
      <b/>
      <i/>
      <sz val="10"/>
      <color theme="1"/>
      <name val="Sylfae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166" fontId="18" fillId="0" borderId="0" applyFont="0" applyFill="0" applyBorder="0" applyAlignment="0" applyProtection="0"/>
    <xf numFmtId="0" fontId="4" fillId="0" borderId="0"/>
    <xf numFmtId="0" fontId="5" fillId="0" borderId="0"/>
    <xf numFmtId="43" fontId="23" fillId="0" borderId="0" applyFont="0" applyFill="0" applyBorder="0" applyAlignment="0" applyProtection="0"/>
    <xf numFmtId="0" fontId="38" fillId="0" borderId="0"/>
    <xf numFmtId="0" fontId="40" fillId="0" borderId="0"/>
  </cellStyleXfs>
  <cellXfs count="293">
    <xf numFmtId="0" fontId="0" fillId="0" borderId="0" xfId="0"/>
    <xf numFmtId="0" fontId="9" fillId="0" borderId="0" xfId="0" applyFont="1"/>
    <xf numFmtId="0" fontId="3" fillId="0" borderId="0" xfId="0" applyNumberFormat="1" applyFont="1" applyFill="1" applyBorder="1" applyAlignment="1">
      <alignment horizontal="center" vertical="center" wrapText="1"/>
    </xf>
    <xf numFmtId="0" fontId="7" fillId="2" borderId="9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1" fillId="0" borderId="5" xfId="1" applyNumberFormat="1" applyFont="1" applyFill="1" applyBorder="1" applyAlignment="1">
      <alignment horizontal="center" vertical="center" wrapText="1"/>
    </xf>
    <xf numFmtId="165" fontId="1" fillId="0" borderId="5" xfId="3" applyNumberFormat="1" applyFont="1" applyFill="1" applyBorder="1" applyAlignment="1">
      <alignment horizontal="center" vertical="center" wrapText="1"/>
    </xf>
    <xf numFmtId="165" fontId="1" fillId="0" borderId="8" xfId="3" applyNumberFormat="1" applyFont="1" applyFill="1" applyBorder="1" applyAlignment="1">
      <alignment horizontal="center" vertical="center" wrapText="1"/>
    </xf>
    <xf numFmtId="2" fontId="6" fillId="0" borderId="7" xfId="3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2" fontId="8" fillId="0" borderId="9" xfId="4" applyNumberFormat="1" applyFont="1" applyFill="1" applyBorder="1" applyAlignment="1">
      <alignment horizontal="center" vertical="center"/>
    </xf>
    <xf numFmtId="2" fontId="9" fillId="0" borderId="9" xfId="4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" fillId="0" borderId="9" xfId="0" applyFont="1" applyBorder="1"/>
    <xf numFmtId="0" fontId="6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2" fontId="20" fillId="0" borderId="9" xfId="4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2" fontId="21" fillId="0" borderId="9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2" fontId="6" fillId="0" borderId="0" xfId="3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" fillId="0" borderId="9" xfId="2" applyNumberFormat="1" applyFont="1" applyFill="1" applyBorder="1" applyAlignment="1">
      <alignment horizontal="center" vertical="center" wrapText="1"/>
    </xf>
    <xf numFmtId="165" fontId="1" fillId="0" borderId="9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9" xfId="2" applyNumberFormat="1" applyFont="1" applyFill="1" applyBorder="1" applyAlignment="1">
      <alignment horizontal="center" vertical="center" wrapText="1"/>
    </xf>
    <xf numFmtId="165" fontId="1" fillId="0" borderId="9" xfId="2" applyNumberFormat="1" applyFont="1" applyFill="1" applyBorder="1" applyAlignment="1">
      <alignment horizontal="center" vertical="center" wrapText="1"/>
    </xf>
    <xf numFmtId="0" fontId="1" fillId="0" borderId="7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15" fillId="0" borderId="9" xfId="2" applyNumberFormat="1" applyFont="1" applyFill="1" applyBorder="1" applyAlignment="1">
      <alignment horizontal="center" vertical="center" wrapText="1"/>
    </xf>
    <xf numFmtId="0" fontId="22" fillId="0" borderId="9" xfId="2" applyNumberFormat="1" applyFont="1" applyFill="1" applyBorder="1" applyAlignment="1">
      <alignment horizontal="center" vertical="center" wrapText="1"/>
    </xf>
    <xf numFmtId="1" fontId="8" fillId="0" borderId="9" xfId="5" applyNumberFormat="1" applyFont="1" applyBorder="1" applyAlignment="1">
      <alignment horizontal="center" vertical="center" wrapText="1"/>
    </xf>
    <xf numFmtId="49" fontId="9" fillId="0" borderId="9" xfId="5" applyNumberFormat="1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9" xfId="5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" fontId="20" fillId="0" borderId="9" xfId="0" applyNumberFormat="1" applyFont="1" applyBorder="1" applyAlignment="1">
      <alignment horizontal="center" vertical="center" wrapText="1"/>
    </xf>
    <xf numFmtId="2" fontId="20" fillId="0" borderId="9" xfId="0" applyNumberFormat="1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/>
    </xf>
    <xf numFmtId="2" fontId="2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 hidden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9" fillId="0" borderId="9" xfId="16" applyNumberFormat="1" applyFont="1" applyFill="1" applyBorder="1" applyAlignment="1">
      <alignment horizontal="center" vertical="center" wrapText="1"/>
    </xf>
    <xf numFmtId="0" fontId="9" fillId="3" borderId="9" xfId="16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2" fontId="27" fillId="0" borderId="9" xfId="0" applyNumberFormat="1" applyFont="1" applyBorder="1" applyAlignment="1" applyProtection="1">
      <alignment horizontal="center" vertical="center" shrinkToFit="1"/>
      <protection hidden="1"/>
    </xf>
    <xf numFmtId="1" fontId="8" fillId="3" borderId="9" xfId="11" applyNumberFormat="1" applyFont="1" applyFill="1" applyBorder="1" applyAlignment="1">
      <alignment horizontal="center" vertical="center" wrapText="1"/>
    </xf>
    <xf numFmtId="49" fontId="9" fillId="3" borderId="9" xfId="11" applyNumberFormat="1" applyFont="1" applyFill="1" applyBorder="1" applyAlignment="1">
      <alignment horizontal="center" vertical="center" wrapText="1"/>
    </xf>
    <xf numFmtId="0" fontId="8" fillId="3" borderId="9" xfId="11" applyFont="1" applyFill="1" applyBorder="1" applyAlignment="1">
      <alignment horizontal="center" vertical="center" wrapText="1"/>
    </xf>
    <xf numFmtId="43" fontId="8" fillId="0" borderId="9" xfId="16" applyFont="1" applyFill="1" applyBorder="1" applyAlignment="1">
      <alignment horizontal="center" vertical="center" wrapText="1"/>
    </xf>
    <xf numFmtId="43" fontId="8" fillId="3" borderId="9" xfId="16" applyFont="1" applyFill="1" applyBorder="1" applyAlignment="1">
      <alignment horizontal="center" vertical="center" wrapText="1"/>
    </xf>
    <xf numFmtId="0" fontId="9" fillId="3" borderId="9" xfId="11" applyFont="1" applyFill="1" applyBorder="1" applyAlignment="1">
      <alignment horizontal="center" vertical="center" wrapText="1"/>
    </xf>
    <xf numFmtId="2" fontId="9" fillId="3" borderId="9" xfId="16" applyNumberFormat="1" applyFont="1" applyFill="1" applyBorder="1" applyAlignment="1">
      <alignment horizontal="center" vertical="center" wrapText="1"/>
    </xf>
    <xf numFmtId="0" fontId="8" fillId="0" borderId="9" xfId="16" applyNumberFormat="1" applyFont="1" applyFill="1" applyBorder="1" applyAlignment="1">
      <alignment horizontal="center" vertical="center" wrapText="1"/>
    </xf>
    <xf numFmtId="0" fontId="8" fillId="3" borderId="9" xfId="16" applyNumberFormat="1" applyFont="1" applyFill="1" applyBorder="1" applyAlignment="1">
      <alignment horizontal="center" vertical="center" wrapText="1"/>
    </xf>
    <xf numFmtId="0" fontId="9" fillId="0" borderId="9" xfId="16" applyNumberFormat="1" applyFont="1" applyFill="1" applyBorder="1" applyAlignment="1">
      <alignment horizontal="center" vertical="center" wrapText="1"/>
    </xf>
    <xf numFmtId="0" fontId="9" fillId="3" borderId="9" xfId="16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/>
    </xf>
    <xf numFmtId="0" fontId="1" fillId="0" borderId="0" xfId="0" applyFont="1"/>
    <xf numFmtId="0" fontId="8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/>
    </xf>
    <xf numFmtId="0" fontId="9" fillId="0" borderId="9" xfId="1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8" fillId="0" borderId="9" xfId="1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49" fontId="9" fillId="0" borderId="9" xfId="13" applyNumberFormat="1" applyFont="1" applyFill="1" applyBorder="1" applyAlignment="1" applyProtection="1">
      <alignment horizontal="center" vertical="center" wrapText="1"/>
      <protection locked="0"/>
    </xf>
    <xf numFmtId="2" fontId="8" fillId="0" borderId="9" xfId="0" applyNumberFormat="1" applyFont="1" applyBorder="1" applyAlignment="1">
      <alignment horizontal="center" vertical="center" wrapText="1"/>
    </xf>
    <xf numFmtId="2" fontId="9" fillId="0" borderId="13" xfId="16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9" fillId="0" borderId="0" xfId="0" applyFont="1"/>
    <xf numFmtId="49" fontId="28" fillId="0" borderId="9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49" fontId="8" fillId="3" borderId="9" xfId="11" applyNumberFormat="1" applyFont="1" applyFill="1" applyBorder="1" applyAlignment="1">
      <alignment horizontal="center" vertical="center" wrapText="1"/>
    </xf>
    <xf numFmtId="49" fontId="9" fillId="3" borderId="9" xfId="11" applyNumberFormat="1" applyFont="1" applyFill="1" applyBorder="1" applyAlignment="1">
      <alignment vertical="center" wrapText="1"/>
    </xf>
    <xf numFmtId="165" fontId="1" fillId="0" borderId="9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 wrapText="1"/>
    </xf>
    <xf numFmtId="2" fontId="9" fillId="3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2" fontId="32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65" fontId="33" fillId="0" borderId="0" xfId="0" applyNumberFormat="1" applyFont="1" applyAlignment="1">
      <alignment horizontal="center" vertical="center" wrapText="1"/>
    </xf>
    <xf numFmtId="0" fontId="34" fillId="0" borderId="0" xfId="0" applyFont="1"/>
    <xf numFmtId="0" fontId="33" fillId="0" borderId="0" xfId="0" applyFont="1" applyAlignment="1">
      <alignment horizontal="center" vertical="center" wrapText="1"/>
    </xf>
    <xf numFmtId="2" fontId="35" fillId="0" borderId="0" xfId="0" applyNumberFormat="1" applyFont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 wrapText="1"/>
    </xf>
    <xf numFmtId="0" fontId="24" fillId="0" borderId="0" xfId="0" applyFont="1"/>
    <xf numFmtId="0" fontId="15" fillId="0" borderId="0" xfId="0" applyNumberFormat="1" applyFont="1" applyFill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9" fillId="0" borderId="9" xfId="17" applyNumberFormat="1" applyFont="1" applyBorder="1" applyAlignment="1">
      <alignment horizontal="center" vertical="center" wrapText="1"/>
    </xf>
    <xf numFmtId="0" fontId="39" fillId="0" borderId="0" xfId="5" applyFont="1"/>
    <xf numFmtId="0" fontId="9" fillId="0" borderId="9" xfId="0" applyFont="1" applyBorder="1" applyAlignment="1">
      <alignment horizontal="left" vertical="top" wrapText="1"/>
    </xf>
    <xf numFmtId="2" fontId="1" fillId="0" borderId="9" xfId="2" applyNumberFormat="1" applyFont="1" applyBorder="1" applyAlignment="1">
      <alignment horizontal="center" vertical="center" wrapText="1"/>
    </xf>
    <xf numFmtId="0" fontId="9" fillId="0" borderId="9" xfId="0" quotePrefix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2" fontId="27" fillId="0" borderId="11" xfId="0" applyNumberFormat="1" applyFont="1" applyBorder="1" applyAlignment="1" applyProtection="1">
      <alignment horizontal="center" vertical="center" shrinkToFit="1"/>
      <protection hidden="1"/>
    </xf>
    <xf numFmtId="0" fontId="27" fillId="0" borderId="14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2" fontId="27" fillId="0" borderId="14" xfId="0" applyNumberFormat="1" applyFont="1" applyBorder="1" applyAlignment="1" applyProtection="1">
      <alignment horizontal="center" vertical="center" shrinkToFit="1"/>
      <protection hidden="1"/>
    </xf>
    <xf numFmtId="2" fontId="27" fillId="0" borderId="16" xfId="0" applyNumberFormat="1" applyFont="1" applyBorder="1" applyAlignment="1" applyProtection="1">
      <alignment horizontal="center" vertical="center" shrinkToFit="1"/>
      <protection hidden="1"/>
    </xf>
    <xf numFmtId="0" fontId="20" fillId="0" borderId="9" xfId="10" applyFont="1" applyBorder="1" applyAlignment="1">
      <alignment horizontal="center" vertical="center" wrapText="1"/>
    </xf>
    <xf numFmtId="1" fontId="26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2" fontId="27" fillId="0" borderId="12" xfId="0" applyNumberFormat="1" applyFont="1" applyBorder="1" applyAlignment="1" applyProtection="1">
      <alignment horizontal="center" vertical="center" wrapText="1"/>
      <protection locked="0"/>
    </xf>
    <xf numFmtId="2" fontId="9" fillId="0" borderId="12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27" fillId="0" borderId="17" xfId="0" applyFont="1" applyBorder="1" applyAlignment="1" applyProtection="1">
      <alignment horizontal="center" vertical="center" wrapText="1"/>
      <protection hidden="1"/>
    </xf>
    <xf numFmtId="2" fontId="19" fillId="0" borderId="9" xfId="0" applyNumberFormat="1" applyFont="1" applyFill="1" applyBorder="1" applyAlignment="1">
      <alignment horizontal="center" vertical="center" wrapText="1"/>
    </xf>
    <xf numFmtId="2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2" fontId="8" fillId="0" borderId="9" xfId="5" applyNumberFormat="1" applyFont="1" applyFill="1" applyBorder="1" applyAlignment="1">
      <alignment horizontal="center" vertical="center" wrapText="1"/>
    </xf>
    <xf numFmtId="2" fontId="9" fillId="0" borderId="9" xfId="5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/>
    </xf>
    <xf numFmtId="2" fontId="20" fillId="0" borderId="9" xfId="4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2" fontId="20" fillId="0" borderId="9" xfId="4" applyNumberFormat="1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top" wrapText="1"/>
    </xf>
    <xf numFmtId="2" fontId="1" fillId="0" borderId="9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9" xfId="0" applyFont="1" applyFill="1" applyBorder="1" applyAlignment="1">
      <alignment horizontal="center" vertical="center" wrapText="1"/>
    </xf>
    <xf numFmtId="164" fontId="19" fillId="0" borderId="9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/>
    </xf>
    <xf numFmtId="0" fontId="8" fillId="0" borderId="9" xfId="5" applyFont="1" applyFill="1" applyBorder="1" applyAlignment="1">
      <alignment horizontal="center" vertical="center" wrapText="1"/>
    </xf>
    <xf numFmtId="167" fontId="8" fillId="0" borderId="9" xfId="5" applyNumberFormat="1" applyFont="1" applyFill="1" applyBorder="1" applyAlignment="1">
      <alignment horizontal="center" vertical="center" wrapText="1"/>
    </xf>
    <xf numFmtId="0" fontId="9" fillId="0" borderId="9" xfId="5" applyFont="1" applyFill="1" applyBorder="1" applyAlignment="1">
      <alignment horizontal="center" vertical="center" wrapText="1"/>
    </xf>
    <xf numFmtId="167" fontId="9" fillId="0" borderId="9" xfId="5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167" fontId="20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7" fontId="9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 applyProtection="1">
      <alignment horizontal="center" vertical="center" wrapText="1"/>
      <protection hidden="1"/>
    </xf>
    <xf numFmtId="2" fontId="26" fillId="0" borderId="12" xfId="0" applyNumberFormat="1" applyFont="1" applyFill="1" applyBorder="1" applyAlignment="1" applyProtection="1">
      <alignment horizontal="center" vertical="center" shrinkToFit="1"/>
      <protection hidden="1"/>
    </xf>
    <xf numFmtId="2" fontId="27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2" fontId="27" fillId="0" borderId="11" xfId="0" applyNumberFormat="1" applyFont="1" applyFill="1" applyBorder="1" applyAlignment="1" applyProtection="1">
      <alignment horizontal="center" vertical="center" shrinkToFit="1"/>
      <protection hidden="1"/>
    </xf>
    <xf numFmtId="2" fontId="27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2" fontId="27" fillId="0" borderId="14" xfId="0" applyNumberFormat="1" applyFont="1" applyFill="1" applyBorder="1" applyAlignment="1" applyProtection="1">
      <alignment horizontal="center" vertical="center" shrinkToFit="1"/>
      <protection hidden="1"/>
    </xf>
    <xf numFmtId="2" fontId="27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2" fontId="8" fillId="0" borderId="9" xfId="12" applyNumberFormat="1" applyFont="1" applyFill="1" applyBorder="1" applyAlignment="1">
      <alignment horizontal="center" vertical="center" wrapText="1"/>
    </xf>
    <xf numFmtId="2" fontId="9" fillId="0" borderId="9" xfId="12" applyNumberFormat="1" applyFont="1" applyFill="1" applyBorder="1" applyAlignment="1">
      <alignment horizontal="center" vertical="center" wrapText="1"/>
    </xf>
    <xf numFmtId="0" fontId="8" fillId="0" borderId="9" xfId="11" applyFont="1" applyFill="1" applyBorder="1" applyAlignment="1">
      <alignment horizontal="center" vertical="center" wrapText="1"/>
    </xf>
    <xf numFmtId="0" fontId="9" fillId="0" borderId="9" xfId="12" applyFont="1" applyFill="1" applyBorder="1" applyAlignment="1">
      <alignment horizontal="center" vertical="center" wrapText="1"/>
    </xf>
    <xf numFmtId="0" fontId="9" fillId="0" borderId="9" xfId="11" applyFont="1" applyFill="1" applyBorder="1" applyAlignment="1">
      <alignment horizontal="center" vertical="center" wrapText="1"/>
    </xf>
    <xf numFmtId="2" fontId="9" fillId="0" borderId="9" xfId="11" applyNumberFormat="1" applyFont="1" applyFill="1" applyBorder="1" applyAlignment="1">
      <alignment horizontal="center" vertical="center" wrapText="1"/>
    </xf>
    <xf numFmtId="0" fontId="9" fillId="0" borderId="9" xfId="16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12" xfId="0" applyNumberFormat="1" applyFont="1" applyFill="1" applyBorder="1" applyAlignment="1" applyProtection="1">
      <alignment horizontal="center" vertical="center" shrinkToFit="1"/>
      <protection locked="0"/>
    </xf>
    <xf numFmtId="164" fontId="27" fillId="0" borderId="12" xfId="0" applyNumberFormat="1" applyFont="1" applyFill="1" applyBorder="1" applyAlignment="1" applyProtection="1">
      <alignment horizontal="center" vertical="center" shrinkToFit="1"/>
      <protection hidden="1"/>
    </xf>
    <xf numFmtId="2" fontId="1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67" fontId="8" fillId="0" borderId="9" xfId="10" applyNumberFormat="1" applyFont="1" applyFill="1" applyBorder="1" applyAlignment="1">
      <alignment horizontal="center" vertical="center"/>
    </xf>
    <xf numFmtId="2" fontId="8" fillId="0" borderId="9" xfId="10" applyNumberFormat="1" applyFont="1" applyFill="1" applyBorder="1" applyAlignment="1">
      <alignment horizontal="center" vertical="center"/>
    </xf>
    <xf numFmtId="167" fontId="9" fillId="0" borderId="9" xfId="10" applyNumberFormat="1" applyFont="1" applyFill="1" applyBorder="1" applyAlignment="1">
      <alignment horizontal="center" vertical="center" wrapText="1"/>
    </xf>
    <xf numFmtId="2" fontId="9" fillId="0" borderId="9" xfId="10" applyNumberFormat="1" applyFont="1" applyFill="1" applyBorder="1" applyAlignment="1">
      <alignment horizontal="center" vertical="center" wrapText="1"/>
    </xf>
    <xf numFmtId="164" fontId="9" fillId="0" borderId="9" xfId="1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165" fontId="1" fillId="0" borderId="9" xfId="2" applyNumberFormat="1" applyFont="1" applyBorder="1" applyAlignment="1">
      <alignment horizontal="center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2" fontId="32" fillId="0" borderId="15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41" fillId="0" borderId="9" xfId="18" applyFont="1" applyBorder="1" applyAlignment="1">
      <alignment horizontal="center" vertical="top"/>
    </xf>
    <xf numFmtId="0" fontId="1" fillId="0" borderId="7" xfId="2" applyNumberFormat="1" applyFont="1" applyFill="1" applyBorder="1" applyAlignment="1">
      <alignment horizontal="center" vertical="center" wrapText="1"/>
    </xf>
    <xf numFmtId="0" fontId="1" fillId="0" borderId="7" xfId="3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1" fillId="0" borderId="0" xfId="3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" fillId="0" borderId="9" xfId="2" applyNumberFormat="1" applyFont="1" applyFill="1" applyBorder="1" applyAlignment="1">
      <alignment horizontal="center" vertical="center" textRotation="90" wrapText="1"/>
    </xf>
    <xf numFmtId="0" fontId="1" fillId="0" borderId="9" xfId="2" applyNumberFormat="1" applyFont="1" applyFill="1" applyBorder="1" applyAlignment="1">
      <alignment horizontal="center" vertical="center" wrapText="1"/>
    </xf>
    <xf numFmtId="165" fontId="1" fillId="0" borderId="9" xfId="2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Fill="1" applyBorder="1"/>
    <xf numFmtId="9" fontId="0" fillId="0" borderId="9" xfId="0" applyNumberFormat="1" applyFill="1" applyBorder="1" applyAlignment="1">
      <alignment horizontal="center" vertical="center"/>
    </xf>
    <xf numFmtId="0" fontId="42" fillId="0" borderId="9" xfId="0" applyFont="1" applyBorder="1"/>
    <xf numFmtId="0" fontId="0" fillId="0" borderId="0" xfId="0" applyFill="1" applyAlignment="1">
      <alignment vertical="center"/>
    </xf>
    <xf numFmtId="9" fontId="42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19">
    <cellStyle name="Comma" xfId="16" builtinId="3"/>
    <cellStyle name="Normal" xfId="0" builtinId="0"/>
    <cellStyle name="Normal 10" xfId="8" xr:uid="{00000000-0005-0000-0000-000002000000}"/>
    <cellStyle name="Normal 11 2" xfId="14" xr:uid="{00000000-0005-0000-0000-000003000000}"/>
    <cellStyle name="Normal 14_anakia II etapi.xls sm. defeqturi 2" xfId="6" xr:uid="{00000000-0005-0000-0000-000004000000}"/>
    <cellStyle name="Normal 2" xfId="5" xr:uid="{00000000-0005-0000-0000-000005000000}"/>
    <cellStyle name="Normal 2 2 2" xfId="15" xr:uid="{00000000-0005-0000-0000-000006000000}"/>
    <cellStyle name="Normal 3" xfId="7" xr:uid="{00000000-0005-0000-0000-000007000000}"/>
    <cellStyle name="Normal 4 3" xfId="11" xr:uid="{00000000-0005-0000-0000-000008000000}"/>
    <cellStyle name="Normal 5" xfId="12" xr:uid="{00000000-0005-0000-0000-000009000000}"/>
    <cellStyle name="Normal_gare wyalsadfenigagarini 10" xfId="4" xr:uid="{00000000-0005-0000-0000-00000A000000}"/>
    <cellStyle name="Normal_gare wyalsadfenigagarini 2 2" xfId="2" xr:uid="{00000000-0005-0000-0000-00000B000000}"/>
    <cellStyle name="Normal_sida wyalsadeni 2 2" xfId="3" xr:uid="{00000000-0005-0000-0000-00000C000000}"/>
    <cellStyle name="Обычный 4" xfId="9" xr:uid="{00000000-0005-0000-0000-00000D000000}"/>
    <cellStyle name="Обычный 5" xfId="18" xr:uid="{00000000-0005-0000-0000-00000E000000}"/>
    <cellStyle name="Обычный 5 2" xfId="1" xr:uid="{00000000-0005-0000-0000-00000F000000}"/>
    <cellStyle name="Обычный_Лист1" xfId="10" xr:uid="{00000000-0005-0000-0000-000010000000}"/>
    <cellStyle name="Обычный_დემონტაჟი" xfId="17" xr:uid="{00000000-0005-0000-0000-000011000000}"/>
    <cellStyle name="მძიმე 2" xfId="13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"/>
  <sheetViews>
    <sheetView tabSelected="1" workbookViewId="0">
      <selection activeCell="C125" sqref="C125"/>
    </sheetView>
  </sheetViews>
  <sheetFormatPr defaultRowHeight="15"/>
  <cols>
    <col min="1" max="1" width="5.125" customWidth="1"/>
    <col min="2" max="2" width="12.25" customWidth="1"/>
    <col min="3" max="3" width="36.375" customWidth="1"/>
    <col min="4" max="4" width="9.125" style="201"/>
    <col min="5" max="5" width="7.875" style="201" customWidth="1"/>
    <col min="6" max="6" width="8.875" style="201" customWidth="1"/>
    <col min="7" max="7" width="8.625" style="201" customWidth="1"/>
    <col min="8" max="8" width="10" style="201" customWidth="1"/>
    <col min="9" max="9" width="8" style="201" customWidth="1"/>
    <col min="10" max="10" width="10" style="201" customWidth="1"/>
    <col min="11" max="11" width="8.75" style="201" customWidth="1"/>
    <col min="12" max="12" width="8.875" style="201" customWidth="1"/>
    <col min="13" max="13" width="9.875" customWidth="1"/>
  </cols>
  <sheetData>
    <row r="1" spans="1:13" s="12" customFormat="1" ht="27.75" customHeight="1">
      <c r="A1" s="264" t="s">
        <v>107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6"/>
    </row>
    <row r="2" spans="1:13" s="12" customFormat="1" ht="19.5" customHeight="1">
      <c r="A2" s="8"/>
      <c r="B2" s="2"/>
      <c r="C2" s="2"/>
      <c r="D2" s="267" t="s">
        <v>43</v>
      </c>
      <c r="E2" s="267"/>
      <c r="F2" s="267"/>
      <c r="G2" s="267"/>
      <c r="H2" s="267"/>
      <c r="I2" s="2"/>
      <c r="J2" s="2"/>
      <c r="K2" s="2"/>
      <c r="L2" s="2"/>
      <c r="M2" s="18"/>
    </row>
    <row r="3" spans="1:13" s="12" customFormat="1">
      <c r="A3" s="9"/>
      <c r="B3" s="268" t="s">
        <v>15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12" customFormat="1">
      <c r="A4" s="9"/>
      <c r="B4" s="11"/>
      <c r="C4" s="11"/>
      <c r="D4" s="68"/>
      <c r="E4" s="68"/>
      <c r="F4" s="68"/>
      <c r="G4" s="68"/>
      <c r="H4" s="68"/>
      <c r="I4" s="68"/>
      <c r="J4" s="68"/>
      <c r="K4" s="68"/>
      <c r="L4" s="68"/>
      <c r="M4" s="19"/>
    </row>
    <row r="5" spans="1:13" s="12" customFormat="1" ht="17.25" customHeight="1">
      <c r="A5" s="9"/>
      <c r="B5" s="270"/>
      <c r="C5" s="270"/>
      <c r="D5" s="69"/>
      <c r="E5" s="69"/>
      <c r="F5" s="69"/>
      <c r="G5" s="69"/>
      <c r="H5" s="271"/>
      <c r="I5" s="271"/>
      <c r="J5" s="271"/>
      <c r="K5" s="271"/>
      <c r="L5" s="255"/>
      <c r="M5" s="20"/>
    </row>
    <row r="6" spans="1:13" s="12" customFormat="1" ht="17.25" customHeight="1">
      <c r="A6" s="10"/>
      <c r="B6" s="262"/>
      <c r="C6" s="262"/>
      <c r="D6" s="67"/>
      <c r="E6" s="67"/>
      <c r="F6" s="67"/>
      <c r="G6" s="67"/>
      <c r="H6" s="263"/>
      <c r="I6" s="263"/>
      <c r="J6" s="263"/>
      <c r="K6" s="263"/>
      <c r="L6" s="22"/>
      <c r="M6" s="21"/>
    </row>
    <row r="7" spans="1:13" s="12" customFormat="1">
      <c r="A7" s="272" t="s">
        <v>1</v>
      </c>
      <c r="B7" s="273" t="s">
        <v>2</v>
      </c>
      <c r="C7" s="274" t="s">
        <v>3</v>
      </c>
      <c r="D7" s="273" t="s">
        <v>4</v>
      </c>
      <c r="E7" s="274" t="s">
        <v>5</v>
      </c>
      <c r="F7" s="274"/>
      <c r="G7" s="274" t="s">
        <v>6</v>
      </c>
      <c r="H7" s="274"/>
      <c r="I7" s="274" t="s">
        <v>16</v>
      </c>
      <c r="J7" s="274"/>
      <c r="K7" s="274" t="s">
        <v>7</v>
      </c>
      <c r="L7" s="274"/>
      <c r="M7" s="275" t="s">
        <v>8</v>
      </c>
    </row>
    <row r="8" spans="1:13" s="12" customFormat="1">
      <c r="A8" s="272"/>
      <c r="B8" s="273"/>
      <c r="C8" s="274"/>
      <c r="D8" s="273"/>
      <c r="E8" s="274"/>
      <c r="F8" s="274"/>
      <c r="G8" s="274"/>
      <c r="H8" s="274"/>
      <c r="I8" s="274"/>
      <c r="J8" s="274"/>
      <c r="K8" s="274"/>
      <c r="L8" s="274"/>
      <c r="M8" s="275"/>
    </row>
    <row r="9" spans="1:13" s="12" customFormat="1">
      <c r="A9" s="272"/>
      <c r="B9" s="273"/>
      <c r="C9" s="274"/>
      <c r="D9" s="273"/>
      <c r="E9" s="273" t="s">
        <v>4</v>
      </c>
      <c r="F9" s="273" t="s">
        <v>9</v>
      </c>
      <c r="G9" s="274" t="s">
        <v>10</v>
      </c>
      <c r="H9" s="274" t="s">
        <v>11</v>
      </c>
      <c r="I9" s="274" t="s">
        <v>12</v>
      </c>
      <c r="J9" s="274" t="s">
        <v>11</v>
      </c>
      <c r="K9" s="274" t="s">
        <v>12</v>
      </c>
      <c r="L9" s="274" t="s">
        <v>11</v>
      </c>
      <c r="M9" s="275"/>
    </row>
    <row r="10" spans="1:13" s="12" customFormat="1" ht="60.75" customHeight="1">
      <c r="A10" s="272"/>
      <c r="B10" s="273"/>
      <c r="C10" s="274"/>
      <c r="D10" s="273"/>
      <c r="E10" s="273"/>
      <c r="F10" s="273"/>
      <c r="G10" s="274"/>
      <c r="H10" s="274"/>
      <c r="I10" s="274"/>
      <c r="J10" s="274"/>
      <c r="K10" s="274"/>
      <c r="L10" s="274"/>
      <c r="M10" s="275"/>
    </row>
    <row r="11" spans="1:13" s="12" customFormat="1">
      <c r="A11" s="39">
        <v>1</v>
      </c>
      <c r="B11" s="61">
        <v>2</v>
      </c>
      <c r="C11" s="61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>
        <v>9</v>
      </c>
      <c r="J11" s="65">
        <v>10</v>
      </c>
      <c r="K11" s="65">
        <v>11</v>
      </c>
      <c r="L11" s="65">
        <v>12</v>
      </c>
      <c r="M11" s="62">
        <v>13</v>
      </c>
    </row>
    <row r="12" spans="1:13" s="12" customFormat="1" ht="22.5" customHeight="1">
      <c r="A12" s="60"/>
      <c r="B12" s="79"/>
      <c r="C12" s="3" t="s">
        <v>44</v>
      </c>
      <c r="D12" s="4"/>
      <c r="E12" s="65"/>
      <c r="F12" s="4"/>
      <c r="G12" s="65"/>
      <c r="H12" s="65"/>
      <c r="I12" s="65"/>
      <c r="J12" s="65"/>
      <c r="K12" s="65"/>
      <c r="L12" s="65"/>
      <c r="M12" s="62"/>
    </row>
    <row r="13" spans="1:13" s="55" customFormat="1" ht="60">
      <c r="A13" s="41">
        <v>1</v>
      </c>
      <c r="B13" s="42" t="s">
        <v>71</v>
      </c>
      <c r="C13" s="70" t="s">
        <v>100</v>
      </c>
      <c r="D13" s="202" t="s">
        <v>19</v>
      </c>
      <c r="E13" s="203"/>
      <c r="F13" s="181">
        <v>130</v>
      </c>
      <c r="G13" s="182"/>
      <c r="H13" s="81"/>
      <c r="I13" s="182"/>
      <c r="J13" s="81"/>
      <c r="K13" s="182"/>
      <c r="L13" s="81"/>
      <c r="M13" s="43"/>
    </row>
    <row r="14" spans="1:13" s="44" customFormat="1" ht="18.75" customHeight="1">
      <c r="A14" s="45">
        <f>A13+0.1</f>
        <v>1.1000000000000001</v>
      </c>
      <c r="B14" s="42"/>
      <c r="C14" s="42" t="s">
        <v>21</v>
      </c>
      <c r="D14" s="183" t="s">
        <v>22</v>
      </c>
      <c r="E14" s="204">
        <v>3.4000000000000002E-2</v>
      </c>
      <c r="F14" s="81">
        <f>F13*E14</f>
        <v>4.42</v>
      </c>
      <c r="G14" s="183"/>
      <c r="H14" s="81"/>
      <c r="I14" s="81"/>
      <c r="J14" s="81"/>
      <c r="K14" s="187"/>
      <c r="L14" s="81"/>
      <c r="M14" s="43"/>
    </row>
    <row r="15" spans="1:13" s="44" customFormat="1" ht="33.75" customHeight="1">
      <c r="A15" s="45">
        <f>A14+0.1</f>
        <v>1.2000000000000002</v>
      </c>
      <c r="B15" s="42"/>
      <c r="C15" s="42" t="s">
        <v>72</v>
      </c>
      <c r="D15" s="183" t="s">
        <v>65</v>
      </c>
      <c r="E15" s="204">
        <v>8.0299999999999996E-2</v>
      </c>
      <c r="F15" s="81">
        <f>F13*E15</f>
        <v>10.439</v>
      </c>
      <c r="G15" s="81"/>
      <c r="H15" s="81"/>
      <c r="I15" s="81"/>
      <c r="J15" s="81"/>
      <c r="K15" s="81"/>
      <c r="L15" s="81"/>
      <c r="M15" s="43"/>
    </row>
    <row r="16" spans="1:13" s="44" customFormat="1" ht="18" customHeight="1">
      <c r="A16" s="45">
        <f>A15+0.1</f>
        <v>1.3000000000000003</v>
      </c>
      <c r="B16" s="42"/>
      <c r="C16" s="42" t="s">
        <v>23</v>
      </c>
      <c r="D16" s="183" t="s">
        <v>0</v>
      </c>
      <c r="E16" s="204">
        <v>5.6000000000000001E-2</v>
      </c>
      <c r="F16" s="81">
        <f>F13*E16</f>
        <v>7.28</v>
      </c>
      <c r="G16" s="81"/>
      <c r="H16" s="81"/>
      <c r="I16" s="81"/>
      <c r="J16" s="81"/>
      <c r="K16" s="81"/>
      <c r="L16" s="81"/>
      <c r="M16" s="43"/>
    </row>
    <row r="17" spans="1:13" s="77" customFormat="1" ht="30">
      <c r="A17" s="72">
        <v>2</v>
      </c>
      <c r="B17" s="73" t="s">
        <v>48</v>
      </c>
      <c r="C17" s="70" t="s">
        <v>59</v>
      </c>
      <c r="D17" s="205" t="s">
        <v>49</v>
      </c>
      <c r="E17" s="206"/>
      <c r="F17" s="184">
        <v>12.2</v>
      </c>
      <c r="G17" s="184"/>
      <c r="H17" s="184"/>
      <c r="I17" s="197"/>
      <c r="J17" s="24"/>
      <c r="K17" s="197"/>
      <c r="L17" s="197"/>
      <c r="M17" s="43"/>
    </row>
    <row r="18" spans="1:13" s="77" customFormat="1">
      <c r="A18" s="45">
        <f>A17+0.1</f>
        <v>2.1</v>
      </c>
      <c r="B18" s="73"/>
      <c r="C18" s="78" t="s">
        <v>21</v>
      </c>
      <c r="D18" s="207" t="s">
        <v>22</v>
      </c>
      <c r="E18" s="208">
        <v>2.06</v>
      </c>
      <c r="F18" s="185">
        <f>E18*F17</f>
        <v>25.131999999999998</v>
      </c>
      <c r="G18" s="185"/>
      <c r="H18" s="185"/>
      <c r="I18" s="197"/>
      <c r="J18" s="24"/>
      <c r="K18" s="197"/>
      <c r="L18" s="197"/>
      <c r="M18" s="43"/>
    </row>
    <row r="19" spans="1:13" s="44" customFormat="1" ht="30">
      <c r="A19" s="41">
        <v>3</v>
      </c>
      <c r="B19" s="42" t="s">
        <v>73</v>
      </c>
      <c r="C19" s="70" t="s">
        <v>60</v>
      </c>
      <c r="D19" s="209" t="s">
        <v>19</v>
      </c>
      <c r="E19" s="210"/>
      <c r="F19" s="186">
        <v>3</v>
      </c>
      <c r="G19" s="187"/>
      <c r="H19" s="187"/>
      <c r="I19" s="187"/>
      <c r="J19" s="187"/>
      <c r="K19" s="187"/>
      <c r="L19" s="187"/>
      <c r="M19" s="46"/>
    </row>
    <row r="20" spans="1:13" s="44" customFormat="1">
      <c r="A20" s="45">
        <f>A19+0.1</f>
        <v>3.1</v>
      </c>
      <c r="B20" s="42"/>
      <c r="C20" s="42" t="s">
        <v>21</v>
      </c>
      <c r="D20" s="183" t="s">
        <v>22</v>
      </c>
      <c r="E20" s="204">
        <v>0.89</v>
      </c>
      <c r="F20" s="81">
        <f>F19*E20</f>
        <v>2.67</v>
      </c>
      <c r="G20" s="183"/>
      <c r="H20" s="183"/>
      <c r="I20" s="81"/>
      <c r="J20" s="81"/>
      <c r="K20" s="187"/>
      <c r="L20" s="187"/>
      <c r="M20" s="43"/>
    </row>
    <row r="21" spans="1:13" s="44" customFormat="1">
      <c r="A21" s="45">
        <f>A20+0.1</f>
        <v>3.2</v>
      </c>
      <c r="B21" s="42"/>
      <c r="C21" s="42" t="s">
        <v>23</v>
      </c>
      <c r="D21" s="183" t="s">
        <v>0</v>
      </c>
      <c r="E21" s="204">
        <v>0.37</v>
      </c>
      <c r="F21" s="81">
        <f>F19*E21</f>
        <v>1.1099999999999999</v>
      </c>
      <c r="G21" s="187"/>
      <c r="H21" s="187"/>
      <c r="I21" s="187"/>
      <c r="J21" s="187"/>
      <c r="K21" s="81"/>
      <c r="L21" s="81"/>
      <c r="M21" s="43"/>
    </row>
    <row r="22" spans="1:13" s="44" customFormat="1">
      <c r="A22" s="45">
        <f>A21+0.1</f>
        <v>3.3000000000000003</v>
      </c>
      <c r="B22" s="42"/>
      <c r="C22" s="42" t="s">
        <v>74</v>
      </c>
      <c r="D22" s="183" t="s">
        <v>19</v>
      </c>
      <c r="E22" s="204">
        <v>1.1499999999999999</v>
      </c>
      <c r="F22" s="81">
        <f>F19*E22</f>
        <v>3.4499999999999997</v>
      </c>
      <c r="G22" s="81"/>
      <c r="H22" s="81"/>
      <c r="I22" s="183"/>
      <c r="J22" s="183"/>
      <c r="K22" s="187"/>
      <c r="L22" s="187"/>
      <c r="M22" s="43"/>
    </row>
    <row r="23" spans="1:13" s="44" customFormat="1">
      <c r="A23" s="45">
        <f>A22+0.1</f>
        <v>3.4000000000000004</v>
      </c>
      <c r="B23" s="42"/>
      <c r="C23" s="42" t="s">
        <v>32</v>
      </c>
      <c r="D23" s="183" t="s">
        <v>0</v>
      </c>
      <c r="E23" s="204">
        <v>0.02</v>
      </c>
      <c r="F23" s="81">
        <f>F19*E23</f>
        <v>0.06</v>
      </c>
      <c r="G23" s="81"/>
      <c r="H23" s="81"/>
      <c r="I23" s="183"/>
      <c r="J23" s="183"/>
      <c r="K23" s="187"/>
      <c r="L23" s="187"/>
      <c r="M23" s="43"/>
    </row>
    <row r="24" spans="1:13" s="44" customFormat="1" ht="62.25" customHeight="1">
      <c r="A24" s="41">
        <v>4</v>
      </c>
      <c r="B24" s="42" t="s">
        <v>75</v>
      </c>
      <c r="C24" s="70" t="s">
        <v>106</v>
      </c>
      <c r="D24" s="202" t="s">
        <v>19</v>
      </c>
      <c r="E24" s="210"/>
      <c r="F24" s="186">
        <v>18</v>
      </c>
      <c r="G24" s="187"/>
      <c r="H24" s="187"/>
      <c r="I24" s="187"/>
      <c r="J24" s="187"/>
      <c r="K24" s="187"/>
      <c r="L24" s="187"/>
      <c r="M24" s="43"/>
    </row>
    <row r="25" spans="1:13" s="44" customFormat="1" ht="19.5" customHeight="1">
      <c r="A25" s="45">
        <f>A24+0.1</f>
        <v>4.0999999999999996</v>
      </c>
      <c r="B25" s="42"/>
      <c r="C25" s="42" t="s">
        <v>21</v>
      </c>
      <c r="D25" s="183" t="s">
        <v>22</v>
      </c>
      <c r="E25" s="204">
        <v>3.78</v>
      </c>
      <c r="F25" s="81">
        <f>F24*E25</f>
        <v>68.039999999999992</v>
      </c>
      <c r="G25" s="183"/>
      <c r="H25" s="183"/>
      <c r="I25" s="81"/>
      <c r="J25" s="81"/>
      <c r="K25" s="187"/>
      <c r="L25" s="187"/>
      <c r="M25" s="43"/>
    </row>
    <row r="26" spans="1:13" s="44" customFormat="1" ht="16.5" customHeight="1">
      <c r="A26" s="45">
        <f>A25+0.1</f>
        <v>4.1999999999999993</v>
      </c>
      <c r="B26" s="42"/>
      <c r="C26" s="42" t="s">
        <v>23</v>
      </c>
      <c r="D26" s="183" t="s">
        <v>0</v>
      </c>
      <c r="E26" s="204">
        <v>0.92</v>
      </c>
      <c r="F26" s="81">
        <f>F24*E26</f>
        <v>16.560000000000002</v>
      </c>
      <c r="G26" s="187"/>
      <c r="H26" s="187"/>
      <c r="I26" s="187"/>
      <c r="J26" s="187"/>
      <c r="K26" s="81"/>
      <c r="L26" s="81"/>
      <c r="M26" s="43"/>
    </row>
    <row r="27" spans="1:13" s="44" customFormat="1" ht="20.25" customHeight="1">
      <c r="A27" s="45">
        <f t="shared" ref="A27:A32" si="0">A26+0.1</f>
        <v>4.2999999999999989</v>
      </c>
      <c r="B27" s="42"/>
      <c r="C27" s="42" t="s">
        <v>76</v>
      </c>
      <c r="D27" s="211" t="s">
        <v>19</v>
      </c>
      <c r="E27" s="204">
        <v>1.0149999999999999</v>
      </c>
      <c r="F27" s="81">
        <f>F24*E27</f>
        <v>18.27</v>
      </c>
      <c r="G27" s="81"/>
      <c r="H27" s="81"/>
      <c r="I27" s="183"/>
      <c r="J27" s="183"/>
      <c r="K27" s="187"/>
      <c r="L27" s="187"/>
      <c r="M27" s="43"/>
    </row>
    <row r="28" spans="1:13" s="44" customFormat="1" ht="20.25" customHeight="1">
      <c r="A28" s="45">
        <f t="shared" si="0"/>
        <v>4.3999999999999986</v>
      </c>
      <c r="B28" s="42"/>
      <c r="C28" s="42" t="s">
        <v>50</v>
      </c>
      <c r="D28" s="183" t="s">
        <v>27</v>
      </c>
      <c r="E28" s="204">
        <v>0.70299999999999996</v>
      </c>
      <c r="F28" s="81">
        <f>F24*E28</f>
        <v>12.654</v>
      </c>
      <c r="G28" s="81"/>
      <c r="H28" s="81"/>
      <c r="I28" s="183"/>
      <c r="J28" s="183"/>
      <c r="K28" s="187"/>
      <c r="L28" s="187"/>
      <c r="M28" s="43"/>
    </row>
    <row r="29" spans="1:13" s="44" customFormat="1" ht="22.5" customHeight="1">
      <c r="A29" s="45">
        <f t="shared" si="0"/>
        <v>4.4999999999999982</v>
      </c>
      <c r="B29" s="42"/>
      <c r="C29" s="42" t="s">
        <v>51</v>
      </c>
      <c r="D29" s="211" t="s">
        <v>19</v>
      </c>
      <c r="E29" s="212">
        <v>1.14E-2</v>
      </c>
      <c r="F29" s="81">
        <f>F24*E29</f>
        <v>0.20519999999999999</v>
      </c>
      <c r="G29" s="81"/>
      <c r="H29" s="81"/>
      <c r="I29" s="183"/>
      <c r="J29" s="183"/>
      <c r="K29" s="187"/>
      <c r="L29" s="187"/>
      <c r="M29" s="43"/>
    </row>
    <row r="30" spans="1:13" s="44" customFormat="1" ht="18.75" customHeight="1">
      <c r="A30" s="45">
        <f t="shared" si="0"/>
        <v>4.5999999999999979</v>
      </c>
      <c r="B30" s="42"/>
      <c r="C30" s="42" t="s">
        <v>77</v>
      </c>
      <c r="D30" s="183" t="s">
        <v>31</v>
      </c>
      <c r="E30" s="204" t="s">
        <v>36</v>
      </c>
      <c r="F30" s="81">
        <v>95</v>
      </c>
      <c r="G30" s="81"/>
      <c r="H30" s="81"/>
      <c r="I30" s="183"/>
      <c r="J30" s="183"/>
      <c r="K30" s="187"/>
      <c r="L30" s="187"/>
      <c r="M30" s="43"/>
    </row>
    <row r="31" spans="1:13" s="44" customFormat="1" ht="18.75" customHeight="1">
      <c r="A31" s="45">
        <f t="shared" si="0"/>
        <v>4.6999999999999975</v>
      </c>
      <c r="B31" s="42"/>
      <c r="C31" s="42" t="s">
        <v>78</v>
      </c>
      <c r="D31" s="183" t="s">
        <v>31</v>
      </c>
      <c r="E31" s="204" t="s">
        <v>36</v>
      </c>
      <c r="F31" s="81">
        <v>530</v>
      </c>
      <c r="G31" s="81"/>
      <c r="H31" s="81"/>
      <c r="I31" s="183"/>
      <c r="J31" s="183"/>
      <c r="K31" s="187"/>
      <c r="L31" s="187"/>
      <c r="M31" s="43"/>
    </row>
    <row r="32" spans="1:13" s="44" customFormat="1" ht="17.25" customHeight="1">
      <c r="A32" s="45">
        <f t="shared" si="0"/>
        <v>4.7999999999999972</v>
      </c>
      <c r="B32" s="42"/>
      <c r="C32" s="42" t="s">
        <v>32</v>
      </c>
      <c r="D32" s="183" t="s">
        <v>0</v>
      </c>
      <c r="E32" s="204">
        <v>0.6</v>
      </c>
      <c r="F32" s="81">
        <f>F24*E32</f>
        <v>10.799999999999999</v>
      </c>
      <c r="G32" s="81"/>
      <c r="H32" s="81"/>
      <c r="I32" s="183"/>
      <c r="J32" s="183"/>
      <c r="K32" s="187"/>
      <c r="L32" s="187"/>
      <c r="M32" s="43"/>
    </row>
    <row r="33" spans="1:13" s="30" customFormat="1" ht="37.5" customHeight="1">
      <c r="A33" s="51">
        <v>5</v>
      </c>
      <c r="B33" s="52" t="s">
        <v>29</v>
      </c>
      <c r="C33" s="70" t="s">
        <v>79</v>
      </c>
      <c r="D33" s="213" t="s">
        <v>26</v>
      </c>
      <c r="E33" s="27"/>
      <c r="F33" s="25">
        <v>96</v>
      </c>
      <c r="G33" s="82"/>
      <c r="H33" s="28"/>
      <c r="I33" s="28"/>
      <c r="J33" s="28"/>
      <c r="K33" s="33"/>
      <c r="L33" s="28"/>
      <c r="M33" s="54"/>
    </row>
    <row r="34" spans="1:13" s="30" customFormat="1" ht="16.5" customHeight="1">
      <c r="A34" s="45">
        <f t="shared" ref="A34:A43" si="1">A33+0.1</f>
        <v>5.0999999999999996</v>
      </c>
      <c r="B34" s="50"/>
      <c r="C34" s="50" t="s">
        <v>21</v>
      </c>
      <c r="D34" s="24" t="s">
        <v>22</v>
      </c>
      <c r="E34" s="27">
        <v>2.23</v>
      </c>
      <c r="F34" s="27">
        <f>E34*F33</f>
        <v>214.07999999999998</v>
      </c>
      <c r="G34" s="82"/>
      <c r="H34" s="28"/>
      <c r="I34" s="28"/>
      <c r="J34" s="28"/>
      <c r="K34" s="33"/>
      <c r="L34" s="28"/>
      <c r="M34" s="54"/>
    </row>
    <row r="35" spans="1:13" s="30" customFormat="1" ht="16.5" customHeight="1">
      <c r="A35" s="45">
        <f>A34+0.1</f>
        <v>5.1999999999999993</v>
      </c>
      <c r="B35" s="50"/>
      <c r="C35" s="50" t="s">
        <v>23</v>
      </c>
      <c r="D35" s="24" t="s">
        <v>0</v>
      </c>
      <c r="E35" s="24">
        <v>0.05</v>
      </c>
      <c r="F35" s="27">
        <f>E35*F33</f>
        <v>4.8000000000000007</v>
      </c>
      <c r="G35" s="82"/>
      <c r="H35" s="28"/>
      <c r="I35" s="28"/>
      <c r="J35" s="28"/>
      <c r="K35" s="33"/>
      <c r="L35" s="28"/>
      <c r="M35" s="54"/>
    </row>
    <row r="36" spans="1:13" s="30" customFormat="1" ht="16.5" customHeight="1">
      <c r="A36" s="45">
        <f t="shared" si="1"/>
        <v>5.2999999999999989</v>
      </c>
      <c r="B36" s="50"/>
      <c r="C36" s="50" t="s">
        <v>52</v>
      </c>
      <c r="D36" s="24" t="s">
        <v>26</v>
      </c>
      <c r="E36" s="27" t="s">
        <v>36</v>
      </c>
      <c r="F36" s="28">
        <v>167</v>
      </c>
      <c r="G36" s="82"/>
      <c r="H36" s="28"/>
      <c r="I36" s="28"/>
      <c r="J36" s="28"/>
      <c r="K36" s="33"/>
      <c r="L36" s="28"/>
      <c r="M36" s="54"/>
    </row>
    <row r="37" spans="1:13" s="30" customFormat="1" ht="16.5" customHeight="1">
      <c r="A37" s="45">
        <f t="shared" si="1"/>
        <v>5.3999999999999986</v>
      </c>
      <c r="B37" s="50"/>
      <c r="C37" s="50" t="s">
        <v>53</v>
      </c>
      <c r="D37" s="24" t="s">
        <v>26</v>
      </c>
      <c r="E37" s="27" t="s">
        <v>36</v>
      </c>
      <c r="F37" s="28">
        <v>700</v>
      </c>
      <c r="G37" s="82"/>
      <c r="H37" s="28"/>
      <c r="I37" s="28"/>
      <c r="J37" s="28"/>
      <c r="K37" s="33"/>
      <c r="L37" s="28"/>
      <c r="M37" s="54"/>
    </row>
    <row r="38" spans="1:13" s="30" customFormat="1" ht="16.5" customHeight="1">
      <c r="A38" s="45">
        <f t="shared" si="1"/>
        <v>5.4999999999999982</v>
      </c>
      <c r="B38" s="50"/>
      <c r="C38" s="50" t="s">
        <v>54</v>
      </c>
      <c r="D38" s="24" t="s">
        <v>26</v>
      </c>
      <c r="E38" s="27" t="s">
        <v>36</v>
      </c>
      <c r="F38" s="28">
        <v>55</v>
      </c>
      <c r="G38" s="82"/>
      <c r="H38" s="28"/>
      <c r="I38" s="28"/>
      <c r="J38" s="28"/>
      <c r="K38" s="33"/>
      <c r="L38" s="28"/>
      <c r="M38" s="54"/>
    </row>
    <row r="39" spans="1:13" s="30" customFormat="1" ht="16.5" customHeight="1">
      <c r="A39" s="45">
        <f t="shared" si="1"/>
        <v>5.5999999999999979</v>
      </c>
      <c r="B39" s="50"/>
      <c r="C39" s="50" t="s">
        <v>37</v>
      </c>
      <c r="D39" s="23" t="s">
        <v>27</v>
      </c>
      <c r="E39" s="27" t="s">
        <v>36</v>
      </c>
      <c r="F39" s="28">
        <v>1.7</v>
      </c>
      <c r="G39" s="82"/>
      <c r="H39" s="28"/>
      <c r="I39" s="28"/>
      <c r="J39" s="28"/>
      <c r="K39" s="33"/>
      <c r="L39" s="28"/>
      <c r="M39" s="54"/>
    </row>
    <row r="40" spans="1:13" s="30" customFormat="1" ht="16.5" customHeight="1">
      <c r="A40" s="45">
        <f t="shared" si="1"/>
        <v>5.6999999999999975</v>
      </c>
      <c r="B40" s="50"/>
      <c r="C40" s="50" t="s">
        <v>30</v>
      </c>
      <c r="D40" s="24" t="s">
        <v>31</v>
      </c>
      <c r="E40" s="27">
        <v>0.02</v>
      </c>
      <c r="F40" s="27">
        <f>E40*F33</f>
        <v>1.92</v>
      </c>
      <c r="G40" s="82"/>
      <c r="H40" s="28"/>
      <c r="I40" s="28"/>
      <c r="J40" s="28"/>
      <c r="K40" s="33"/>
      <c r="L40" s="28"/>
      <c r="M40" s="54"/>
    </row>
    <row r="41" spans="1:13" s="30" customFormat="1" ht="16.5" customHeight="1">
      <c r="A41" s="45">
        <f t="shared" si="1"/>
        <v>5.7999999999999972</v>
      </c>
      <c r="B41" s="50"/>
      <c r="C41" s="50" t="s">
        <v>80</v>
      </c>
      <c r="D41" s="24" t="s">
        <v>31</v>
      </c>
      <c r="E41" s="27" t="s">
        <v>36</v>
      </c>
      <c r="F41" s="28">
        <v>160</v>
      </c>
      <c r="G41" s="82"/>
      <c r="H41" s="28"/>
      <c r="I41" s="28"/>
      <c r="J41" s="28"/>
      <c r="K41" s="33"/>
      <c r="L41" s="28"/>
      <c r="M41" s="54"/>
    </row>
    <row r="42" spans="1:13" s="30" customFormat="1" ht="32.25" customHeight="1">
      <c r="A42" s="45">
        <f t="shared" si="1"/>
        <v>5.8999999999999968</v>
      </c>
      <c r="B42" s="50"/>
      <c r="C42" s="52" t="s">
        <v>86</v>
      </c>
      <c r="D42" s="24" t="s">
        <v>27</v>
      </c>
      <c r="E42" s="27" t="s">
        <v>36</v>
      </c>
      <c r="F42" s="27">
        <v>325</v>
      </c>
      <c r="G42" s="82"/>
      <c r="H42" s="28"/>
      <c r="I42" s="28"/>
      <c r="J42" s="28"/>
      <c r="K42" s="33"/>
      <c r="L42" s="28"/>
      <c r="M42" s="54"/>
    </row>
    <row r="43" spans="1:13" s="30" customFormat="1" ht="16.5" customHeight="1">
      <c r="A43" s="45">
        <f t="shared" si="1"/>
        <v>5.9999999999999964</v>
      </c>
      <c r="B43" s="50"/>
      <c r="C43" s="50" t="s">
        <v>32</v>
      </c>
      <c r="D43" s="24" t="s">
        <v>0</v>
      </c>
      <c r="E43" s="27">
        <v>0.04</v>
      </c>
      <c r="F43" s="27">
        <f>E43*F33</f>
        <v>3.84</v>
      </c>
      <c r="G43" s="82"/>
      <c r="H43" s="28"/>
      <c r="I43" s="28"/>
      <c r="J43" s="28"/>
      <c r="K43" s="33"/>
      <c r="L43" s="28"/>
      <c r="M43" s="54"/>
    </row>
    <row r="44" spans="1:13" s="30" customFormat="1" ht="30">
      <c r="A44" s="51">
        <v>6</v>
      </c>
      <c r="B44" s="150" t="s">
        <v>81</v>
      </c>
      <c r="C44" s="70" t="s">
        <v>66</v>
      </c>
      <c r="D44" s="213" t="s">
        <v>27</v>
      </c>
      <c r="E44" s="27"/>
      <c r="F44" s="25">
        <v>4</v>
      </c>
      <c r="G44" s="82"/>
      <c r="H44" s="82"/>
      <c r="I44" s="28"/>
      <c r="J44" s="24"/>
      <c r="K44" s="82"/>
      <c r="L44" s="82"/>
      <c r="M44" s="54"/>
    </row>
    <row r="45" spans="1:13" s="30" customFormat="1">
      <c r="A45" s="45">
        <f>A44+0.1</f>
        <v>6.1</v>
      </c>
      <c r="B45" s="50"/>
      <c r="C45" s="50" t="s">
        <v>21</v>
      </c>
      <c r="D45" s="24" t="s">
        <v>22</v>
      </c>
      <c r="E45" s="27">
        <v>1.1100000000000001</v>
      </c>
      <c r="F45" s="27">
        <f>F44*E45</f>
        <v>4.4400000000000004</v>
      </c>
      <c r="G45" s="28"/>
      <c r="H45" s="28"/>
      <c r="I45" s="33"/>
      <c r="J45" s="28"/>
      <c r="K45" s="33"/>
      <c r="L45" s="33"/>
      <c r="M45" s="54"/>
    </row>
    <row r="46" spans="1:13" s="30" customFormat="1">
      <c r="A46" s="45">
        <f>A45+0.1</f>
        <v>6.1999999999999993</v>
      </c>
      <c r="B46" s="50"/>
      <c r="C46" s="50" t="s">
        <v>23</v>
      </c>
      <c r="D46" s="24" t="s">
        <v>0</v>
      </c>
      <c r="E46" s="27">
        <v>0.51600000000000001</v>
      </c>
      <c r="F46" s="27">
        <f>F44*E46</f>
        <v>2.0640000000000001</v>
      </c>
      <c r="G46" s="82"/>
      <c r="H46" s="28"/>
      <c r="I46" s="33"/>
      <c r="J46" s="33"/>
      <c r="K46" s="28"/>
      <c r="L46" s="28"/>
      <c r="M46" s="54"/>
    </row>
    <row r="47" spans="1:13" s="30" customFormat="1">
      <c r="A47" s="45">
        <f t="shared" ref="A47:A51" si="2">A46+0.1</f>
        <v>6.2999999999999989</v>
      </c>
      <c r="B47" s="50"/>
      <c r="C47" s="50" t="s">
        <v>84</v>
      </c>
      <c r="D47" s="24" t="s">
        <v>27</v>
      </c>
      <c r="E47" s="27">
        <v>1</v>
      </c>
      <c r="F47" s="27">
        <f>E47*F44</f>
        <v>4</v>
      </c>
      <c r="G47" s="82"/>
      <c r="H47" s="28"/>
      <c r="I47" s="33"/>
      <c r="J47" s="33"/>
      <c r="K47" s="28"/>
      <c r="L47" s="28"/>
      <c r="M47" s="54"/>
    </row>
    <row r="48" spans="1:13" s="30" customFormat="1">
      <c r="A48" s="45">
        <f t="shared" si="2"/>
        <v>6.3999999999999986</v>
      </c>
      <c r="B48" s="50"/>
      <c r="C48" s="50" t="s">
        <v>82</v>
      </c>
      <c r="D48" s="24" t="s">
        <v>31</v>
      </c>
      <c r="E48" s="27">
        <v>1.56</v>
      </c>
      <c r="F48" s="27">
        <f>E48*F44</f>
        <v>6.24</v>
      </c>
      <c r="G48" s="82"/>
      <c r="H48" s="28"/>
      <c r="I48" s="33"/>
      <c r="J48" s="33"/>
      <c r="K48" s="28"/>
      <c r="L48" s="28"/>
      <c r="M48" s="54"/>
    </row>
    <row r="49" spans="1:13" s="30" customFormat="1">
      <c r="A49" s="45">
        <f t="shared" si="2"/>
        <v>6.4999999999999982</v>
      </c>
      <c r="B49" s="50"/>
      <c r="C49" s="50" t="s">
        <v>83</v>
      </c>
      <c r="D49" s="24" t="s">
        <v>31</v>
      </c>
      <c r="E49" s="27">
        <v>0.06</v>
      </c>
      <c r="F49" s="27">
        <f>E49*F44</f>
        <v>0.24</v>
      </c>
      <c r="G49" s="82"/>
      <c r="H49" s="28"/>
      <c r="I49" s="33"/>
      <c r="J49" s="33"/>
      <c r="K49" s="28"/>
      <c r="L49" s="28"/>
      <c r="M49" s="54"/>
    </row>
    <row r="50" spans="1:13" s="30" customFormat="1">
      <c r="A50" s="45">
        <f t="shared" si="2"/>
        <v>6.5999999999999979</v>
      </c>
      <c r="B50" s="50"/>
      <c r="C50" s="50" t="s">
        <v>34</v>
      </c>
      <c r="D50" s="24" t="s">
        <v>31</v>
      </c>
      <c r="E50" s="27">
        <v>4.8000000000000001E-2</v>
      </c>
      <c r="F50" s="27">
        <f>E50*F44</f>
        <v>0.192</v>
      </c>
      <c r="G50" s="82"/>
      <c r="H50" s="28"/>
      <c r="I50" s="33"/>
      <c r="J50" s="33"/>
      <c r="K50" s="28"/>
      <c r="L50" s="28"/>
      <c r="M50" s="54"/>
    </row>
    <row r="51" spans="1:13" s="30" customFormat="1">
      <c r="A51" s="45">
        <f t="shared" si="2"/>
        <v>6.6999999999999975</v>
      </c>
      <c r="B51" s="50"/>
      <c r="C51" s="50" t="s">
        <v>32</v>
      </c>
      <c r="D51" s="24" t="s">
        <v>0</v>
      </c>
      <c r="E51" s="214">
        <v>5.3999999999999999E-2</v>
      </c>
      <c r="F51" s="27">
        <f>F44*E51</f>
        <v>0.216</v>
      </c>
      <c r="G51" s="82"/>
      <c r="H51" s="28"/>
      <c r="I51" s="28"/>
      <c r="J51" s="28"/>
      <c r="K51" s="33"/>
      <c r="L51" s="33"/>
      <c r="M51" s="54"/>
    </row>
    <row r="52" spans="1:13" s="44" customFormat="1" ht="45">
      <c r="A52" s="41">
        <v>7</v>
      </c>
      <c r="B52" s="80" t="s">
        <v>58</v>
      </c>
      <c r="C52" s="149" t="s">
        <v>67</v>
      </c>
      <c r="D52" s="209" t="s">
        <v>20</v>
      </c>
      <c r="E52" s="210"/>
      <c r="F52" s="186">
        <v>0.78</v>
      </c>
      <c r="G52" s="187"/>
      <c r="H52" s="187"/>
      <c r="I52" s="187"/>
      <c r="J52" s="187"/>
      <c r="K52" s="187"/>
      <c r="L52" s="187"/>
      <c r="M52" s="43"/>
    </row>
    <row r="53" spans="1:13" s="44" customFormat="1">
      <c r="A53" s="45">
        <f>A52+0.1</f>
        <v>7.1</v>
      </c>
      <c r="B53" s="42"/>
      <c r="C53" s="42" t="s">
        <v>21</v>
      </c>
      <c r="D53" s="183" t="s">
        <v>22</v>
      </c>
      <c r="E53" s="204">
        <v>13.5</v>
      </c>
      <c r="F53" s="81">
        <f>F52*E53</f>
        <v>10.530000000000001</v>
      </c>
      <c r="G53" s="183"/>
      <c r="H53" s="183"/>
      <c r="I53" s="81"/>
      <c r="J53" s="81"/>
      <c r="K53" s="187"/>
      <c r="L53" s="187"/>
      <c r="M53" s="43"/>
    </row>
    <row r="54" spans="1:13" s="44" customFormat="1">
      <c r="A54" s="45">
        <f>A53+0.1</f>
        <v>7.1999999999999993</v>
      </c>
      <c r="B54" s="42"/>
      <c r="C54" s="42" t="s">
        <v>23</v>
      </c>
      <c r="D54" s="183" t="s">
        <v>0</v>
      </c>
      <c r="E54" s="204">
        <v>2.2599999999999998</v>
      </c>
      <c r="F54" s="81">
        <f>F52*E54</f>
        <v>1.7627999999999999</v>
      </c>
      <c r="G54" s="187"/>
      <c r="H54" s="187"/>
      <c r="I54" s="187"/>
      <c r="J54" s="187"/>
      <c r="K54" s="81"/>
      <c r="L54" s="81"/>
      <c r="M54" s="43"/>
    </row>
    <row r="55" spans="1:13" s="44" customFormat="1" ht="30">
      <c r="A55" s="45">
        <f t="shared" ref="A55:A57" si="3">A54+0.1</f>
        <v>7.2999999999999989</v>
      </c>
      <c r="B55" s="42"/>
      <c r="C55" s="152" t="s">
        <v>105</v>
      </c>
      <c r="D55" s="183" t="s">
        <v>26</v>
      </c>
      <c r="E55" s="204" t="s">
        <v>36</v>
      </c>
      <c r="F55" s="81">
        <v>165</v>
      </c>
      <c r="G55" s="81"/>
      <c r="H55" s="81"/>
      <c r="I55" s="183"/>
      <c r="J55" s="183"/>
      <c r="K55" s="187"/>
      <c r="L55" s="187"/>
      <c r="M55" s="43"/>
    </row>
    <row r="56" spans="1:13" s="44" customFormat="1">
      <c r="A56" s="45">
        <f>A55+0.1</f>
        <v>7.3999999999999986</v>
      </c>
      <c r="B56" s="42"/>
      <c r="C56" s="42" t="s">
        <v>34</v>
      </c>
      <c r="D56" s="183" t="s">
        <v>31</v>
      </c>
      <c r="E56" s="204">
        <v>2.5</v>
      </c>
      <c r="F56" s="81">
        <f>F52*E56</f>
        <v>1.9500000000000002</v>
      </c>
      <c r="G56" s="81"/>
      <c r="H56" s="81"/>
      <c r="I56" s="183"/>
      <c r="J56" s="183"/>
      <c r="K56" s="187"/>
      <c r="L56" s="187"/>
      <c r="M56" s="43"/>
    </row>
    <row r="57" spans="1:13" s="44" customFormat="1">
      <c r="A57" s="45">
        <f t="shared" si="3"/>
        <v>7.4999999999999982</v>
      </c>
      <c r="B57" s="42"/>
      <c r="C57" s="42" t="s">
        <v>32</v>
      </c>
      <c r="D57" s="183" t="s">
        <v>0</v>
      </c>
      <c r="E57" s="204">
        <v>2.78</v>
      </c>
      <c r="F57" s="81">
        <f>F52*E57</f>
        <v>2.1684000000000001</v>
      </c>
      <c r="G57" s="81"/>
      <c r="H57" s="81"/>
      <c r="I57" s="183"/>
      <c r="J57" s="183"/>
      <c r="K57" s="187"/>
      <c r="L57" s="187"/>
      <c r="M57" s="43"/>
    </row>
    <row r="58" spans="1:13" s="154" customFormat="1" ht="36" customHeight="1">
      <c r="A58" s="155" t="s">
        <v>97</v>
      </c>
      <c r="B58" s="93" t="s">
        <v>25</v>
      </c>
      <c r="C58" s="151" t="s">
        <v>45</v>
      </c>
      <c r="D58" s="188" t="s">
        <v>47</v>
      </c>
      <c r="E58" s="189"/>
      <c r="F58" s="188">
        <v>56</v>
      </c>
      <c r="G58" s="189"/>
      <c r="H58" s="81"/>
      <c r="I58" s="189"/>
      <c r="J58" s="189"/>
      <c r="K58" s="189"/>
      <c r="L58" s="189"/>
      <c r="M58" s="43"/>
    </row>
    <row r="59" spans="1:13" s="30" customFormat="1" ht="37.5" customHeight="1">
      <c r="A59" s="51">
        <v>9</v>
      </c>
      <c r="B59" s="52" t="s">
        <v>85</v>
      </c>
      <c r="C59" s="70" t="s">
        <v>68</v>
      </c>
      <c r="D59" s="213" t="s">
        <v>26</v>
      </c>
      <c r="E59" s="27"/>
      <c r="F59" s="25">
        <v>27</v>
      </c>
      <c r="G59" s="82"/>
      <c r="H59" s="28"/>
      <c r="I59" s="28"/>
      <c r="J59" s="28"/>
      <c r="K59" s="33"/>
      <c r="L59" s="28"/>
      <c r="M59" s="54"/>
    </row>
    <row r="60" spans="1:13" s="30" customFormat="1" ht="16.5" customHeight="1">
      <c r="A60" s="45">
        <f t="shared" ref="A60:A68" si="4">A59+0.1</f>
        <v>9.1</v>
      </c>
      <c r="B60" s="50"/>
      <c r="C60" s="50" t="s">
        <v>21</v>
      </c>
      <c r="D60" s="24" t="s">
        <v>22</v>
      </c>
      <c r="E60" s="27">
        <v>2.23</v>
      </c>
      <c r="F60" s="27">
        <f>E60*F59</f>
        <v>60.21</v>
      </c>
      <c r="G60" s="82"/>
      <c r="H60" s="28"/>
      <c r="I60" s="28"/>
      <c r="J60" s="28"/>
      <c r="K60" s="33"/>
      <c r="L60" s="28"/>
      <c r="M60" s="54"/>
    </row>
    <row r="61" spans="1:13" s="30" customFormat="1" ht="16.5" customHeight="1">
      <c r="A61" s="45">
        <f>A60+0.1</f>
        <v>9.1999999999999993</v>
      </c>
      <c r="B61" s="50"/>
      <c r="C61" s="50" t="s">
        <v>23</v>
      </c>
      <c r="D61" s="24" t="s">
        <v>0</v>
      </c>
      <c r="E61" s="24">
        <v>0.05</v>
      </c>
      <c r="F61" s="27">
        <f>E61*F59</f>
        <v>1.35</v>
      </c>
      <c r="G61" s="82"/>
      <c r="H61" s="28"/>
      <c r="I61" s="28"/>
      <c r="J61" s="28"/>
      <c r="K61" s="33"/>
      <c r="L61" s="28"/>
      <c r="M61" s="54"/>
    </row>
    <row r="62" spans="1:13" s="30" customFormat="1" ht="36" customHeight="1">
      <c r="A62" s="45">
        <f t="shared" si="4"/>
        <v>9.2999999999999989</v>
      </c>
      <c r="B62" s="50"/>
      <c r="C62" s="52" t="s">
        <v>87</v>
      </c>
      <c r="D62" s="24" t="s">
        <v>26</v>
      </c>
      <c r="E62" s="27" t="s">
        <v>36</v>
      </c>
      <c r="F62" s="28">
        <v>54</v>
      </c>
      <c r="G62" s="82"/>
      <c r="H62" s="28"/>
      <c r="I62" s="28"/>
      <c r="J62" s="28"/>
      <c r="K62" s="33"/>
      <c r="L62" s="28"/>
      <c r="M62" s="54"/>
    </row>
    <row r="63" spans="1:13" s="30" customFormat="1" ht="16.5" customHeight="1">
      <c r="A63" s="45">
        <f t="shared" si="4"/>
        <v>9.3999999999999986</v>
      </c>
      <c r="B63" s="50"/>
      <c r="C63" s="50" t="s">
        <v>53</v>
      </c>
      <c r="D63" s="24" t="s">
        <v>26</v>
      </c>
      <c r="E63" s="27" t="s">
        <v>36</v>
      </c>
      <c r="F63" s="28">
        <v>90</v>
      </c>
      <c r="G63" s="82"/>
      <c r="H63" s="28"/>
      <c r="I63" s="28"/>
      <c r="J63" s="28"/>
      <c r="K63" s="33"/>
      <c r="L63" s="28"/>
      <c r="M63" s="54"/>
    </row>
    <row r="64" spans="1:13" s="30" customFormat="1" ht="16.5" customHeight="1">
      <c r="A64" s="45">
        <f t="shared" si="4"/>
        <v>9.4999999999999982</v>
      </c>
      <c r="B64" s="50"/>
      <c r="C64" s="50" t="s">
        <v>54</v>
      </c>
      <c r="D64" s="24" t="s">
        <v>26</v>
      </c>
      <c r="E64" s="27" t="s">
        <v>36</v>
      </c>
      <c r="F64" s="28">
        <v>12</v>
      </c>
      <c r="G64" s="82"/>
      <c r="H64" s="28"/>
      <c r="I64" s="28"/>
      <c r="J64" s="28"/>
      <c r="K64" s="33"/>
      <c r="L64" s="28"/>
      <c r="M64" s="54"/>
    </row>
    <row r="65" spans="1:13" s="30" customFormat="1" ht="16.5" customHeight="1">
      <c r="A65" s="45">
        <f t="shared" si="4"/>
        <v>9.5999999999999979</v>
      </c>
      <c r="B65" s="50"/>
      <c r="C65" s="50" t="s">
        <v>30</v>
      </c>
      <c r="D65" s="24" t="s">
        <v>31</v>
      </c>
      <c r="E65" s="27">
        <v>0.02</v>
      </c>
      <c r="F65" s="27">
        <f>E65*F59</f>
        <v>0.54</v>
      </c>
      <c r="G65" s="82"/>
      <c r="H65" s="28"/>
      <c r="I65" s="28"/>
      <c r="J65" s="28"/>
      <c r="K65" s="33"/>
      <c r="L65" s="28"/>
      <c r="M65" s="54"/>
    </row>
    <row r="66" spans="1:13" s="30" customFormat="1" ht="16.5" customHeight="1">
      <c r="A66" s="45">
        <f t="shared" si="4"/>
        <v>9.6999999999999975</v>
      </c>
      <c r="B66" s="50"/>
      <c r="C66" s="50" t="s">
        <v>88</v>
      </c>
      <c r="D66" s="24" t="s">
        <v>31</v>
      </c>
      <c r="E66" s="27" t="s">
        <v>36</v>
      </c>
      <c r="F66" s="28">
        <v>20</v>
      </c>
      <c r="G66" s="82"/>
      <c r="H66" s="28"/>
      <c r="I66" s="28"/>
      <c r="J66" s="28"/>
      <c r="K66" s="33"/>
      <c r="L66" s="28"/>
      <c r="M66" s="54"/>
    </row>
    <row r="67" spans="1:13" s="30" customFormat="1" ht="32.25" customHeight="1">
      <c r="A67" s="45">
        <f t="shared" si="4"/>
        <v>9.7999999999999972</v>
      </c>
      <c r="B67" s="50"/>
      <c r="C67" s="52" t="s">
        <v>86</v>
      </c>
      <c r="D67" s="24" t="s">
        <v>27</v>
      </c>
      <c r="E67" s="27" t="s">
        <v>36</v>
      </c>
      <c r="F67" s="27">
        <v>27</v>
      </c>
      <c r="G67" s="82"/>
      <c r="H67" s="28"/>
      <c r="I67" s="28"/>
      <c r="J67" s="28"/>
      <c r="K67" s="33"/>
      <c r="L67" s="28"/>
      <c r="M67" s="54"/>
    </row>
    <row r="68" spans="1:13" s="30" customFormat="1" ht="16.5" customHeight="1">
      <c r="A68" s="45">
        <f t="shared" si="4"/>
        <v>9.8999999999999968</v>
      </c>
      <c r="B68" s="50"/>
      <c r="C68" s="50" t="s">
        <v>32</v>
      </c>
      <c r="D68" s="24" t="s">
        <v>0</v>
      </c>
      <c r="E68" s="27">
        <v>0.04</v>
      </c>
      <c r="F68" s="27">
        <f>E68*F59</f>
        <v>1.08</v>
      </c>
      <c r="G68" s="82"/>
      <c r="H68" s="28"/>
      <c r="I68" s="28"/>
      <c r="J68" s="28"/>
      <c r="K68" s="33"/>
      <c r="L68" s="28"/>
      <c r="M68" s="54"/>
    </row>
    <row r="69" spans="1:13" s="55" customFormat="1" ht="45">
      <c r="A69" s="41">
        <v>9</v>
      </c>
      <c r="B69" s="42" t="s">
        <v>33</v>
      </c>
      <c r="C69" s="70" t="s">
        <v>62</v>
      </c>
      <c r="D69" s="202" t="s">
        <v>19</v>
      </c>
      <c r="E69" s="181"/>
      <c r="F69" s="181">
        <v>0.6</v>
      </c>
      <c r="G69" s="182"/>
      <c r="H69" s="182"/>
      <c r="I69" s="182"/>
      <c r="J69" s="182"/>
      <c r="K69" s="81"/>
      <c r="L69" s="182"/>
      <c r="M69" s="43"/>
    </row>
    <row r="70" spans="1:13" s="44" customFormat="1">
      <c r="A70" s="45">
        <f>A69+0.1</f>
        <v>9.1</v>
      </c>
      <c r="B70" s="42"/>
      <c r="C70" s="42" t="s">
        <v>21</v>
      </c>
      <c r="D70" s="183" t="s">
        <v>22</v>
      </c>
      <c r="E70" s="81">
        <v>3.88</v>
      </c>
      <c r="F70" s="81">
        <f>F69*E70</f>
        <v>2.3279999999999998</v>
      </c>
      <c r="G70" s="183"/>
      <c r="H70" s="183"/>
      <c r="I70" s="81"/>
      <c r="J70" s="81"/>
      <c r="K70" s="187"/>
      <c r="L70" s="187"/>
      <c r="M70" s="43"/>
    </row>
    <row r="71" spans="1:13" s="55" customFormat="1" ht="30">
      <c r="A71" s="41">
        <v>10</v>
      </c>
      <c r="B71" s="42" t="s">
        <v>57</v>
      </c>
      <c r="C71" s="70" t="s">
        <v>63</v>
      </c>
      <c r="D71" s="202" t="s">
        <v>19</v>
      </c>
      <c r="E71" s="203"/>
      <c r="F71" s="181">
        <v>0.6</v>
      </c>
      <c r="G71" s="190"/>
      <c r="H71" s="190"/>
      <c r="I71" s="182"/>
      <c r="J71" s="182"/>
      <c r="K71" s="190"/>
      <c r="L71" s="190"/>
      <c r="M71" s="43"/>
    </row>
    <row r="72" spans="1:13" s="44" customFormat="1">
      <c r="A72" s="45">
        <f t="shared" ref="A72:A76" si="5">A71+0.1</f>
        <v>10.1</v>
      </c>
      <c r="B72" s="42"/>
      <c r="C72" s="42" t="s">
        <v>21</v>
      </c>
      <c r="D72" s="183" t="s">
        <v>22</v>
      </c>
      <c r="E72" s="204">
        <v>4.5</v>
      </c>
      <c r="F72" s="81">
        <f>F71*E72</f>
        <v>2.6999999999999997</v>
      </c>
      <c r="G72" s="183"/>
      <c r="H72" s="183"/>
      <c r="I72" s="81"/>
      <c r="J72" s="81"/>
      <c r="K72" s="187"/>
      <c r="L72" s="187"/>
      <c r="M72" s="43"/>
    </row>
    <row r="73" spans="1:13" s="44" customFormat="1">
      <c r="A73" s="45">
        <f t="shared" si="5"/>
        <v>10.199999999999999</v>
      </c>
      <c r="B73" s="42"/>
      <c r="C73" s="42" t="s">
        <v>23</v>
      </c>
      <c r="D73" s="183" t="s">
        <v>0</v>
      </c>
      <c r="E73" s="204">
        <v>0.37</v>
      </c>
      <c r="F73" s="81">
        <f>F71*E73</f>
        <v>0.222</v>
      </c>
      <c r="G73" s="187"/>
      <c r="H73" s="187"/>
      <c r="I73" s="187"/>
      <c r="J73" s="187"/>
      <c r="K73" s="81"/>
      <c r="L73" s="81"/>
      <c r="M73" s="43"/>
    </row>
    <row r="74" spans="1:13" s="44" customFormat="1">
      <c r="A74" s="45">
        <f t="shared" si="5"/>
        <v>10.299999999999999</v>
      </c>
      <c r="B74" s="42"/>
      <c r="C74" s="42" t="s">
        <v>89</v>
      </c>
      <c r="D74" s="183" t="s">
        <v>19</v>
      </c>
      <c r="E74" s="204">
        <v>1.02</v>
      </c>
      <c r="F74" s="81">
        <f>F71*E74</f>
        <v>0.61199999999999999</v>
      </c>
      <c r="G74" s="81"/>
      <c r="H74" s="81"/>
      <c r="I74" s="183"/>
      <c r="J74" s="183"/>
      <c r="K74" s="187"/>
      <c r="L74" s="187"/>
      <c r="M74" s="43"/>
    </row>
    <row r="75" spans="1:13" s="44" customFormat="1">
      <c r="A75" s="45">
        <f t="shared" si="5"/>
        <v>10.399999999999999</v>
      </c>
      <c r="B75" s="42"/>
      <c r="C75" s="42" t="s">
        <v>50</v>
      </c>
      <c r="D75" s="183" t="s">
        <v>27</v>
      </c>
      <c r="E75" s="204">
        <v>1.61</v>
      </c>
      <c r="F75" s="81">
        <f>F71*E75</f>
        <v>0.96599999999999997</v>
      </c>
      <c r="G75" s="81"/>
      <c r="H75" s="81"/>
      <c r="I75" s="183"/>
      <c r="J75" s="183"/>
      <c r="K75" s="187"/>
      <c r="L75" s="187"/>
      <c r="M75" s="43"/>
    </row>
    <row r="76" spans="1:13" s="44" customFormat="1">
      <c r="A76" s="45">
        <f t="shared" si="5"/>
        <v>10.499999999999998</v>
      </c>
      <c r="B76" s="42"/>
      <c r="C76" s="42" t="s">
        <v>32</v>
      </c>
      <c r="D76" s="183" t="s">
        <v>0</v>
      </c>
      <c r="E76" s="204">
        <v>0.28000000000000003</v>
      </c>
      <c r="F76" s="81">
        <f>F71*E76</f>
        <v>0.16800000000000001</v>
      </c>
      <c r="G76" s="81"/>
      <c r="H76" s="81"/>
      <c r="I76" s="183"/>
      <c r="J76" s="183"/>
      <c r="K76" s="187"/>
      <c r="L76" s="187"/>
      <c r="M76" s="43"/>
    </row>
    <row r="77" spans="1:13" s="154" customFormat="1" ht="50.25" customHeight="1">
      <c r="A77" s="155" t="s">
        <v>98</v>
      </c>
      <c r="B77" s="93" t="s">
        <v>25</v>
      </c>
      <c r="C77" s="151" t="s">
        <v>55</v>
      </c>
      <c r="D77" s="188" t="s">
        <v>46</v>
      </c>
      <c r="E77" s="189"/>
      <c r="F77" s="191">
        <v>12</v>
      </c>
      <c r="G77" s="192"/>
      <c r="H77" s="189"/>
      <c r="I77" s="189"/>
      <c r="J77" s="189"/>
      <c r="K77" s="189"/>
      <c r="L77" s="189"/>
      <c r="M77" s="43"/>
    </row>
    <row r="78" spans="1:13" s="154" customFormat="1" ht="22.5" customHeight="1">
      <c r="A78" s="45">
        <f>A77+0.1</f>
        <v>11.1</v>
      </c>
      <c r="B78" s="93"/>
      <c r="C78" s="152" t="s">
        <v>90</v>
      </c>
      <c r="D78" s="193" t="s">
        <v>26</v>
      </c>
      <c r="E78" s="193" t="s">
        <v>36</v>
      </c>
      <c r="F78" s="193">
        <v>16</v>
      </c>
      <c r="G78" s="192"/>
      <c r="H78" s="189"/>
      <c r="I78" s="189"/>
      <c r="J78" s="189"/>
      <c r="K78" s="189"/>
      <c r="L78" s="189"/>
      <c r="M78" s="43"/>
    </row>
    <row r="79" spans="1:13" s="154" customFormat="1" ht="22.5" customHeight="1">
      <c r="A79" s="45">
        <f>A78+0.1</f>
        <v>11.2</v>
      </c>
      <c r="B79" s="93"/>
      <c r="C79" s="71" t="s">
        <v>69</v>
      </c>
      <c r="D79" s="193" t="s">
        <v>26</v>
      </c>
      <c r="E79" s="193" t="s">
        <v>36</v>
      </c>
      <c r="F79" s="193">
        <v>17</v>
      </c>
      <c r="G79" s="192"/>
      <c r="H79" s="189"/>
      <c r="I79" s="189"/>
      <c r="J79" s="189"/>
      <c r="K79" s="189"/>
      <c r="L79" s="189"/>
      <c r="M79" s="43"/>
    </row>
    <row r="80" spans="1:13" s="154" customFormat="1" ht="17.25" customHeight="1">
      <c r="A80" s="45">
        <f>A79+0.1</f>
        <v>11.299999999999999</v>
      </c>
      <c r="B80" s="93"/>
      <c r="C80" s="152" t="s">
        <v>35</v>
      </c>
      <c r="D80" s="193" t="s">
        <v>19</v>
      </c>
      <c r="E80" s="193" t="s">
        <v>36</v>
      </c>
      <c r="F80" s="193">
        <v>0.8</v>
      </c>
      <c r="G80" s="192"/>
      <c r="H80" s="189"/>
      <c r="I80" s="189"/>
      <c r="J80" s="189"/>
      <c r="K80" s="189"/>
      <c r="L80" s="189"/>
      <c r="M80" s="43"/>
    </row>
    <row r="81" spans="1:13" s="154" customFormat="1" ht="22.5" customHeight="1">
      <c r="A81" s="45">
        <f>A80+0.1</f>
        <v>11.399999999999999</v>
      </c>
      <c r="B81" s="93"/>
      <c r="C81" s="152" t="s">
        <v>56</v>
      </c>
      <c r="D81" s="193" t="s">
        <v>47</v>
      </c>
      <c r="E81" s="193" t="s">
        <v>36</v>
      </c>
      <c r="F81" s="193">
        <v>2</v>
      </c>
      <c r="G81" s="192"/>
      <c r="H81" s="189"/>
      <c r="I81" s="189"/>
      <c r="J81" s="189"/>
      <c r="K81" s="189"/>
      <c r="L81" s="189"/>
      <c r="M81" s="43"/>
    </row>
    <row r="82" spans="1:13" s="55" customFormat="1" ht="52.5" customHeight="1">
      <c r="A82" s="41">
        <v>12</v>
      </c>
      <c r="B82" s="56" t="s">
        <v>38</v>
      </c>
      <c r="C82" s="70" t="s">
        <v>64</v>
      </c>
      <c r="D82" s="215" t="s">
        <v>27</v>
      </c>
      <c r="E82" s="216"/>
      <c r="F82" s="186">
        <v>195</v>
      </c>
      <c r="G82" s="194"/>
      <c r="H82" s="194"/>
      <c r="I82" s="194"/>
      <c r="J82" s="194"/>
      <c r="K82" s="194"/>
      <c r="L82" s="194"/>
      <c r="M82" s="43"/>
    </row>
    <row r="83" spans="1:13" s="44" customFormat="1">
      <c r="A83" s="45">
        <f>A82+0.1</f>
        <v>12.1</v>
      </c>
      <c r="B83" s="56"/>
      <c r="C83" s="56" t="s">
        <v>21</v>
      </c>
      <c r="D83" s="217" t="s">
        <v>22</v>
      </c>
      <c r="E83" s="194">
        <v>0.38800000000000001</v>
      </c>
      <c r="F83" s="194">
        <f>E83*F82</f>
        <v>75.66</v>
      </c>
      <c r="G83" s="183"/>
      <c r="H83" s="183"/>
      <c r="I83" s="194"/>
      <c r="J83" s="194"/>
      <c r="K83" s="194"/>
      <c r="L83" s="194"/>
      <c r="M83" s="43"/>
    </row>
    <row r="84" spans="1:13" s="44" customFormat="1" ht="16.5" customHeight="1">
      <c r="A84" s="45">
        <f>A83+0.1</f>
        <v>12.2</v>
      </c>
      <c r="B84" s="56"/>
      <c r="C84" s="56" t="s">
        <v>39</v>
      </c>
      <c r="D84" s="217" t="s">
        <v>31</v>
      </c>
      <c r="E84" s="194">
        <v>0.495</v>
      </c>
      <c r="F84" s="194">
        <f>E84*F82</f>
        <v>96.525000000000006</v>
      </c>
      <c r="G84" s="194"/>
      <c r="H84" s="194"/>
      <c r="I84" s="183"/>
      <c r="J84" s="194"/>
      <c r="K84" s="194"/>
      <c r="L84" s="194"/>
      <c r="M84" s="43"/>
    </row>
    <row r="85" spans="1:13" s="44" customFormat="1">
      <c r="A85" s="45">
        <f>A84+0.1</f>
        <v>12.299999999999999</v>
      </c>
      <c r="B85" s="56"/>
      <c r="C85" s="56" t="s">
        <v>40</v>
      </c>
      <c r="D85" s="217" t="s">
        <v>31</v>
      </c>
      <c r="E85" s="194">
        <v>2.7E-2</v>
      </c>
      <c r="F85" s="194">
        <f>E85*F82</f>
        <v>5.2649999999999997</v>
      </c>
      <c r="G85" s="194"/>
      <c r="H85" s="194"/>
      <c r="I85" s="183"/>
      <c r="J85" s="194"/>
      <c r="K85" s="194"/>
      <c r="L85" s="194"/>
      <c r="M85" s="43"/>
    </row>
    <row r="86" spans="1:13" s="44" customFormat="1">
      <c r="A86" s="45">
        <f>A85+0.1</f>
        <v>12.399999999999999</v>
      </c>
      <c r="B86" s="56"/>
      <c r="C86" s="56" t="s">
        <v>32</v>
      </c>
      <c r="D86" s="217" t="s">
        <v>0</v>
      </c>
      <c r="E86" s="194">
        <v>1.9E-3</v>
      </c>
      <c r="F86" s="194">
        <f>E86*F82</f>
        <v>0.3705</v>
      </c>
      <c r="G86" s="194"/>
      <c r="H86" s="194"/>
      <c r="I86" s="183"/>
      <c r="J86" s="194"/>
      <c r="K86" s="194"/>
      <c r="L86" s="194"/>
      <c r="M86" s="43"/>
    </row>
    <row r="87" spans="1:13" s="44" customFormat="1" ht="45">
      <c r="A87" s="41">
        <v>13</v>
      </c>
      <c r="B87" s="42" t="s">
        <v>73</v>
      </c>
      <c r="C87" s="70" t="s">
        <v>61</v>
      </c>
      <c r="D87" s="209" t="s">
        <v>19</v>
      </c>
      <c r="E87" s="210"/>
      <c r="F87" s="186">
        <v>52.5</v>
      </c>
      <c r="G87" s="187"/>
      <c r="H87" s="187"/>
      <c r="I87" s="187"/>
      <c r="J87" s="187"/>
      <c r="K87" s="187"/>
      <c r="L87" s="187"/>
      <c r="M87" s="46"/>
    </row>
    <row r="88" spans="1:13" s="44" customFormat="1">
      <c r="A88" s="45">
        <f>A87+0.1</f>
        <v>13.1</v>
      </c>
      <c r="B88" s="42"/>
      <c r="C88" s="42" t="s">
        <v>21</v>
      </c>
      <c r="D88" s="183" t="s">
        <v>22</v>
      </c>
      <c r="E88" s="204">
        <v>0.89</v>
      </c>
      <c r="F88" s="81">
        <f>F87*E88</f>
        <v>46.725000000000001</v>
      </c>
      <c r="G88" s="183"/>
      <c r="H88" s="183"/>
      <c r="I88" s="81"/>
      <c r="J88" s="81"/>
      <c r="K88" s="187"/>
      <c r="L88" s="187"/>
      <c r="M88" s="43"/>
    </row>
    <row r="89" spans="1:13" s="44" customFormat="1">
      <c r="A89" s="45">
        <f>A88+0.1</f>
        <v>13.2</v>
      </c>
      <c r="B89" s="42"/>
      <c r="C89" s="42" t="s">
        <v>23</v>
      </c>
      <c r="D89" s="183" t="s">
        <v>0</v>
      </c>
      <c r="E89" s="204">
        <v>0.37</v>
      </c>
      <c r="F89" s="81">
        <f>F87*E89</f>
        <v>19.425000000000001</v>
      </c>
      <c r="G89" s="187"/>
      <c r="H89" s="187"/>
      <c r="I89" s="187"/>
      <c r="J89" s="187"/>
      <c r="K89" s="81"/>
      <c r="L89" s="81"/>
      <c r="M89" s="43"/>
    </row>
    <row r="90" spans="1:13" s="44" customFormat="1">
      <c r="A90" s="45">
        <f>A89+0.1</f>
        <v>13.299999999999999</v>
      </c>
      <c r="B90" s="42"/>
      <c r="C90" s="42" t="s">
        <v>74</v>
      </c>
      <c r="D90" s="183" t="s">
        <v>19</v>
      </c>
      <c r="E90" s="204">
        <v>1.1499999999999999</v>
      </c>
      <c r="F90" s="81">
        <f>F87*E90</f>
        <v>60.374999999999993</v>
      </c>
      <c r="G90" s="81"/>
      <c r="H90" s="81"/>
      <c r="I90" s="183"/>
      <c r="J90" s="183"/>
      <c r="K90" s="187"/>
      <c r="L90" s="187"/>
      <c r="M90" s="43"/>
    </row>
    <row r="91" spans="1:13" s="44" customFormat="1">
      <c r="A91" s="45">
        <f>A90+0.1</f>
        <v>13.399999999999999</v>
      </c>
      <c r="B91" s="42"/>
      <c r="C91" s="42" t="s">
        <v>32</v>
      </c>
      <c r="D91" s="183" t="s">
        <v>0</v>
      </c>
      <c r="E91" s="204">
        <v>0.02</v>
      </c>
      <c r="F91" s="81">
        <f>F87*E91</f>
        <v>1.05</v>
      </c>
      <c r="G91" s="81"/>
      <c r="H91" s="81"/>
      <c r="I91" s="183"/>
      <c r="J91" s="183"/>
      <c r="K91" s="187"/>
      <c r="L91" s="187"/>
      <c r="M91" s="43"/>
    </row>
    <row r="92" spans="1:13" s="113" customFormat="1" ht="30">
      <c r="A92" s="41">
        <v>14</v>
      </c>
      <c r="B92" s="42" t="s">
        <v>91</v>
      </c>
      <c r="C92" s="70" t="s">
        <v>92</v>
      </c>
      <c r="D92" s="213" t="s">
        <v>27</v>
      </c>
      <c r="E92" s="196"/>
      <c r="F92" s="195">
        <v>525</v>
      </c>
      <c r="G92" s="196"/>
      <c r="H92" s="81"/>
      <c r="I92" s="196"/>
      <c r="J92" s="81"/>
      <c r="K92" s="196"/>
      <c r="L92" s="81"/>
      <c r="M92" s="43"/>
    </row>
    <row r="93" spans="1:13" s="113" customFormat="1" ht="19.5" customHeight="1">
      <c r="A93" s="45">
        <f>A92+0.1</f>
        <v>14.1</v>
      </c>
      <c r="B93" s="37"/>
      <c r="C93" s="75" t="s">
        <v>93</v>
      </c>
      <c r="D93" s="197" t="s">
        <v>22</v>
      </c>
      <c r="E93" s="197">
        <f>2*0.3676</f>
        <v>0.73519999999999996</v>
      </c>
      <c r="F93" s="197">
        <f>E93*F92</f>
        <v>385.97999999999996</v>
      </c>
      <c r="G93" s="198"/>
      <c r="H93" s="81"/>
      <c r="I93" s="198"/>
      <c r="J93" s="81"/>
      <c r="K93" s="198"/>
      <c r="L93" s="81"/>
      <c r="M93" s="43"/>
    </row>
    <row r="94" spans="1:13" s="113" customFormat="1">
      <c r="A94" s="45">
        <f>A93+0.1</f>
        <v>14.2</v>
      </c>
      <c r="B94" s="37"/>
      <c r="C94" s="75" t="s">
        <v>94</v>
      </c>
      <c r="D94" s="197" t="s">
        <v>0</v>
      </c>
      <c r="E94" s="197">
        <f>2*0.056</f>
        <v>0.112</v>
      </c>
      <c r="F94" s="197">
        <f>E94*F92</f>
        <v>58.800000000000004</v>
      </c>
      <c r="G94" s="198"/>
      <c r="H94" s="81"/>
      <c r="I94" s="198"/>
      <c r="J94" s="81"/>
      <c r="K94" s="198"/>
      <c r="L94" s="81"/>
      <c r="M94" s="43"/>
    </row>
    <row r="95" spans="1:13" s="113" customFormat="1">
      <c r="A95" s="45">
        <f>A94+0.1</f>
        <v>14.299999999999999</v>
      </c>
      <c r="B95" s="37"/>
      <c r="C95" s="75" t="s">
        <v>35</v>
      </c>
      <c r="D95" s="183" t="s">
        <v>19</v>
      </c>
      <c r="E95" s="197">
        <v>0.10199999999999999</v>
      </c>
      <c r="F95" s="197">
        <f>E95*F92</f>
        <v>53.55</v>
      </c>
      <c r="G95" s="198"/>
      <c r="H95" s="81"/>
      <c r="I95" s="198"/>
      <c r="J95" s="81"/>
      <c r="K95" s="198"/>
      <c r="L95" s="81"/>
      <c r="M95" s="43"/>
    </row>
    <row r="96" spans="1:13" s="12" customFormat="1" ht="19.5" customHeight="1">
      <c r="A96" s="45">
        <f>A95+0.1</f>
        <v>14.399999999999999</v>
      </c>
      <c r="B96" s="79"/>
      <c r="C96" s="71" t="s">
        <v>70</v>
      </c>
      <c r="D96" s="71" t="s">
        <v>31</v>
      </c>
      <c r="E96" s="65" t="s">
        <v>36</v>
      </c>
      <c r="F96" s="71">
        <v>2100</v>
      </c>
      <c r="G96" s="65"/>
      <c r="H96" s="81"/>
      <c r="I96" s="65"/>
      <c r="J96" s="65"/>
      <c r="K96" s="65"/>
      <c r="L96" s="65"/>
      <c r="M96" s="43"/>
    </row>
    <row r="97" spans="1:13" s="113" customFormat="1">
      <c r="A97" s="45">
        <f>A96+0.1</f>
        <v>14.499999999999998</v>
      </c>
      <c r="B97" s="37"/>
      <c r="C97" s="75" t="s">
        <v>95</v>
      </c>
      <c r="D97" s="196" t="s">
        <v>0</v>
      </c>
      <c r="E97" s="197">
        <f>2*0.0636</f>
        <v>0.12720000000000001</v>
      </c>
      <c r="F97" s="197">
        <f>E97*F92</f>
        <v>66.78</v>
      </c>
      <c r="G97" s="198"/>
      <c r="H97" s="81"/>
      <c r="I97" s="198"/>
      <c r="J97" s="81"/>
      <c r="K97" s="198"/>
      <c r="L97" s="81"/>
      <c r="M97" s="43"/>
    </row>
    <row r="98" spans="1:13" s="158" customFormat="1" ht="60.75" customHeight="1">
      <c r="A98" s="156" t="s">
        <v>99</v>
      </c>
      <c r="B98" s="157" t="s">
        <v>96</v>
      </c>
      <c r="C98" s="151" t="s">
        <v>101</v>
      </c>
      <c r="D98" s="218" t="s">
        <v>27</v>
      </c>
      <c r="E98" s="199"/>
      <c r="F98" s="25">
        <v>481</v>
      </c>
      <c r="G98" s="199"/>
      <c r="H98" s="189"/>
      <c r="I98" s="199"/>
      <c r="J98" s="189"/>
      <c r="K98" s="199"/>
      <c r="L98" s="219"/>
      <c r="M98" s="153"/>
    </row>
    <row r="99" spans="1:13" s="158" customFormat="1" ht="21" customHeight="1">
      <c r="A99" s="45">
        <f>A98+0.1</f>
        <v>15.1</v>
      </c>
      <c r="B99" s="159"/>
      <c r="C99" s="52" t="s">
        <v>21</v>
      </c>
      <c r="D99" s="220" t="s">
        <v>27</v>
      </c>
      <c r="E99" s="27">
        <v>0.755</v>
      </c>
      <c r="F99" s="28">
        <f>E99*F98</f>
        <v>363.15500000000003</v>
      </c>
      <c r="G99" s="28"/>
      <c r="H99" s="189"/>
      <c r="I99" s="28"/>
      <c r="J99" s="200"/>
      <c r="K99" s="28"/>
      <c r="L99" s="221"/>
      <c r="M99" s="160"/>
    </row>
    <row r="100" spans="1:13" s="158" customFormat="1" ht="18" customHeight="1">
      <c r="A100" s="45">
        <f>A99+0.1</f>
        <v>15.2</v>
      </c>
      <c r="B100" s="161"/>
      <c r="C100" s="52" t="s">
        <v>23</v>
      </c>
      <c r="D100" s="199" t="s">
        <v>0</v>
      </c>
      <c r="E100" s="214">
        <v>7.4999999999999997E-3</v>
      </c>
      <c r="F100" s="28">
        <f>E100*F98</f>
        <v>3.6074999999999999</v>
      </c>
      <c r="G100" s="28"/>
      <c r="H100" s="189"/>
      <c r="I100" s="28"/>
      <c r="J100" s="189"/>
      <c r="K100" s="28"/>
      <c r="L100" s="221"/>
      <c r="M100" s="160"/>
    </row>
    <row r="101" spans="1:13" s="158" customFormat="1" ht="45.75" customHeight="1">
      <c r="A101" s="45">
        <f>A100+0.1</f>
        <v>15.299999999999999</v>
      </c>
      <c r="B101" s="161"/>
      <c r="C101" s="152" t="s">
        <v>102</v>
      </c>
      <c r="D101" s="220" t="s">
        <v>27</v>
      </c>
      <c r="E101" s="28">
        <v>1.02</v>
      </c>
      <c r="F101" s="28">
        <f>E101*F98</f>
        <v>490.62</v>
      </c>
      <c r="G101" s="28"/>
      <c r="H101" s="200"/>
      <c r="I101" s="28"/>
      <c r="J101" s="189"/>
      <c r="K101" s="28"/>
      <c r="L101" s="221"/>
      <c r="M101" s="160"/>
    </row>
    <row r="102" spans="1:13" s="158" customFormat="1" ht="18" customHeight="1">
      <c r="A102" s="45">
        <f>A101+0.1</f>
        <v>15.399999999999999</v>
      </c>
      <c r="B102" s="161"/>
      <c r="C102" s="52" t="s">
        <v>32</v>
      </c>
      <c r="D102" s="199" t="s">
        <v>0</v>
      </c>
      <c r="E102" s="28">
        <v>0.18</v>
      </c>
      <c r="F102" s="28">
        <f>E102*F98</f>
        <v>86.58</v>
      </c>
      <c r="G102" s="28"/>
      <c r="H102" s="189"/>
      <c r="I102" s="28"/>
      <c r="J102" s="189"/>
      <c r="K102" s="28"/>
      <c r="L102" s="221"/>
      <c r="M102" s="160"/>
    </row>
    <row r="103" spans="1:13" s="154" customFormat="1" ht="22.5" customHeight="1">
      <c r="A103" s="155" t="s">
        <v>109</v>
      </c>
      <c r="B103" s="93" t="s">
        <v>25</v>
      </c>
      <c r="C103" s="151" t="s">
        <v>108</v>
      </c>
      <c r="D103" s="253" t="s">
        <v>46</v>
      </c>
      <c r="E103" s="189"/>
      <c r="F103" s="188">
        <v>481</v>
      </c>
      <c r="G103" s="189"/>
      <c r="H103" s="153"/>
      <c r="I103" s="153"/>
      <c r="J103" s="153"/>
      <c r="K103" s="153"/>
      <c r="L103" s="153"/>
      <c r="M103" s="254"/>
    </row>
    <row r="104" spans="1:13" s="44" customFormat="1" ht="30">
      <c r="A104" s="41">
        <v>17</v>
      </c>
      <c r="B104" s="42" t="s">
        <v>73</v>
      </c>
      <c r="C104" s="41" t="s">
        <v>103</v>
      </c>
      <c r="D104" s="209" t="s">
        <v>19</v>
      </c>
      <c r="E104" s="210"/>
      <c r="F104" s="186">
        <v>7.3</v>
      </c>
      <c r="G104" s="187"/>
      <c r="H104" s="187"/>
      <c r="I104" s="187"/>
      <c r="J104" s="187"/>
      <c r="K104" s="187"/>
      <c r="L104" s="187"/>
      <c r="M104" s="46"/>
    </row>
    <row r="105" spans="1:13" s="44" customFormat="1">
      <c r="A105" s="45">
        <f>A104+0.1</f>
        <v>17.100000000000001</v>
      </c>
      <c r="B105" s="42"/>
      <c r="C105" s="42" t="s">
        <v>21</v>
      </c>
      <c r="D105" s="183" t="s">
        <v>22</v>
      </c>
      <c r="E105" s="204">
        <v>0.89</v>
      </c>
      <c r="F105" s="81">
        <f>F104*E105</f>
        <v>6.4969999999999999</v>
      </c>
      <c r="G105" s="183"/>
      <c r="H105" s="183"/>
      <c r="I105" s="81"/>
      <c r="J105" s="81"/>
      <c r="K105" s="187"/>
      <c r="L105" s="187"/>
      <c r="M105" s="43"/>
    </row>
    <row r="106" spans="1:13" s="44" customFormat="1">
      <c r="A106" s="45">
        <f>A105+0.1</f>
        <v>17.200000000000003</v>
      </c>
      <c r="B106" s="42"/>
      <c r="C106" s="42" t="s">
        <v>23</v>
      </c>
      <c r="D106" s="183" t="s">
        <v>0</v>
      </c>
      <c r="E106" s="204">
        <v>0.37</v>
      </c>
      <c r="F106" s="81">
        <f>F104*E106</f>
        <v>2.7010000000000001</v>
      </c>
      <c r="G106" s="187"/>
      <c r="H106" s="187"/>
      <c r="I106" s="187"/>
      <c r="J106" s="187"/>
      <c r="K106" s="81"/>
      <c r="L106" s="81"/>
      <c r="M106" s="43"/>
    </row>
    <row r="107" spans="1:13" s="44" customFormat="1">
      <c r="A107" s="45">
        <f>A106+0.1</f>
        <v>17.300000000000004</v>
      </c>
      <c r="B107" s="42"/>
      <c r="C107" s="42" t="s">
        <v>104</v>
      </c>
      <c r="D107" s="183" t="s">
        <v>19</v>
      </c>
      <c r="E107" s="204">
        <v>1.1499999999999999</v>
      </c>
      <c r="F107" s="81">
        <f>F104*E107</f>
        <v>8.3949999999999996</v>
      </c>
      <c r="G107" s="81"/>
      <c r="H107" s="81"/>
      <c r="I107" s="183"/>
      <c r="J107" s="183"/>
      <c r="K107" s="187"/>
      <c r="L107" s="187"/>
      <c r="M107" s="43"/>
    </row>
    <row r="108" spans="1:13" s="44" customFormat="1">
      <c r="A108" s="45">
        <f>A107+0.1</f>
        <v>17.400000000000006</v>
      </c>
      <c r="B108" s="42"/>
      <c r="C108" s="42" t="s">
        <v>32</v>
      </c>
      <c r="D108" s="183" t="s">
        <v>0</v>
      </c>
      <c r="E108" s="204">
        <v>0.02</v>
      </c>
      <c r="F108" s="81">
        <f>F104*E108</f>
        <v>0.14599999999999999</v>
      </c>
      <c r="G108" s="81"/>
      <c r="H108" s="81"/>
      <c r="I108" s="183"/>
      <c r="J108" s="183"/>
      <c r="K108" s="187"/>
      <c r="L108" s="187"/>
      <c r="M108" s="43"/>
    </row>
    <row r="109" spans="1:13" s="12" customFormat="1" ht="50.25" customHeight="1">
      <c r="A109" s="60" t="s">
        <v>110</v>
      </c>
      <c r="B109" s="79" t="s">
        <v>25</v>
      </c>
      <c r="C109" s="4" t="s">
        <v>42</v>
      </c>
      <c r="D109" s="4" t="s">
        <v>19</v>
      </c>
      <c r="E109" s="65"/>
      <c r="F109" s="4">
        <v>50</v>
      </c>
      <c r="G109" s="65"/>
      <c r="H109" s="65"/>
      <c r="I109" s="65"/>
      <c r="J109" s="65"/>
      <c r="K109" s="65"/>
      <c r="L109" s="65"/>
      <c r="M109" s="43"/>
    </row>
    <row r="110" spans="1:13" s="49" customFormat="1" ht="30">
      <c r="A110" s="41">
        <v>19</v>
      </c>
      <c r="B110" s="42" t="s">
        <v>24</v>
      </c>
      <c r="C110" s="41" t="s">
        <v>41</v>
      </c>
      <c r="D110" s="202" t="s">
        <v>20</v>
      </c>
      <c r="E110" s="203"/>
      <c r="F110" s="181">
        <v>90</v>
      </c>
      <c r="G110" s="182"/>
      <c r="H110" s="182"/>
      <c r="I110" s="190"/>
      <c r="J110" s="190"/>
      <c r="K110" s="190"/>
      <c r="L110" s="190"/>
      <c r="M110" s="48"/>
    </row>
    <row r="111" spans="1:13" s="47" customFormat="1" ht="21" customHeight="1">
      <c r="A111" s="45">
        <f>A110+0.1</f>
        <v>19.100000000000001</v>
      </c>
      <c r="B111" s="42"/>
      <c r="C111" s="42" t="s">
        <v>21</v>
      </c>
      <c r="D111" s="183" t="s">
        <v>22</v>
      </c>
      <c r="E111" s="204">
        <v>0.53</v>
      </c>
      <c r="F111" s="81">
        <f>F110*E111</f>
        <v>47.7</v>
      </c>
      <c r="G111" s="183"/>
      <c r="H111" s="183"/>
      <c r="I111" s="81"/>
      <c r="J111" s="81"/>
      <c r="K111" s="187"/>
      <c r="L111" s="187"/>
      <c r="M111" s="43"/>
    </row>
    <row r="112" spans="1:13" s="12" customFormat="1" ht="50.25" customHeight="1">
      <c r="A112" s="60" t="s">
        <v>111</v>
      </c>
      <c r="B112" s="79" t="s">
        <v>25</v>
      </c>
      <c r="C112" s="70" t="s">
        <v>28</v>
      </c>
      <c r="D112" s="4" t="s">
        <v>20</v>
      </c>
      <c r="E112" s="65"/>
      <c r="F112" s="4">
        <v>90</v>
      </c>
      <c r="G112" s="65"/>
      <c r="H112" s="65"/>
      <c r="I112" s="65"/>
      <c r="J112" s="65"/>
      <c r="K112" s="65"/>
      <c r="L112" s="65"/>
      <c r="M112" s="43"/>
    </row>
    <row r="113" spans="1:13" s="7" customFormat="1" ht="21.75" customHeight="1">
      <c r="A113" s="31"/>
      <c r="B113" s="79"/>
      <c r="C113" s="5" t="s">
        <v>8</v>
      </c>
      <c r="D113" s="5"/>
      <c r="E113" s="6"/>
      <c r="F113" s="5"/>
      <c r="G113" s="13"/>
      <c r="H113" s="25"/>
      <c r="I113" s="14"/>
      <c r="J113" s="25"/>
      <c r="K113" s="14"/>
      <c r="L113" s="32"/>
      <c r="M113" s="25"/>
    </row>
    <row r="114" spans="1:13" s="7" customFormat="1" ht="21.75" customHeight="1">
      <c r="A114" s="31"/>
      <c r="B114" s="79"/>
      <c r="C114" s="40" t="s">
        <v>18</v>
      </c>
      <c r="D114" s="15" t="s">
        <v>112</v>
      </c>
      <c r="E114" s="6"/>
      <c r="F114" s="5"/>
      <c r="G114" s="13"/>
      <c r="H114" s="25"/>
      <c r="I114" s="14"/>
      <c r="J114" s="25"/>
      <c r="K114" s="14"/>
      <c r="L114" s="32"/>
      <c r="M114" s="29"/>
    </row>
    <row r="115" spans="1:13" s="7" customFormat="1" ht="21.75" customHeight="1">
      <c r="A115" s="31"/>
      <c r="B115" s="79"/>
      <c r="C115" s="5" t="s">
        <v>8</v>
      </c>
      <c r="D115" s="5"/>
      <c r="E115" s="6"/>
      <c r="F115" s="5"/>
      <c r="G115" s="13"/>
      <c r="H115" s="25"/>
      <c r="I115" s="14"/>
      <c r="J115" s="25"/>
      <c r="K115" s="14"/>
      <c r="L115" s="32"/>
      <c r="M115" s="25"/>
    </row>
    <row r="116" spans="1:13" s="30" customFormat="1" ht="24.75" customHeight="1">
      <c r="A116" s="26"/>
      <c r="B116" s="23"/>
      <c r="C116" s="16" t="s">
        <v>13</v>
      </c>
      <c r="D116" s="15" t="s">
        <v>112</v>
      </c>
      <c r="E116" s="27"/>
      <c r="F116" s="28"/>
      <c r="G116" s="28"/>
      <c r="H116" s="28"/>
      <c r="I116" s="28"/>
      <c r="J116" s="28"/>
      <c r="K116" s="33"/>
      <c r="L116" s="33"/>
      <c r="M116" s="29"/>
    </row>
    <row r="117" spans="1:13" s="30" customFormat="1" ht="20.25" customHeight="1">
      <c r="A117" s="26"/>
      <c r="B117" s="23"/>
      <c r="C117" s="17" t="s">
        <v>8</v>
      </c>
      <c r="D117" s="24"/>
      <c r="E117" s="27"/>
      <c r="F117" s="28"/>
      <c r="G117" s="28"/>
      <c r="H117" s="28"/>
      <c r="I117" s="28"/>
      <c r="J117" s="28"/>
      <c r="K117" s="33"/>
      <c r="L117" s="33"/>
      <c r="M117" s="25"/>
    </row>
    <row r="118" spans="1:13" s="30" customFormat="1" ht="28.5" customHeight="1">
      <c r="A118" s="26"/>
      <c r="B118" s="23"/>
      <c r="C118" s="16" t="s">
        <v>14</v>
      </c>
      <c r="D118" s="15" t="s">
        <v>112</v>
      </c>
      <c r="E118" s="27"/>
      <c r="F118" s="28"/>
      <c r="G118" s="28"/>
      <c r="H118" s="28"/>
      <c r="I118" s="28"/>
      <c r="J118" s="28"/>
      <c r="K118" s="33"/>
      <c r="L118" s="33"/>
      <c r="M118" s="29"/>
    </row>
    <row r="119" spans="1:13" s="36" customFormat="1" ht="18.75" customHeight="1">
      <c r="A119" s="34"/>
      <c r="B119" s="6"/>
      <c r="C119" s="4" t="s">
        <v>17</v>
      </c>
      <c r="D119" s="35"/>
      <c r="E119" s="35"/>
      <c r="F119" s="35"/>
      <c r="G119" s="28"/>
      <c r="H119" s="28"/>
      <c r="I119" s="28"/>
      <c r="J119" s="28"/>
      <c r="K119" s="33"/>
      <c r="L119" s="33"/>
      <c r="M119" s="25"/>
    </row>
    <row r="120" spans="1:13">
      <c r="A120" s="286"/>
      <c r="B120" s="286"/>
      <c r="C120" s="257" t="s">
        <v>113</v>
      </c>
      <c r="D120" s="288">
        <v>0.03</v>
      </c>
      <c r="E120" s="287"/>
      <c r="F120" s="287"/>
      <c r="G120" s="287"/>
      <c r="H120" s="287"/>
      <c r="I120" s="287"/>
      <c r="J120" s="287"/>
      <c r="K120" s="287"/>
      <c r="L120" s="287"/>
      <c r="M120" s="286"/>
    </row>
    <row r="121" spans="1:13">
      <c r="A121" s="286"/>
      <c r="B121" s="286"/>
      <c r="C121" s="4" t="s">
        <v>17</v>
      </c>
      <c r="D121" s="287"/>
      <c r="E121" s="287"/>
      <c r="F121" s="287"/>
      <c r="G121" s="287"/>
      <c r="H121" s="287"/>
      <c r="I121" s="287"/>
      <c r="J121" s="287"/>
      <c r="K121" s="287"/>
      <c r="L121" s="287"/>
      <c r="M121" s="286"/>
    </row>
    <row r="122" spans="1:13">
      <c r="A122" s="286"/>
      <c r="B122" s="286"/>
      <c r="C122" s="289" t="s">
        <v>114</v>
      </c>
      <c r="D122" s="291">
        <v>0.18</v>
      </c>
      <c r="E122" s="287"/>
      <c r="F122" s="287"/>
      <c r="G122" s="287"/>
      <c r="H122" s="287"/>
      <c r="I122" s="287"/>
      <c r="J122" s="287"/>
      <c r="K122" s="287"/>
      <c r="L122" s="287"/>
      <c r="M122" s="286"/>
    </row>
    <row r="123" spans="1:13">
      <c r="A123" s="286"/>
      <c r="B123" s="286"/>
      <c r="C123" s="292" t="s">
        <v>8</v>
      </c>
      <c r="D123" s="287"/>
      <c r="E123" s="287"/>
      <c r="F123" s="287"/>
      <c r="G123" s="287"/>
      <c r="H123" s="287"/>
      <c r="I123" s="287"/>
      <c r="J123" s="287"/>
      <c r="K123" s="287"/>
      <c r="L123" s="287"/>
      <c r="M123" s="286"/>
    </row>
    <row r="125" spans="1:13">
      <c r="D125" s="290"/>
    </row>
  </sheetData>
  <mergeCells count="24">
    <mergeCell ref="L9:L10"/>
    <mergeCell ref="I7:J8"/>
    <mergeCell ref="K7:L8"/>
    <mergeCell ref="M7:M10"/>
    <mergeCell ref="E9:E10"/>
    <mergeCell ref="F9:F10"/>
    <mergeCell ref="G9:G10"/>
    <mergeCell ref="H9:H10"/>
    <mergeCell ref="I9:I10"/>
    <mergeCell ref="J9:J10"/>
    <mergeCell ref="K9:K10"/>
    <mergeCell ref="G7:H8"/>
    <mergeCell ref="A7:A10"/>
    <mergeCell ref="B7:B10"/>
    <mergeCell ref="C7:C10"/>
    <mergeCell ref="D7:D10"/>
    <mergeCell ref="E7:F8"/>
    <mergeCell ref="B6:C6"/>
    <mergeCell ref="H6:K6"/>
    <mergeCell ref="A1:M1"/>
    <mergeCell ref="D2:H2"/>
    <mergeCell ref="B3:M3"/>
    <mergeCell ref="B5:C5"/>
    <mergeCell ref="H5:K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workbookViewId="0">
      <selection sqref="A1:M120"/>
    </sheetView>
  </sheetViews>
  <sheetFormatPr defaultRowHeight="15"/>
  <cols>
    <col min="1" max="1" width="5.25" customWidth="1"/>
    <col min="2" max="2" width="13.125" customWidth="1"/>
    <col min="3" max="3" width="36.75" customWidth="1"/>
    <col min="5" max="6" width="9.125" style="201"/>
    <col min="7" max="7" width="8.375" style="201" customWidth="1"/>
    <col min="8" max="8" width="9.125" style="201"/>
    <col min="9" max="9" width="7.875" style="201" customWidth="1"/>
    <col min="10" max="10" width="8.625" customWidth="1"/>
    <col min="11" max="11" width="8.375" customWidth="1"/>
  </cols>
  <sheetData>
    <row r="1" spans="1:13" s="12" customFormat="1" ht="27.75" customHeigh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6"/>
    </row>
    <row r="2" spans="1:13" s="12" customFormat="1" ht="19.5" customHeight="1">
      <c r="A2" s="8"/>
      <c r="B2" s="2"/>
      <c r="C2" s="2"/>
      <c r="D2" s="267"/>
      <c r="E2" s="267"/>
      <c r="F2" s="267"/>
      <c r="G2" s="267"/>
      <c r="H2" s="267"/>
      <c r="I2" s="2"/>
      <c r="J2" s="2"/>
      <c r="K2" s="2"/>
      <c r="L2" s="2"/>
      <c r="M2" s="18"/>
    </row>
    <row r="3" spans="1:13" s="12" customFormat="1">
      <c r="A3" s="9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12" customFormat="1">
      <c r="A4" s="9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19"/>
    </row>
    <row r="5" spans="1:13" s="12" customFormat="1" ht="17.25" customHeight="1">
      <c r="A5" s="9"/>
      <c r="B5" s="270"/>
      <c r="C5" s="270"/>
      <c r="D5" s="69"/>
      <c r="E5" s="69"/>
      <c r="F5" s="69"/>
      <c r="G5" s="69"/>
      <c r="H5" s="271"/>
      <c r="I5" s="271"/>
      <c r="J5" s="271"/>
      <c r="K5" s="271"/>
      <c r="L5" s="59"/>
      <c r="M5" s="20"/>
    </row>
    <row r="6" spans="1:13" s="12" customFormat="1" ht="17.25" customHeight="1">
      <c r="A6" s="10"/>
      <c r="B6" s="262"/>
      <c r="C6" s="262"/>
      <c r="D6" s="67"/>
      <c r="E6" s="67"/>
      <c r="F6" s="67"/>
      <c r="G6" s="67"/>
      <c r="H6" s="263"/>
      <c r="I6" s="263"/>
      <c r="J6" s="263"/>
      <c r="K6" s="263"/>
      <c r="L6" s="22"/>
      <c r="M6" s="21"/>
    </row>
    <row r="7" spans="1:13" s="12" customFormat="1">
      <c r="A7" s="272"/>
      <c r="B7" s="273"/>
      <c r="C7" s="274"/>
      <c r="D7" s="273"/>
      <c r="E7" s="274"/>
      <c r="F7" s="274"/>
      <c r="G7" s="274"/>
      <c r="H7" s="274"/>
      <c r="I7" s="274"/>
      <c r="J7" s="274"/>
      <c r="K7" s="274"/>
      <c r="L7" s="274"/>
      <c r="M7" s="275"/>
    </row>
    <row r="8" spans="1:13" s="12" customFormat="1">
      <c r="A8" s="272"/>
      <c r="B8" s="273"/>
      <c r="C8" s="274"/>
      <c r="D8" s="273"/>
      <c r="E8" s="274"/>
      <c r="F8" s="274"/>
      <c r="G8" s="274"/>
      <c r="H8" s="274"/>
      <c r="I8" s="274"/>
      <c r="J8" s="274"/>
      <c r="K8" s="274"/>
      <c r="L8" s="274"/>
      <c r="M8" s="275"/>
    </row>
    <row r="9" spans="1:13" s="12" customFormat="1">
      <c r="A9" s="272"/>
      <c r="B9" s="273"/>
      <c r="C9" s="274"/>
      <c r="D9" s="273"/>
      <c r="E9" s="273"/>
      <c r="F9" s="273"/>
      <c r="G9" s="274"/>
      <c r="H9" s="274"/>
      <c r="I9" s="274"/>
      <c r="J9" s="274"/>
      <c r="K9" s="274"/>
      <c r="L9" s="274"/>
      <c r="M9" s="275"/>
    </row>
    <row r="10" spans="1:13" s="12" customFormat="1" ht="60.75" customHeight="1">
      <c r="A10" s="272"/>
      <c r="B10" s="273"/>
      <c r="C10" s="274"/>
      <c r="D10" s="273"/>
      <c r="E10" s="273"/>
      <c r="F10" s="273"/>
      <c r="G10" s="274"/>
      <c r="H10" s="274"/>
      <c r="I10" s="274"/>
      <c r="J10" s="274"/>
      <c r="K10" s="274"/>
      <c r="L10" s="274"/>
      <c r="M10" s="275"/>
    </row>
    <row r="11" spans="1:13" s="12" customFormat="1">
      <c r="A11" s="39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</row>
    <row r="12" spans="1:13" s="44" customFormat="1" ht="15.75" customHeight="1">
      <c r="A12" s="45"/>
      <c r="B12" s="83"/>
      <c r="C12" s="84"/>
      <c r="D12" s="58"/>
      <c r="E12" s="194"/>
      <c r="F12" s="194"/>
      <c r="G12" s="194"/>
      <c r="H12" s="194"/>
      <c r="I12" s="183"/>
      <c r="J12" s="57"/>
      <c r="K12" s="57"/>
      <c r="L12" s="57"/>
      <c r="M12" s="43"/>
    </row>
    <row r="13" spans="1:13" s="55" customFormat="1">
      <c r="A13" s="41"/>
      <c r="B13" s="42"/>
      <c r="C13" s="74"/>
      <c r="D13" s="41"/>
      <c r="E13" s="181"/>
      <c r="F13" s="181"/>
      <c r="G13" s="182"/>
      <c r="H13" s="182"/>
      <c r="I13" s="182"/>
      <c r="J13" s="48"/>
      <c r="K13" s="43"/>
      <c r="L13" s="48"/>
      <c r="M13" s="43"/>
    </row>
    <row r="14" spans="1:13" s="44" customFormat="1">
      <c r="A14" s="45"/>
      <c r="B14" s="42"/>
      <c r="C14" s="42"/>
      <c r="D14" s="45"/>
      <c r="E14" s="81"/>
      <c r="F14" s="81"/>
      <c r="G14" s="183"/>
      <c r="H14" s="183"/>
      <c r="I14" s="81"/>
      <c r="J14" s="43"/>
      <c r="K14" s="46"/>
      <c r="L14" s="46"/>
      <c r="M14" s="43"/>
    </row>
    <row r="15" spans="1:13" s="90" customFormat="1" ht="37.5" customHeight="1">
      <c r="A15" s="85"/>
      <c r="B15" s="86"/>
      <c r="C15" s="87"/>
      <c r="D15" s="87"/>
      <c r="E15" s="222"/>
      <c r="F15" s="223"/>
      <c r="G15" s="224"/>
      <c r="H15" s="224"/>
      <c r="I15" s="224"/>
      <c r="J15" s="89"/>
      <c r="K15" s="89"/>
      <c r="L15" s="89"/>
      <c r="M15" s="89"/>
    </row>
    <row r="16" spans="1:13" s="90" customFormat="1" ht="23.25" customHeight="1">
      <c r="A16" s="50"/>
      <c r="B16" s="88"/>
      <c r="C16" s="91"/>
      <c r="D16" s="91"/>
      <c r="E16" s="224"/>
      <c r="F16" s="224"/>
      <c r="G16" s="224"/>
      <c r="H16" s="224"/>
      <c r="I16" s="224"/>
      <c r="J16" s="89"/>
      <c r="K16" s="89"/>
      <c r="L16" s="89"/>
      <c r="M16" s="89"/>
    </row>
    <row r="17" spans="1:13" s="90" customFormat="1" ht="19.5" customHeight="1">
      <c r="A17" s="50"/>
      <c r="B17" s="88"/>
      <c r="C17" s="91"/>
      <c r="D17" s="91"/>
      <c r="E17" s="224"/>
      <c r="F17" s="224"/>
      <c r="G17" s="224"/>
      <c r="H17" s="224"/>
      <c r="I17" s="224"/>
      <c r="J17" s="89"/>
      <c r="K17" s="89"/>
      <c r="L17" s="89"/>
      <c r="M17" s="89"/>
    </row>
    <row r="18" spans="1:13" s="90" customFormat="1" ht="18.75" customHeight="1">
      <c r="A18" s="50"/>
      <c r="B18" s="91"/>
      <c r="C18" s="91"/>
      <c r="D18" s="91"/>
      <c r="E18" s="224"/>
      <c r="F18" s="224"/>
      <c r="G18" s="224"/>
      <c r="H18" s="224"/>
      <c r="I18" s="224"/>
      <c r="J18" s="89"/>
      <c r="K18" s="89"/>
      <c r="L18" s="89"/>
      <c r="M18" s="89"/>
    </row>
    <row r="19" spans="1:13" s="90" customFormat="1" ht="21" customHeight="1">
      <c r="A19" s="50"/>
      <c r="B19" s="91"/>
      <c r="C19" s="91"/>
      <c r="D19" s="91"/>
      <c r="E19" s="224"/>
      <c r="F19" s="224"/>
      <c r="G19" s="224"/>
      <c r="H19" s="224"/>
      <c r="I19" s="224"/>
      <c r="J19" s="89"/>
      <c r="K19" s="89"/>
      <c r="L19" s="89"/>
      <c r="M19" s="89"/>
    </row>
    <row r="20" spans="1:13" s="90" customFormat="1" ht="18.75" customHeight="1">
      <c r="A20" s="162"/>
      <c r="B20" s="163"/>
      <c r="C20" s="86"/>
      <c r="D20" s="86"/>
      <c r="E20" s="225"/>
      <c r="F20" s="226"/>
      <c r="G20" s="226"/>
      <c r="H20" s="226"/>
      <c r="I20" s="226"/>
      <c r="J20" s="164"/>
      <c r="K20" s="164"/>
      <c r="L20" s="164"/>
      <c r="M20" s="164"/>
    </row>
    <row r="21" spans="1:13" s="90" customFormat="1" ht="18.75" customHeight="1">
      <c r="A21" s="50"/>
      <c r="B21" s="97"/>
      <c r="C21" s="98"/>
      <c r="D21" s="86"/>
      <c r="E21" s="225"/>
      <c r="F21" s="227"/>
      <c r="G21" s="227"/>
      <c r="H21" s="226"/>
      <c r="I21" s="227"/>
      <c r="J21" s="99"/>
      <c r="K21" s="99"/>
      <c r="L21" s="99"/>
      <c r="M21" s="164"/>
    </row>
    <row r="22" spans="1:13" s="77" customFormat="1" ht="33" customHeight="1">
      <c r="A22" s="162"/>
      <c r="B22" s="92"/>
      <c r="C22" s="93"/>
      <c r="D22" s="75"/>
      <c r="E22" s="198"/>
      <c r="F22" s="198"/>
      <c r="G22" s="198"/>
      <c r="H22" s="95"/>
      <c r="I22" s="198"/>
      <c r="J22" s="54"/>
      <c r="K22" s="94"/>
      <c r="L22" s="96"/>
      <c r="M22" s="54"/>
    </row>
    <row r="23" spans="1:13" s="90" customFormat="1" ht="21" customHeight="1">
      <c r="A23" s="50"/>
      <c r="B23" s="165"/>
      <c r="C23" s="166"/>
      <c r="D23" s="166"/>
      <c r="E23" s="228"/>
      <c r="F23" s="229"/>
      <c r="G23" s="229"/>
      <c r="H23" s="230"/>
      <c r="I23" s="229"/>
      <c r="J23" s="168"/>
      <c r="K23" s="167"/>
      <c r="L23" s="168"/>
      <c r="M23" s="167"/>
    </row>
    <row r="24" spans="1:13" s="90" customFormat="1" ht="21" customHeight="1">
      <c r="A24" s="162"/>
      <c r="B24" s="97"/>
      <c r="C24" s="97"/>
      <c r="D24" s="98"/>
      <c r="E24" s="231"/>
      <c r="F24" s="227"/>
      <c r="G24" s="227"/>
      <c r="H24" s="224"/>
      <c r="I24" s="227"/>
      <c r="J24" s="89"/>
      <c r="K24" s="99"/>
      <c r="L24" s="89"/>
      <c r="M24" s="99"/>
    </row>
    <row r="25" spans="1:13" s="77" customFormat="1">
      <c r="A25" s="100"/>
      <c r="B25" s="101"/>
      <c r="C25" s="102"/>
      <c r="D25" s="102"/>
      <c r="E25" s="232"/>
      <c r="F25" s="232"/>
      <c r="G25" s="103"/>
      <c r="H25" s="224"/>
      <c r="I25" s="103"/>
      <c r="J25" s="89"/>
      <c r="K25" s="104"/>
      <c r="L25" s="89"/>
      <c r="M25" s="99"/>
    </row>
    <row r="26" spans="1:13" s="77" customFormat="1" ht="21" customHeight="1">
      <c r="A26" s="50"/>
      <c r="B26" s="101"/>
      <c r="C26" s="105"/>
      <c r="D26" s="105"/>
      <c r="E26" s="233"/>
      <c r="F26" s="233"/>
      <c r="G26" s="95"/>
      <c r="H26" s="224"/>
      <c r="I26" s="95"/>
      <c r="J26" s="89"/>
      <c r="K26" s="106"/>
      <c r="L26" s="89"/>
      <c r="M26" s="99"/>
    </row>
    <row r="27" spans="1:13" s="77" customFormat="1" ht="33" customHeight="1">
      <c r="A27" s="102"/>
      <c r="B27" s="101"/>
      <c r="C27" s="102"/>
      <c r="D27" s="102"/>
      <c r="E27" s="234"/>
      <c r="F27" s="232"/>
      <c r="G27" s="107"/>
      <c r="H27" s="107"/>
      <c r="I27" s="107"/>
      <c r="J27" s="108"/>
      <c r="K27" s="108"/>
      <c r="L27" s="108"/>
      <c r="M27" s="108"/>
    </row>
    <row r="28" spans="1:13" s="77" customFormat="1" ht="21" customHeight="1">
      <c r="A28" s="45"/>
      <c r="B28" s="101"/>
      <c r="C28" s="105"/>
      <c r="D28" s="105"/>
      <c r="E28" s="235"/>
      <c r="F28" s="233"/>
      <c r="G28" s="109"/>
      <c r="H28" s="95"/>
      <c r="I28" s="95"/>
      <c r="J28" s="106"/>
      <c r="K28" s="96"/>
      <c r="L28" s="96"/>
      <c r="M28" s="106"/>
    </row>
    <row r="29" spans="1:13" s="77" customFormat="1" ht="19.5" customHeight="1">
      <c r="A29" s="45"/>
      <c r="B29" s="101"/>
      <c r="C29" s="105"/>
      <c r="D29" s="105"/>
      <c r="E29" s="235"/>
      <c r="F29" s="233"/>
      <c r="G29" s="109"/>
      <c r="H29" s="95"/>
      <c r="I29" s="109"/>
      <c r="J29" s="96"/>
      <c r="K29" s="96"/>
      <c r="L29" s="106"/>
      <c r="M29" s="106"/>
    </row>
    <row r="30" spans="1:13" s="77" customFormat="1" ht="20.25" customHeight="1">
      <c r="A30" s="45"/>
      <c r="B30" s="101"/>
      <c r="C30" s="105"/>
      <c r="D30" s="105"/>
      <c r="E30" s="236"/>
      <c r="F30" s="237"/>
      <c r="G30" s="109"/>
      <c r="H30" s="95"/>
      <c r="I30" s="238"/>
      <c r="J30" s="96"/>
      <c r="K30" s="110"/>
      <c r="L30" s="96"/>
      <c r="M30" s="106"/>
    </row>
    <row r="31" spans="1:13" s="176" customFormat="1" ht="41.45" customHeight="1">
      <c r="A31" s="170"/>
      <c r="B31" s="171"/>
      <c r="C31" s="172"/>
      <c r="D31" s="173"/>
      <c r="E31" s="222"/>
      <c r="F31" s="223"/>
      <c r="G31" s="239"/>
      <c r="H31" s="240"/>
      <c r="I31" s="239"/>
      <c r="J31" s="175"/>
      <c r="K31" s="174"/>
      <c r="L31" s="175"/>
      <c r="M31" s="54"/>
    </row>
    <row r="32" spans="1:13" s="176" customFormat="1" ht="17.25" customHeight="1">
      <c r="A32" s="50"/>
      <c r="B32" s="177"/>
      <c r="C32" s="178"/>
      <c r="D32" s="91"/>
      <c r="E32" s="241"/>
      <c r="F32" s="224"/>
      <c r="G32" s="240"/>
      <c r="H32" s="95"/>
      <c r="I32" s="239"/>
      <c r="J32" s="106"/>
      <c r="K32" s="174"/>
      <c r="L32" s="175"/>
      <c r="M32" s="106"/>
    </row>
    <row r="33" spans="1:13" s="176" customFormat="1" ht="21" customHeight="1">
      <c r="A33" s="50"/>
      <c r="B33" s="179"/>
      <c r="C33" s="91"/>
      <c r="D33" s="91"/>
      <c r="E33" s="224"/>
      <c r="F33" s="224"/>
      <c r="G33" s="239"/>
      <c r="H33" s="95"/>
      <c r="I33" s="240"/>
      <c r="J33" s="106"/>
      <c r="K33" s="174"/>
      <c r="L33" s="175"/>
      <c r="M33" s="106"/>
    </row>
    <row r="34" spans="1:13" s="176" customFormat="1" ht="18" customHeight="1">
      <c r="A34" s="50"/>
      <c r="B34" s="180"/>
      <c r="C34" s="91"/>
      <c r="D34" s="91"/>
      <c r="E34" s="224"/>
      <c r="F34" s="224"/>
      <c r="G34" s="239"/>
      <c r="H34" s="95"/>
      <c r="I34" s="240"/>
      <c r="J34" s="106"/>
      <c r="K34" s="174"/>
      <c r="L34" s="175"/>
      <c r="M34" s="106"/>
    </row>
    <row r="35" spans="1:13" s="113" customFormat="1">
      <c r="A35" s="38"/>
      <c r="B35" s="93"/>
      <c r="C35" s="111"/>
      <c r="D35" s="38"/>
      <c r="E35" s="195"/>
      <c r="F35" s="195"/>
      <c r="G35" s="242"/>
      <c r="H35" s="95"/>
      <c r="I35" s="242"/>
      <c r="J35" s="54"/>
      <c r="K35" s="112"/>
      <c r="L35" s="112"/>
      <c r="M35" s="54"/>
    </row>
    <row r="36" spans="1:13" s="113" customFormat="1" ht="20.25" customHeight="1">
      <c r="A36" s="45"/>
      <c r="B36" s="38"/>
      <c r="C36" s="75"/>
      <c r="D36" s="75"/>
      <c r="E36" s="198"/>
      <c r="F36" s="198"/>
      <c r="G36" s="198"/>
      <c r="H36" s="95"/>
      <c r="I36" s="198"/>
      <c r="J36" s="54"/>
      <c r="K36" s="94"/>
      <c r="L36" s="94"/>
      <c r="M36" s="54"/>
    </row>
    <row r="37" spans="1:13" s="113" customFormat="1" ht="23.25" customHeight="1">
      <c r="A37" s="45"/>
      <c r="B37" s="38"/>
      <c r="C37" s="93"/>
      <c r="D37" s="75"/>
      <c r="E37" s="198"/>
      <c r="F37" s="198"/>
      <c r="G37" s="198"/>
      <c r="H37" s="95"/>
      <c r="I37" s="198"/>
      <c r="J37" s="94"/>
      <c r="K37" s="94"/>
      <c r="L37" s="94"/>
      <c r="M37" s="54"/>
    </row>
    <row r="38" spans="1:13" s="113" customFormat="1" ht="20.25" customHeight="1">
      <c r="A38" s="45"/>
      <c r="B38" s="75"/>
      <c r="C38" s="93"/>
      <c r="D38" s="75"/>
      <c r="E38" s="198"/>
      <c r="F38" s="198"/>
      <c r="G38" s="198"/>
      <c r="H38" s="95"/>
      <c r="I38" s="198"/>
      <c r="J38" s="94"/>
      <c r="K38" s="94"/>
      <c r="L38" s="94"/>
      <c r="M38" s="54"/>
    </row>
    <row r="39" spans="1:13" s="113" customFormat="1" ht="18.75" customHeight="1">
      <c r="A39" s="45"/>
      <c r="B39" s="38"/>
      <c r="C39" s="75"/>
      <c r="D39" s="75"/>
      <c r="E39" s="198"/>
      <c r="F39" s="198"/>
      <c r="G39" s="198"/>
      <c r="H39" s="95"/>
      <c r="I39" s="198"/>
      <c r="J39" s="94"/>
      <c r="K39" s="94"/>
      <c r="L39" s="94"/>
      <c r="M39" s="54"/>
    </row>
    <row r="40" spans="1:13" s="113" customFormat="1" ht="18.75" customHeight="1">
      <c r="A40" s="45"/>
      <c r="B40" s="38"/>
      <c r="C40" s="75"/>
      <c r="D40" s="75"/>
      <c r="E40" s="198"/>
      <c r="F40" s="198"/>
      <c r="G40" s="198"/>
      <c r="H40" s="95"/>
      <c r="I40" s="198"/>
      <c r="J40" s="94"/>
      <c r="K40" s="94"/>
      <c r="L40" s="94"/>
      <c r="M40" s="54"/>
    </row>
    <row r="41" spans="1:13" s="113" customFormat="1" ht="21" customHeight="1">
      <c r="A41" s="45"/>
      <c r="B41" s="75"/>
      <c r="C41" s="93"/>
      <c r="D41" s="75"/>
      <c r="E41" s="198"/>
      <c r="F41" s="198"/>
      <c r="G41" s="198"/>
      <c r="H41" s="95"/>
      <c r="I41" s="198"/>
      <c r="J41" s="94"/>
      <c r="K41" s="94"/>
      <c r="L41" s="94"/>
      <c r="M41" s="54"/>
    </row>
    <row r="42" spans="1:13" s="113" customFormat="1" ht="21.75" customHeight="1">
      <c r="A42" s="45"/>
      <c r="B42" s="38"/>
      <c r="C42" s="75"/>
      <c r="D42" s="75"/>
      <c r="E42" s="198"/>
      <c r="F42" s="198"/>
      <c r="G42" s="198"/>
      <c r="H42" s="95"/>
      <c r="I42" s="198"/>
      <c r="J42" s="94"/>
      <c r="K42" s="94"/>
      <c r="L42" s="94"/>
      <c r="M42" s="54"/>
    </row>
    <row r="43" spans="1:13" s="1" customFormat="1" ht="60.75" customHeight="1">
      <c r="A43" s="114"/>
      <c r="B43" s="52"/>
      <c r="C43" s="115"/>
      <c r="D43" s="53"/>
      <c r="E43" s="243"/>
      <c r="F43" s="243"/>
      <c r="G43" s="244"/>
      <c r="H43" s="95"/>
      <c r="I43" s="244"/>
      <c r="J43" s="116"/>
      <c r="K43" s="116"/>
      <c r="L43" s="116"/>
      <c r="M43" s="116"/>
    </row>
    <row r="44" spans="1:13" s="1" customFormat="1" ht="19.5" customHeight="1">
      <c r="A44" s="45"/>
      <c r="B44" s="52"/>
      <c r="C44" s="52"/>
      <c r="D44" s="50"/>
      <c r="E44" s="245"/>
      <c r="F44" s="246"/>
      <c r="G44" s="244"/>
      <c r="H44" s="95"/>
      <c r="I44" s="244"/>
      <c r="J44" s="116"/>
      <c r="K44" s="116"/>
      <c r="L44" s="116"/>
      <c r="M44" s="116"/>
    </row>
    <row r="45" spans="1:13" s="1" customFormat="1">
      <c r="A45" s="45"/>
      <c r="B45" s="52"/>
      <c r="C45" s="117"/>
      <c r="D45" s="50"/>
      <c r="E45" s="245"/>
      <c r="F45" s="246"/>
      <c r="G45" s="244"/>
      <c r="H45" s="95"/>
      <c r="I45" s="244"/>
      <c r="J45" s="116"/>
      <c r="K45" s="116"/>
      <c r="L45" s="116"/>
      <c r="M45" s="116"/>
    </row>
    <row r="46" spans="1:13" s="1" customFormat="1" ht="33.75" customHeight="1">
      <c r="A46" s="45"/>
      <c r="B46" s="52"/>
      <c r="C46" s="117"/>
      <c r="D46" s="50"/>
      <c r="E46" s="245"/>
      <c r="F46" s="246"/>
      <c r="G46" s="244"/>
      <c r="H46" s="95"/>
      <c r="I46" s="244"/>
      <c r="J46" s="116"/>
      <c r="K46" s="116"/>
      <c r="L46" s="116"/>
      <c r="M46" s="116"/>
    </row>
    <row r="47" spans="1:13" s="1" customFormat="1" ht="20.25" customHeight="1">
      <c r="A47" s="45"/>
      <c r="B47" s="52"/>
      <c r="C47" s="117"/>
      <c r="D47" s="50"/>
      <c r="E47" s="245"/>
      <c r="F47" s="246"/>
      <c r="G47" s="244"/>
      <c r="H47" s="95"/>
      <c r="I47" s="244"/>
      <c r="J47" s="116"/>
      <c r="K47" s="116"/>
      <c r="L47" s="116"/>
      <c r="M47" s="116"/>
    </row>
    <row r="48" spans="1:13" s="1" customFormat="1" ht="30.75" customHeight="1">
      <c r="A48" s="45"/>
      <c r="B48" s="52"/>
      <c r="C48" s="117"/>
      <c r="D48" s="50"/>
      <c r="E48" s="245"/>
      <c r="F48" s="246"/>
      <c r="G48" s="244"/>
      <c r="H48" s="95"/>
      <c r="I48" s="244"/>
      <c r="J48" s="116"/>
      <c r="K48" s="116"/>
      <c r="L48" s="116"/>
      <c r="M48" s="116"/>
    </row>
    <row r="49" spans="1:13" s="1" customFormat="1" ht="18.75" customHeight="1">
      <c r="A49" s="45"/>
      <c r="B49" s="118"/>
      <c r="C49" s="50"/>
      <c r="D49" s="50"/>
      <c r="E49" s="245"/>
      <c r="F49" s="246"/>
      <c r="G49" s="244"/>
      <c r="H49" s="95"/>
      <c r="I49" s="244"/>
      <c r="J49" s="116"/>
      <c r="K49" s="116"/>
      <c r="L49" s="116"/>
      <c r="M49" s="116"/>
    </row>
    <row r="50" spans="1:13" s="1" customFormat="1" ht="58.5" customHeight="1">
      <c r="A50" s="53"/>
      <c r="B50" s="52"/>
      <c r="C50" s="119"/>
      <c r="D50" s="53"/>
      <c r="E50" s="247"/>
      <c r="F50" s="248"/>
      <c r="G50" s="244"/>
      <c r="H50" s="95"/>
      <c r="I50" s="244"/>
      <c r="J50" s="116"/>
      <c r="K50" s="116"/>
      <c r="L50" s="116"/>
      <c r="M50" s="116"/>
    </row>
    <row r="51" spans="1:13" s="1" customFormat="1" ht="21.75" customHeight="1">
      <c r="A51" s="45"/>
      <c r="B51" s="120"/>
      <c r="C51" s="52"/>
      <c r="D51" s="50"/>
      <c r="E51" s="249"/>
      <c r="F51" s="250"/>
      <c r="G51" s="244"/>
      <c r="H51" s="95"/>
      <c r="I51" s="244"/>
      <c r="J51" s="116"/>
      <c r="K51" s="116"/>
      <c r="L51" s="116"/>
      <c r="M51" s="116"/>
    </row>
    <row r="52" spans="1:13" s="1" customFormat="1">
      <c r="A52" s="45"/>
      <c r="B52" s="120"/>
      <c r="C52" s="169"/>
      <c r="D52" s="50"/>
      <c r="E52" s="251"/>
      <c r="F52" s="250"/>
      <c r="G52" s="244"/>
      <c r="H52" s="95"/>
      <c r="I52" s="244"/>
      <c r="J52" s="116"/>
      <c r="K52" s="116"/>
      <c r="L52" s="116"/>
      <c r="M52" s="116"/>
    </row>
    <row r="53" spans="1:13" s="1" customFormat="1" ht="18.75" customHeight="1">
      <c r="A53" s="45"/>
      <c r="B53" s="52"/>
      <c r="C53" s="117"/>
      <c r="D53" s="50"/>
      <c r="E53" s="249"/>
      <c r="F53" s="250"/>
      <c r="G53" s="244"/>
      <c r="H53" s="95"/>
      <c r="I53" s="244"/>
      <c r="J53" s="116"/>
      <c r="K53" s="116"/>
      <c r="L53" s="116"/>
      <c r="M53" s="116"/>
    </row>
    <row r="54" spans="1:13" s="1" customFormat="1" ht="20.25" customHeight="1">
      <c r="A54" s="45"/>
      <c r="B54" s="120"/>
      <c r="C54" s="50"/>
      <c r="D54" s="50"/>
      <c r="E54" s="249"/>
      <c r="F54" s="250"/>
      <c r="G54" s="244"/>
      <c r="H54" s="95"/>
      <c r="I54" s="244"/>
      <c r="J54" s="116"/>
      <c r="K54" s="116"/>
      <c r="L54" s="116"/>
      <c r="M54" s="116"/>
    </row>
    <row r="55" spans="1:13" s="126" customFormat="1" ht="27.75" customHeight="1">
      <c r="A55" s="38"/>
      <c r="B55" s="121"/>
      <c r="C55" s="53"/>
      <c r="D55" s="53"/>
      <c r="E55" s="17"/>
      <c r="F55" s="252"/>
      <c r="G55" s="252"/>
      <c r="H55" s="123"/>
      <c r="I55" s="246"/>
      <c r="J55" s="125"/>
      <c r="K55" s="124"/>
      <c r="L55" s="125"/>
      <c r="M55" s="54"/>
    </row>
    <row r="56" spans="1:13" s="126" customFormat="1" ht="21" customHeight="1">
      <c r="A56" s="45"/>
      <c r="B56" s="127"/>
      <c r="C56" s="52"/>
      <c r="D56" s="52"/>
      <c r="E56" s="23"/>
      <c r="F56" s="14"/>
      <c r="G56" s="14"/>
      <c r="H56" s="123"/>
      <c r="I56" s="246"/>
      <c r="J56" s="125"/>
      <c r="K56" s="125"/>
      <c r="L56" s="125"/>
      <c r="M56" s="54"/>
    </row>
    <row r="57" spans="1:13" s="126" customFormat="1" ht="18" customHeight="1">
      <c r="A57" s="45"/>
      <c r="B57" s="127"/>
      <c r="C57" s="52"/>
      <c r="D57" s="52"/>
      <c r="E57" s="23"/>
      <c r="F57" s="14"/>
      <c r="G57" s="14"/>
      <c r="H57" s="95"/>
      <c r="I57" s="246"/>
      <c r="J57" s="125"/>
      <c r="K57" s="125"/>
      <c r="L57" s="125"/>
      <c r="M57" s="54"/>
    </row>
    <row r="58" spans="1:13" s="113" customFormat="1" ht="30" customHeight="1">
      <c r="A58" s="102"/>
      <c r="B58" s="101"/>
      <c r="C58" s="129"/>
      <c r="D58" s="102"/>
      <c r="E58" s="232"/>
      <c r="F58" s="232"/>
      <c r="G58" s="103"/>
      <c r="H58" s="95"/>
      <c r="I58" s="103"/>
      <c r="J58" s="104"/>
      <c r="K58" s="104"/>
      <c r="L58" s="104"/>
      <c r="M58" s="104"/>
    </row>
    <row r="59" spans="1:13" s="113" customFormat="1" ht="19.5" customHeight="1">
      <c r="A59" s="45"/>
      <c r="B59" s="130"/>
      <c r="C59" s="105"/>
      <c r="D59" s="105"/>
      <c r="E59" s="233"/>
      <c r="F59" s="233"/>
      <c r="G59" s="109"/>
      <c r="H59" s="95"/>
      <c r="I59" s="109"/>
      <c r="J59" s="96"/>
      <c r="K59" s="96"/>
      <c r="L59" s="96"/>
      <c r="M59" s="96"/>
    </row>
    <row r="60" spans="1:13" s="113" customFormat="1" ht="19.5" customHeight="1">
      <c r="A60" s="45"/>
      <c r="B60" s="101"/>
      <c r="C60" s="105"/>
      <c r="D60" s="105"/>
      <c r="E60" s="233"/>
      <c r="F60" s="233"/>
      <c r="G60" s="109"/>
      <c r="H60" s="95"/>
      <c r="I60" s="109"/>
      <c r="J60" s="96"/>
      <c r="K60" s="96"/>
      <c r="L60" s="96"/>
      <c r="M60" s="96"/>
    </row>
    <row r="61" spans="1:13" s="133" customFormat="1" ht="21" customHeight="1">
      <c r="A61" s="45"/>
      <c r="B61" s="131"/>
      <c r="C61" s="132"/>
      <c r="D61" s="131"/>
      <c r="E61" s="198"/>
      <c r="F61" s="198"/>
      <c r="G61" s="198"/>
      <c r="H61" s="95"/>
      <c r="I61" s="198"/>
      <c r="J61" s="94"/>
      <c r="K61" s="94"/>
      <c r="L61" s="94"/>
      <c r="M61" s="106"/>
    </row>
    <row r="62" spans="1:13" s="133" customFormat="1">
      <c r="A62" s="134"/>
      <c r="B62" s="132"/>
      <c r="C62" s="135"/>
      <c r="D62" s="136"/>
      <c r="E62" s="195"/>
      <c r="F62" s="195"/>
      <c r="G62" s="198"/>
      <c r="H62" s="198"/>
      <c r="I62" s="198"/>
      <c r="J62" s="94"/>
      <c r="K62" s="94"/>
      <c r="L62" s="94"/>
      <c r="M62" s="94"/>
    </row>
    <row r="63" spans="1:13" s="133" customFormat="1" ht="21" customHeight="1">
      <c r="A63" s="137"/>
      <c r="B63" s="131"/>
      <c r="C63" s="131"/>
      <c r="D63" s="131"/>
      <c r="E63" s="198"/>
      <c r="F63" s="198"/>
      <c r="G63" s="198"/>
      <c r="H63" s="198"/>
      <c r="I63" s="198"/>
      <c r="J63" s="94"/>
      <c r="K63" s="94"/>
      <c r="L63" s="94"/>
      <c r="M63" s="94"/>
    </row>
    <row r="64" spans="1:13" s="133" customFormat="1">
      <c r="A64" s="137"/>
      <c r="B64" s="131"/>
      <c r="C64" s="132"/>
      <c r="D64" s="131"/>
      <c r="E64" s="198"/>
      <c r="F64" s="198"/>
      <c r="G64" s="198"/>
      <c r="H64" s="198"/>
      <c r="I64" s="198"/>
      <c r="J64" s="94"/>
      <c r="K64" s="94"/>
      <c r="L64" s="94"/>
      <c r="M64" s="94"/>
    </row>
    <row r="65" spans="1:13" s="133" customFormat="1" ht="20.25" customHeight="1">
      <c r="A65" s="137"/>
      <c r="B65" s="131"/>
      <c r="C65" s="131"/>
      <c r="D65" s="131"/>
      <c r="E65" s="198"/>
      <c r="F65" s="198"/>
      <c r="G65" s="198"/>
      <c r="H65" s="198"/>
      <c r="I65" s="198"/>
      <c r="J65" s="94"/>
      <c r="K65" s="94"/>
      <c r="L65" s="94"/>
      <c r="M65" s="94"/>
    </row>
    <row r="66" spans="1:13" s="77" customFormat="1" ht="42" customHeight="1">
      <c r="A66" s="72"/>
      <c r="B66" s="73"/>
      <c r="C66" s="74"/>
      <c r="D66" s="74"/>
      <c r="E66" s="206"/>
      <c r="F66" s="184"/>
      <c r="G66" s="184"/>
      <c r="H66" s="184"/>
      <c r="I66" s="197"/>
      <c r="J66" s="76"/>
      <c r="K66" s="75"/>
      <c r="L66" s="75"/>
      <c r="M66" s="43"/>
    </row>
    <row r="67" spans="1:13" s="77" customFormat="1">
      <c r="A67" s="45"/>
      <c r="B67" s="73"/>
      <c r="C67" s="78"/>
      <c r="D67" s="78"/>
      <c r="E67" s="208"/>
      <c r="F67" s="185"/>
      <c r="G67" s="185"/>
      <c r="H67" s="185"/>
      <c r="I67" s="197"/>
      <c r="J67" s="138"/>
      <c r="K67" s="75"/>
      <c r="L67" s="75"/>
      <c r="M67" s="43"/>
    </row>
    <row r="68" spans="1:13" s="44" customFormat="1" ht="51.75" customHeight="1">
      <c r="A68" s="51"/>
      <c r="B68" s="83"/>
      <c r="C68" s="115"/>
      <c r="D68" s="139"/>
      <c r="E68" s="194"/>
      <c r="F68" s="243"/>
      <c r="G68" s="194"/>
      <c r="H68" s="194"/>
      <c r="I68" s="183"/>
      <c r="J68" s="138"/>
      <c r="K68" s="57"/>
      <c r="L68" s="57"/>
      <c r="M68" s="43"/>
    </row>
    <row r="69" spans="1:13" s="77" customFormat="1">
      <c r="A69" s="72"/>
      <c r="B69" s="73"/>
      <c r="C69" s="74"/>
      <c r="D69" s="74"/>
      <c r="E69" s="206"/>
      <c r="F69" s="184"/>
      <c r="G69" s="184"/>
      <c r="H69" s="184"/>
      <c r="I69" s="197"/>
      <c r="J69" s="76"/>
      <c r="K69" s="75"/>
      <c r="L69" s="75"/>
      <c r="M69" s="43"/>
    </row>
    <row r="70" spans="1:13" s="77" customFormat="1">
      <c r="A70" s="45"/>
      <c r="B70" s="73"/>
      <c r="C70" s="78"/>
      <c r="D70" s="78"/>
      <c r="E70" s="208"/>
      <c r="F70" s="185"/>
      <c r="G70" s="185"/>
      <c r="H70" s="185"/>
      <c r="I70" s="197"/>
      <c r="J70" s="76"/>
      <c r="K70" s="75"/>
      <c r="L70" s="75"/>
      <c r="M70" s="43"/>
    </row>
    <row r="71" spans="1:13" s="7" customFormat="1" ht="21.75" customHeight="1">
      <c r="A71" s="31"/>
      <c r="B71" s="79"/>
      <c r="C71" s="5"/>
      <c r="D71" s="5"/>
      <c r="E71" s="6"/>
      <c r="F71" s="5"/>
      <c r="G71" s="13"/>
      <c r="H71" s="25"/>
      <c r="I71" s="14"/>
      <c r="J71" s="25"/>
      <c r="K71" s="14"/>
      <c r="L71" s="32"/>
      <c r="M71" s="25"/>
    </row>
    <row r="72" spans="1:13" s="7" customFormat="1" ht="21.75" customHeight="1">
      <c r="A72" s="31"/>
      <c r="B72" s="79"/>
      <c r="C72" s="40"/>
      <c r="D72" s="15"/>
      <c r="E72" s="6"/>
      <c r="F72" s="5"/>
      <c r="G72" s="13"/>
      <c r="H72" s="25"/>
      <c r="I72" s="14"/>
      <c r="J72" s="25"/>
      <c r="K72" s="14"/>
      <c r="L72" s="32"/>
      <c r="M72" s="29"/>
    </row>
    <row r="73" spans="1:13" s="7" customFormat="1" ht="21.75" customHeight="1">
      <c r="A73" s="31"/>
      <c r="B73" s="79"/>
      <c r="C73" s="5"/>
      <c r="D73" s="5"/>
      <c r="E73" s="6"/>
      <c r="F73" s="5"/>
      <c r="G73" s="13"/>
      <c r="H73" s="25"/>
      <c r="I73" s="14"/>
      <c r="J73" s="25"/>
      <c r="K73" s="14"/>
      <c r="L73" s="32"/>
      <c r="M73" s="25"/>
    </row>
    <row r="74" spans="1:13" s="30" customFormat="1" ht="34.5" customHeight="1">
      <c r="A74" s="26"/>
      <c r="B74" s="23"/>
      <c r="C74" s="16"/>
      <c r="D74" s="15"/>
      <c r="E74" s="27"/>
      <c r="F74" s="28"/>
      <c r="G74" s="28"/>
      <c r="H74" s="28"/>
      <c r="I74" s="28"/>
      <c r="J74" s="28"/>
      <c r="K74" s="33"/>
      <c r="L74" s="33"/>
      <c r="M74" s="29"/>
    </row>
    <row r="75" spans="1:13" s="30" customFormat="1" ht="20.25" customHeight="1">
      <c r="A75" s="26"/>
      <c r="B75" s="23"/>
      <c r="C75" s="17"/>
      <c r="D75" s="24"/>
      <c r="E75" s="27"/>
      <c r="F75" s="28"/>
      <c r="G75" s="28"/>
      <c r="H75" s="28"/>
      <c r="I75" s="28"/>
      <c r="J75" s="28"/>
      <c r="K75" s="33"/>
      <c r="L75" s="33"/>
      <c r="M75" s="25"/>
    </row>
    <row r="76" spans="1:13" s="30" customFormat="1" ht="28.5" customHeight="1">
      <c r="A76" s="26"/>
      <c r="B76" s="23"/>
      <c r="C76" s="16"/>
      <c r="D76" s="15"/>
      <c r="E76" s="27"/>
      <c r="F76" s="28"/>
      <c r="G76" s="28"/>
      <c r="H76" s="28"/>
      <c r="I76" s="28"/>
      <c r="J76" s="28"/>
      <c r="K76" s="33"/>
      <c r="L76" s="33"/>
      <c r="M76" s="29"/>
    </row>
    <row r="77" spans="1:13" s="36" customFormat="1" ht="18.75" customHeight="1">
      <c r="A77" s="34"/>
      <c r="B77" s="6"/>
      <c r="C77" s="4"/>
      <c r="D77" s="35"/>
      <c r="E77" s="35"/>
      <c r="F77" s="35"/>
      <c r="G77" s="28"/>
      <c r="H77" s="28"/>
      <c r="I77" s="28"/>
      <c r="J77" s="28"/>
      <c r="K77" s="33"/>
      <c r="L77" s="33"/>
      <c r="M77" s="25"/>
    </row>
  </sheetData>
  <mergeCells count="24">
    <mergeCell ref="L9:L10"/>
    <mergeCell ref="I7:J8"/>
    <mergeCell ref="K7:L8"/>
    <mergeCell ref="M7:M10"/>
    <mergeCell ref="E9:E10"/>
    <mergeCell ref="F9:F10"/>
    <mergeCell ref="G9:G10"/>
    <mergeCell ref="H9:H10"/>
    <mergeCell ref="I9:I10"/>
    <mergeCell ref="J9:J10"/>
    <mergeCell ref="K9:K10"/>
    <mergeCell ref="G7:H8"/>
    <mergeCell ref="A7:A10"/>
    <mergeCell ref="B7:B10"/>
    <mergeCell ref="C7:C10"/>
    <mergeCell ref="D7:D10"/>
    <mergeCell ref="E7:F8"/>
    <mergeCell ref="B6:C6"/>
    <mergeCell ref="H6:K6"/>
    <mergeCell ref="A1:M1"/>
    <mergeCell ref="D2:H2"/>
    <mergeCell ref="B3:M3"/>
    <mergeCell ref="B5:C5"/>
    <mergeCell ref="H5:K5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>
      <selection sqref="A1:C20"/>
    </sheetView>
  </sheetViews>
  <sheetFormatPr defaultRowHeight="15"/>
  <cols>
    <col min="2" max="2" width="80.25" customWidth="1"/>
    <col min="3" max="3" width="21.625" customWidth="1"/>
  </cols>
  <sheetData>
    <row r="1" spans="1:4" ht="18">
      <c r="A1" s="277"/>
      <c r="B1" s="277"/>
      <c r="C1" s="277"/>
    </row>
    <row r="2" spans="1:4" ht="19.5">
      <c r="A2" s="278"/>
      <c r="B2" s="278"/>
      <c r="C2" s="278"/>
    </row>
    <row r="3" spans="1:4" ht="19.5">
      <c r="A3" s="63"/>
      <c r="B3" s="63"/>
      <c r="C3" s="63"/>
    </row>
    <row r="4" spans="1:4" ht="18">
      <c r="A4" s="279"/>
      <c r="B4" s="279"/>
      <c r="C4" s="279"/>
    </row>
    <row r="5" spans="1:4" ht="15.75">
      <c r="A5" s="280"/>
      <c r="B5" s="280"/>
      <c r="C5" s="280"/>
    </row>
    <row r="6" spans="1:4" ht="15.75">
      <c r="A6" s="64"/>
      <c r="B6" s="64"/>
      <c r="C6" s="64"/>
    </row>
    <row r="7" spans="1:4">
      <c r="A7" s="281"/>
      <c r="B7" s="283"/>
      <c r="C7" s="285"/>
    </row>
    <row r="8" spans="1:4">
      <c r="A8" s="282"/>
      <c r="B8" s="284"/>
      <c r="C8" s="285"/>
    </row>
    <row r="9" spans="1:4" ht="32.25" customHeight="1">
      <c r="A9" s="53"/>
      <c r="B9" s="128"/>
      <c r="C9" s="128"/>
    </row>
    <row r="10" spans="1:4" ht="33" customHeight="1">
      <c r="A10" s="53"/>
      <c r="B10" s="128"/>
      <c r="C10" s="128"/>
    </row>
    <row r="11" spans="1:4" ht="20.25" customHeight="1">
      <c r="A11" s="52"/>
      <c r="B11" s="140"/>
      <c r="C11" s="122"/>
    </row>
    <row r="12" spans="1:4" ht="24.75" customHeight="1">
      <c r="A12" s="52"/>
      <c r="B12" s="257"/>
      <c r="C12" s="141"/>
    </row>
    <row r="13" spans="1:4" ht="18.75" customHeight="1">
      <c r="A13" s="52"/>
      <c r="B13" s="258"/>
      <c r="C13" s="122"/>
    </row>
    <row r="14" spans="1:4" ht="21.75" customHeight="1">
      <c r="A14" s="52"/>
      <c r="B14" s="259"/>
      <c r="C14" s="142"/>
      <c r="D14" s="143"/>
    </row>
    <row r="15" spans="1:4" ht="21.75" customHeight="1">
      <c r="A15" s="52"/>
      <c r="B15" s="261"/>
      <c r="C15" s="142"/>
      <c r="D15" s="143"/>
    </row>
    <row r="16" spans="1:4" s="144" customFormat="1" ht="21.75" customHeight="1">
      <c r="A16" s="52"/>
      <c r="B16" s="260"/>
      <c r="C16" s="122"/>
      <c r="D16" s="261"/>
    </row>
    <row r="17" spans="1:3" s="144" customFormat="1">
      <c r="A17" s="145"/>
      <c r="B17" s="146"/>
      <c r="C17" s="147"/>
    </row>
    <row r="18" spans="1:3">
      <c r="A18" s="276"/>
      <c r="B18" s="276"/>
      <c r="C18" s="276"/>
    </row>
    <row r="19" spans="1:3">
      <c r="A19" s="276"/>
      <c r="B19" s="276"/>
      <c r="C19" s="276"/>
    </row>
    <row r="20" spans="1:3">
      <c r="B20" s="148"/>
      <c r="C20" s="256"/>
    </row>
    <row r="21" spans="1:3">
      <c r="A21" s="276"/>
      <c r="B21" s="276"/>
      <c r="C21" s="276"/>
    </row>
  </sheetData>
  <mergeCells count="10">
    <mergeCell ref="A21:C21"/>
    <mergeCell ref="A18:C18"/>
    <mergeCell ref="A19:C19"/>
    <mergeCell ref="A1:C1"/>
    <mergeCell ref="A2:C2"/>
    <mergeCell ref="A4:C4"/>
    <mergeCell ref="A5:C5"/>
    <mergeCell ref="A7:A8"/>
    <mergeCell ref="B7:B8"/>
    <mergeCell ref="C7:C8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</vt:lpstr>
      <vt:lpstr>ელ.მომარაგება</vt:lpstr>
      <vt:lpstr>ნაკრები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2021-03-09T14:00:00Z</dcterms:modified>
</cp:coreProperties>
</file>