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1"/>
  </bookViews>
  <sheets>
    <sheet name="ლოკ1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<sst xmlns="http://schemas.openxmlformats.org/spreadsheetml/2006/main" count="217" uniqueCount="102">
  <si>
    <t>#</t>
  </si>
  <si>
    <t>ლარი</t>
  </si>
  <si>
    <t>სამუშაოს დასახელება</t>
  </si>
  <si>
    <t>გაბზომილება</t>
  </si>
  <si>
    <t>ნორმატიული რესურსი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</si>
  <si>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</si>
  <si>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</si>
  <si>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</si>
  <si>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</si>
  <si>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</si>
  <si>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>შრომითი რესურსები</t>
  </si>
  <si>
    <t>ცალი</t>
  </si>
  <si>
    <t>გრძ.მ</t>
  </si>
  <si>
    <t>კვ.მ</t>
  </si>
  <si>
    <t>ნაკრები სახარჯთაღრიცხვო ანგარიში</t>
  </si>
  <si>
    <t>სამუშაოებისა და ხარჯების დასახელება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</si>
  <si>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</si>
  <si>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</si>
  <si>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</si>
  <si>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</si>
  <si>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>დღგ</t>
  </si>
  <si>
    <t>სულ ჯამი</t>
  </si>
  <si>
    <t xml:space="preserve"> ლოკალური სახარჯთაღრიცხვო ანგარიში</t>
  </si>
  <si>
    <t>მოწყობილობა, ავეჯი ინვენტარი</t>
  </si>
  <si>
    <t>კგ</t>
  </si>
  <si>
    <t xml:space="preserve">სახარჯთაღრიცხვო ღირებულება </t>
  </si>
  <si>
    <t>მათ შორის ხელფასი</t>
  </si>
  <si>
    <t>ლოკ.N1</t>
  </si>
  <si>
    <t>N</t>
  </si>
  <si>
    <t>კუბ.მ</t>
  </si>
  <si>
    <t>კ/სთ</t>
  </si>
  <si>
    <t>ტნ</t>
  </si>
  <si>
    <t>ბეტონი B-22,5</t>
  </si>
  <si>
    <t>პროექტ.</t>
  </si>
  <si>
    <t>სხვადასხვა მანქანები</t>
  </si>
  <si>
    <t>სხვადასხვა მასალები</t>
  </si>
  <si>
    <t xml:space="preserve">ზედნადები ხარჯი  </t>
  </si>
  <si>
    <t xml:space="preserve">გეგმიური მოგება </t>
  </si>
  <si>
    <t xml:space="preserve">ლოკალურ-რესურსული ხარჯთაღრიცხვა </t>
  </si>
  <si>
    <t>m3</t>
  </si>
  <si>
    <t>SromiTi resursebi</t>
  </si>
  <si>
    <t>c</t>
  </si>
  <si>
    <t>aguri25X12X6,5</t>
  </si>
  <si>
    <t xml:space="preserve">cementis xsnari </t>
  </si>
  <si>
    <t>100კვ.მ</t>
  </si>
  <si>
    <t>გრუნტის დატვირთვა ავტოთვითმცლელზე ხელით</t>
  </si>
  <si>
    <t>დატვირთული ბრუნტის ტრანსპორტირება 5-კმ-მანძილზე</t>
  </si>
  <si>
    <t>ქვიშა-ხრეშოვანი ნარევი</t>
  </si>
  <si>
    <t>არმატურა დ-10მმ</t>
  </si>
  <si>
    <t>ყალიბის ფარი</t>
  </si>
  <si>
    <t xml:space="preserve">ხის ფიცარი 2*40მმ და მეტი </t>
  </si>
  <si>
    <t>ლურსმანი სამშენებლო</t>
  </si>
  <si>
    <t>სხვადასხვა ხარჯები</t>
  </si>
  <si>
    <t>სჭვალი თვითმჭრელი  მეტალოკრამიტის</t>
  </si>
  <si>
    <t>მეტალოკრამიტი კეხი</t>
  </si>
  <si>
    <t>ხის მაგიდის გარანდული  ფიცარი  სისქით:  40მმ</t>
  </si>
  <si>
    <t xml:space="preserve">სჭვალი თვითმჭრელი  </t>
  </si>
  <si>
    <t>ც</t>
  </si>
  <si>
    <t>ხის კონსტრუქციების დამუშავება და  ლაქის წასმა</t>
  </si>
  <si>
    <t>ლაქი ხის ანტისეპტიკური</t>
  </si>
  <si>
    <t>სატრანსპორტო ხარჯი მასალიდან</t>
  </si>
  <si>
    <t>ქვიშა-ხრეშოვანი ბალიშის მოწყობა რკ/ბეტონის  საძირკვლის ქვეშ</t>
  </si>
  <si>
    <t>ლენტური საძირკვლის გათხრა ხელით   ზომით: 17,8X0,3X0,4=</t>
  </si>
  <si>
    <t>ბეტონის ლენტური  საძირკვლისა და რკ/ბეტონის ზეძირკვლის მოწყობა  ზომით:                                                   1. საძ. 17,8*0,3*0,4=2,2 მ3                             2. ზეძ. 17,2*0,3*0,15=0,77 მ3</t>
  </si>
  <si>
    <t>არმატურის ბადე დ-6მმ ბიჯი 0,2მ</t>
  </si>
  <si>
    <t>ბეტონის ფილის ქვეშ ქვიშა-ხრეშოვანი ბალიშის მოწყობა რკ/ბეტონის  საძირკვლის ქვეშ</t>
  </si>
  <si>
    <t xml:space="preserve">რკ/ბეტონის იატაკისა და  სარინელის მოწყობა  სისქით 10 სმ ზომით,     იატაკი: 5*3,0*0,08=13,5კვ.მ                     სარინელი: 5,0*0,8=4 კვ.მ </t>
  </si>
  <si>
    <t>გრძივი  კვეთით: 180*80მმ</t>
  </si>
  <si>
    <t>ნივნივა კვეთით:  100*60მმ</t>
  </si>
  <si>
    <t>ფრინტალური ფიცარი სისქით 30მმ</t>
  </si>
  <si>
    <t>სახურავის მოლარტყვა მოწყობა გარანდული ხის ფიცრებისგან 50*40მმ ბიჯით 0,33მ</t>
  </si>
  <si>
    <t>ხის ლარტყა  კვეთით: 50*40მმ</t>
  </si>
  <si>
    <t>დასაჯდომი სკამების მოწყობა გარანდული ხის მშრალი მასალით</t>
  </si>
  <si>
    <t>რკ/ბეტონის წერტილოვანი საძირკვლის მოწყობა მოსაცდელის სკამის დგარისათვის ზომით:  0,2*0,2*0,3*11=</t>
  </si>
  <si>
    <t>მილკვადრატი 40*40*3მმ</t>
  </si>
  <si>
    <t>კედლის წყობა აგურით კედლის სისქით 0,25 მ</t>
  </si>
  <si>
    <t>კგ.</t>
  </si>
  <si>
    <t xml:space="preserve"> მანქანები</t>
  </si>
  <si>
    <t>ზეთოვანი საღებავი ანტიკოროზიული</t>
  </si>
  <si>
    <t>სხვადასხვა მასალა</t>
  </si>
  <si>
    <t>მოსაცდელის ხის კონსტრუქციების მოწყობა (ხემასალა დახერხილი წიწოვანი)</t>
  </si>
  <si>
    <t>ჭერის ამოჭედვა  ფიცარი სისქით 30მმ</t>
  </si>
  <si>
    <t>მოსაცდელის სკამის ლითონის დგარების შეღებვა ზეთოვანი საღებავით (ფერი შეთანხმდეს)</t>
  </si>
  <si>
    <t>სახურავის ბურულის მოწყობა მეტალოკრამიტის ფურცლებით სისქით 0,5მმ</t>
  </si>
  <si>
    <t>მეტალოკრამიტი  0,55მმ</t>
  </si>
  <si>
    <t xml:space="preserve">iatakis mopirkeTeba keramogranitis filebiT </t>
  </si>
  <si>
    <t>მ2</t>
  </si>
  <si>
    <t>Sromis danaxarji</t>
  </si>
  <si>
    <t>kac/sT</t>
  </si>
  <si>
    <t>manqanebi</t>
  </si>
  <si>
    <t>lari</t>
  </si>
  <si>
    <t xml:space="preserve">keramogranitis fila </t>
  </si>
  <si>
    <t>cementis xsnari</t>
  </si>
  <si>
    <t>sxva masala</t>
  </si>
  <si>
    <t>m2</t>
  </si>
  <si>
    <t>მოსაცდელების მოწყობა</t>
  </si>
  <si>
    <t>სახარჯთაღრიცხვო ღირებულება</t>
  </si>
  <si>
    <t>დმანისის  მუნიციპალიტეტის სოფ. იაღუფლოში მოსაცდელის მოწყობა</t>
  </si>
  <si>
    <t>სამუშაოების შესრულების ღირებულება არ უნდა აღემატებოდეს 9660 ლარს</t>
  </si>
  <si>
    <t>მასალა</t>
  </si>
  <si>
    <t>ხელფასი</t>
  </si>
  <si>
    <t>%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</si>
</sst>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0.0000000"/>
    <numFmt numFmtId="203" formatCode="0.000000"/>
    <numFmt numFmtId="204" formatCode="[$-FC19]d\ mmmm\ yyyy\ &quot;г.&quot;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;[Red]#,##0.00"/>
    <numFmt numFmtId="208" formatCode="#,##0.000"/>
    <numFmt numFmtId="209" formatCode="#,##0.0000"/>
    <numFmt numFmtId="210" formatCode="#,##0.00000"/>
    <numFmt numFmtId="211" formatCode="#,##0.0"/>
    <numFmt numFmtId="212" formatCode="#,##0.00_ ;\-#,##0.00\ "/>
    <numFmt numFmtId="213" formatCode="_-* #,##0.0000_-;\-* #,##0.00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vertAlign val="superscript"/>
      <sz val="10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14"/>
      <name val="Sylfaen"/>
      <family val="1"/>
    </font>
    <font>
      <vertAlign val="superscript"/>
      <sz val="14"/>
      <name val="Sylfaen"/>
      <family val="1"/>
    </font>
    <font>
      <sz val="11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0"/>
      <color theme="1"/>
      <name val="AcadNusx"/>
      <family val="0"/>
    </font>
    <font>
      <b/>
      <sz val="9"/>
      <color theme="1"/>
      <name val="Sylfaen"/>
      <family val="1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4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7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0" fillId="0" borderId="0">
      <alignment/>
      <protection/>
    </xf>
  </cellStyleXfs>
  <cellXfs count="277">
    <xf numFmtId="0" fontId="0" fillId="0" borderId="0" xfId="0" applyAlignment="1">
      <alignment/>
    </xf>
    <xf numFmtId="0" fontId="24" fillId="0" borderId="0" xfId="412" applyFont="1" applyAlignment="1">
      <alignment horizontal="center"/>
      <protection/>
    </xf>
    <xf numFmtId="0" fontId="22" fillId="0" borderId="0" xfId="412" applyFont="1" applyAlignment="1">
      <alignment horizontal="center"/>
      <protection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412" applyFont="1" applyAlignment="1">
      <alignment horizontal="center"/>
      <protection/>
    </xf>
    <xf numFmtId="0" fontId="22" fillId="0" borderId="0" xfId="408" applyFont="1">
      <alignment/>
      <protection/>
    </xf>
    <xf numFmtId="0" fontId="24" fillId="0" borderId="0" xfId="408" applyFont="1">
      <alignment/>
      <protection/>
    </xf>
    <xf numFmtId="0" fontId="44" fillId="0" borderId="0" xfId="0" applyFont="1" applyAlignment="1">
      <alignment/>
    </xf>
    <xf numFmtId="0" fontId="22" fillId="0" borderId="0" xfId="408" applyFont="1" applyAlignment="1">
      <alignment vertical="center"/>
      <protection/>
    </xf>
    <xf numFmtId="0" fontId="22" fillId="0" borderId="0" xfId="408" applyFont="1" applyAlignment="1">
      <alignment horizontal="center" vertical="center"/>
      <protection/>
    </xf>
    <xf numFmtId="0" fontId="22" fillId="0" borderId="11" xfId="338" applyFont="1" applyBorder="1" applyAlignment="1">
      <alignment horizontal="center"/>
      <protection/>
    </xf>
    <xf numFmtId="0" fontId="22" fillId="0" borderId="0" xfId="338" applyFont="1" applyAlignment="1">
      <alignment horizontal="center"/>
      <protection/>
    </xf>
    <xf numFmtId="0" fontId="22" fillId="0" borderId="10" xfId="338" applyFont="1" applyBorder="1" applyAlignment="1">
      <alignment horizontal="center"/>
      <protection/>
    </xf>
    <xf numFmtId="0" fontId="22" fillId="0" borderId="12" xfId="338" applyFont="1" applyBorder="1" applyAlignment="1">
      <alignment horizontal="center"/>
      <protection/>
    </xf>
    <xf numFmtId="0" fontId="24" fillId="0" borderId="10" xfId="338" applyFont="1" applyBorder="1" applyAlignment="1">
      <alignment horizontal="center"/>
      <protection/>
    </xf>
    <xf numFmtId="1" fontId="24" fillId="0" borderId="10" xfId="338" applyNumberFormat="1" applyFont="1" applyBorder="1" applyAlignment="1">
      <alignment horizontal="center"/>
      <protection/>
    </xf>
    <xf numFmtId="1" fontId="24" fillId="0" borderId="13" xfId="408" applyNumberFormat="1" applyFont="1" applyBorder="1" applyAlignment="1">
      <alignment horizontal="center" vertical="center"/>
      <protection/>
    </xf>
    <xf numFmtId="0" fontId="22" fillId="0" borderId="13" xfId="408" applyFont="1" applyBorder="1" applyAlignment="1">
      <alignment horizontal="center" vertical="center"/>
      <protection/>
    </xf>
    <xf numFmtId="9" fontId="22" fillId="0" borderId="13" xfId="408" applyNumberFormat="1" applyFont="1" applyBorder="1" applyAlignment="1">
      <alignment horizontal="center" vertical="center" wrapText="1"/>
      <protection/>
    </xf>
    <xf numFmtId="0" fontId="22" fillId="0" borderId="13" xfId="408" applyFont="1" applyBorder="1" applyAlignment="1">
      <alignment horizontal="center" vertical="center" wrapText="1"/>
      <protection/>
    </xf>
    <xf numFmtId="0" fontId="24" fillId="0" borderId="13" xfId="408" applyFont="1" applyBorder="1" applyAlignment="1">
      <alignment horizontal="center" vertical="center" wrapText="1"/>
      <protection/>
    </xf>
    <xf numFmtId="0" fontId="45" fillId="0" borderId="0" xfId="408" applyFont="1">
      <alignment/>
      <protection/>
    </xf>
    <xf numFmtId="1" fontId="45" fillId="0" borderId="0" xfId="408" applyNumberFormat="1" applyFont="1">
      <alignment/>
      <protection/>
    </xf>
    <xf numFmtId="0" fontId="22" fillId="0" borderId="0" xfId="408" applyFont="1" applyBorder="1" applyAlignment="1">
      <alignment horizontal="center" vertical="center"/>
      <protection/>
    </xf>
    <xf numFmtId="0" fontId="29" fillId="0" borderId="0" xfId="408" applyFont="1" applyBorder="1" applyAlignment="1">
      <alignment horizontal="center" vertical="center"/>
      <protection/>
    </xf>
    <xf numFmtId="0" fontId="24" fillId="0" borderId="0" xfId="408" applyFont="1" applyBorder="1" applyAlignment="1">
      <alignment horizontal="center" vertical="center"/>
      <protection/>
    </xf>
    <xf numFmtId="1" fontId="24" fillId="0" borderId="0" xfId="408" applyNumberFormat="1" applyFont="1" applyBorder="1" applyAlignment="1">
      <alignment horizontal="center" vertical="center"/>
      <protection/>
    </xf>
    <xf numFmtId="0" fontId="24" fillId="0" borderId="11" xfId="338" applyFont="1" applyBorder="1" applyAlignment="1">
      <alignment horizontal="center"/>
      <protection/>
    </xf>
    <xf numFmtId="0" fontId="24" fillId="0" borderId="0" xfId="338" applyFont="1" applyAlignment="1">
      <alignment horizontal="center"/>
      <protection/>
    </xf>
    <xf numFmtId="0" fontId="22" fillId="0" borderId="14" xfId="408" applyFont="1" applyBorder="1" applyAlignment="1">
      <alignment horizontal="center" vertical="center"/>
      <protection/>
    </xf>
    <xf numFmtId="9" fontId="22" fillId="0" borderId="14" xfId="408" applyNumberFormat="1" applyFont="1" applyBorder="1" applyAlignment="1">
      <alignment horizontal="center" vertical="center" wrapText="1"/>
      <protection/>
    </xf>
    <xf numFmtId="0" fontId="22" fillId="24" borderId="0" xfId="412" applyFont="1" applyFill="1" applyAlignment="1">
      <alignment horizontal="center"/>
      <protection/>
    </xf>
    <xf numFmtId="0" fontId="23" fillId="0" borderId="0" xfId="412" applyFont="1" applyBorder="1" applyAlignment="1">
      <alignment horizontal="center"/>
      <protection/>
    </xf>
    <xf numFmtId="0" fontId="23" fillId="0" borderId="0" xfId="357" applyFont="1" applyAlignment="1">
      <alignment horizontal="center"/>
      <protection/>
    </xf>
    <xf numFmtId="0" fontId="22" fillId="0" borderId="0" xfId="355" applyFont="1" applyAlignment="1">
      <alignment horizontal="left"/>
      <protection/>
    </xf>
    <xf numFmtId="0" fontId="0" fillId="0" borderId="0" xfId="0" applyFont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99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2" fillId="0" borderId="10" xfId="321" applyNumberFormat="1" applyFont="1" applyFill="1" applyBorder="1" applyAlignment="1">
      <alignment horizontal="center" vertical="center" wrapText="1"/>
      <protection/>
    </xf>
    <xf numFmtId="0" fontId="22" fillId="24" borderId="10" xfId="321" applyNumberFormat="1" applyFont="1" applyFill="1" applyBorder="1" applyAlignment="1">
      <alignment horizontal="center" vertical="center" wrapText="1"/>
      <protection/>
    </xf>
    <xf numFmtId="2" fontId="22" fillId="0" borderId="10" xfId="358" applyNumberFormat="1" applyFont="1" applyFill="1" applyBorder="1" applyAlignment="1">
      <alignment horizontal="center" vertical="center" wrapText="1"/>
      <protection/>
    </xf>
    <xf numFmtId="2" fontId="22" fillId="0" borderId="10" xfId="356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198" fontId="24" fillId="24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99" fontId="22" fillId="24" borderId="10" xfId="0" applyNumberFormat="1" applyFont="1" applyFill="1" applyBorder="1" applyAlignment="1">
      <alignment horizontal="center" vertical="center"/>
    </xf>
    <xf numFmtId="198" fontId="22" fillId="24" borderId="10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4" fillId="24" borderId="10" xfId="0" applyNumberFormat="1" applyFont="1" applyFill="1" applyBorder="1" applyAlignment="1">
      <alignment horizontal="center" vertical="center" wrapText="1"/>
    </xf>
    <xf numFmtId="0" fontId="22" fillId="0" borderId="0" xfId="412" applyFont="1" applyBorder="1" applyAlignment="1">
      <alignment horizontal="center"/>
      <protection/>
    </xf>
    <xf numFmtId="0" fontId="22" fillId="0" borderId="15" xfId="355" applyFont="1" applyBorder="1" applyAlignment="1">
      <alignment/>
      <protection/>
    </xf>
    <xf numFmtId="0" fontId="31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/>
    </xf>
    <xf numFmtId="198" fontId="31" fillId="24" borderId="10" xfId="0" applyNumberFormat="1" applyFont="1" applyFill="1" applyBorder="1" applyAlignment="1">
      <alignment horizontal="center" vertical="center"/>
    </xf>
    <xf numFmtId="199" fontId="31" fillId="24" borderId="10" xfId="0" applyNumberFormat="1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/>
    </xf>
    <xf numFmtId="0" fontId="31" fillId="24" borderId="10" xfId="354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198" fontId="30" fillId="24" borderId="10" xfId="0" applyNumberFormat="1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19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16" xfId="354" applyFont="1" applyFill="1" applyBorder="1" applyAlignment="1">
      <alignment horizontal="center" vertical="center"/>
      <protection/>
    </xf>
    <xf numFmtId="0" fontId="34" fillId="24" borderId="17" xfId="0" applyFont="1" applyFill="1" applyBorder="1" applyAlignment="1">
      <alignment vertical="center" wrapText="1"/>
    </xf>
    <xf numFmtId="0" fontId="22" fillId="24" borderId="10" xfId="407" applyFont="1" applyFill="1" applyBorder="1" applyAlignment="1">
      <alignment horizontal="center" vertical="center" wrapText="1"/>
      <protection/>
    </xf>
    <xf numFmtId="198" fontId="24" fillId="24" borderId="10" xfId="407" applyNumberFormat="1" applyFont="1" applyFill="1" applyBorder="1" applyAlignment="1">
      <alignment horizontal="center" vertical="center" wrapText="1"/>
      <protection/>
    </xf>
    <xf numFmtId="2" fontId="24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2" fillId="24" borderId="11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49" fontId="22" fillId="24" borderId="0" xfId="0" applyNumberFormat="1" applyFont="1" applyFill="1" applyBorder="1" applyAlignment="1">
      <alignment vertical="top" wrapText="1"/>
    </xf>
    <xf numFmtId="49" fontId="22" fillId="24" borderId="10" xfId="321" applyNumberFormat="1" applyFont="1" applyFill="1" applyBorder="1" applyAlignment="1">
      <alignment horizontal="center" vertical="center" wrapText="1"/>
      <protection/>
    </xf>
    <xf numFmtId="49" fontId="22" fillId="24" borderId="10" xfId="341" applyNumberFormat="1" applyFont="1" applyFill="1" applyBorder="1" applyAlignment="1">
      <alignment vertical="center" wrapText="1"/>
      <protection/>
    </xf>
    <xf numFmtId="2" fontId="23" fillId="24" borderId="10" xfId="358" applyNumberFormat="1" applyFont="1" applyFill="1" applyBorder="1" applyAlignment="1">
      <alignment horizontal="center" vertical="center" wrapText="1"/>
      <protection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356" applyNumberFormat="1" applyFont="1" applyFill="1" applyBorder="1" applyAlignment="1">
      <alignment horizontal="center" vertical="center" wrapText="1"/>
      <protection/>
    </xf>
    <xf numFmtId="0" fontId="46" fillId="24" borderId="0" xfId="0" applyFont="1" applyFill="1" applyAlignment="1">
      <alignment/>
    </xf>
    <xf numFmtId="0" fontId="45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wrapText="1"/>
    </xf>
    <xf numFmtId="0" fontId="47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/>
    </xf>
    <xf numFmtId="199" fontId="47" fillId="24" borderId="10" xfId="0" applyNumberFormat="1" applyFont="1" applyFill="1" applyBorder="1" applyAlignment="1">
      <alignment horizontal="center"/>
    </xf>
    <xf numFmtId="198" fontId="27" fillId="24" borderId="10" xfId="0" applyNumberFormat="1" applyFont="1" applyFill="1" applyBorder="1" applyAlignment="1">
      <alignment horizontal="center"/>
    </xf>
    <xf numFmtId="0" fontId="48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/>
    </xf>
    <xf numFmtId="199" fontId="45" fillId="24" borderId="10" xfId="0" applyNumberFormat="1" applyFont="1" applyFill="1" applyBorder="1" applyAlignment="1">
      <alignment horizontal="center"/>
    </xf>
    <xf numFmtId="198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wrapText="1"/>
    </xf>
    <xf numFmtId="198" fontId="24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center" vertical="center"/>
    </xf>
    <xf numFmtId="19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2" fontId="22" fillId="24" borderId="11" xfId="353" applyNumberFormat="1" applyFont="1" applyFill="1" applyBorder="1" applyAlignment="1">
      <alignment horizontal="center"/>
      <protection/>
    </xf>
    <xf numFmtId="2" fontId="22" fillId="24" borderId="0" xfId="353" applyNumberFormat="1" applyFont="1" applyFill="1" applyBorder="1" applyAlignment="1">
      <alignment horizontal="center"/>
      <protection/>
    </xf>
    <xf numFmtId="2" fontId="22" fillId="24" borderId="11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2" fontId="47" fillId="24" borderId="10" xfId="0" applyNumberFormat="1" applyFont="1" applyFill="1" applyBorder="1" applyAlignment="1">
      <alignment horizontal="center"/>
    </xf>
    <xf numFmtId="199" fontId="49" fillId="24" borderId="10" xfId="0" applyNumberFormat="1" applyFont="1" applyFill="1" applyBorder="1" applyAlignment="1">
      <alignment horizontal="center"/>
    </xf>
    <xf numFmtId="2" fontId="49" fillId="24" borderId="10" xfId="0" applyNumberFormat="1" applyFont="1" applyFill="1" applyBorder="1" applyAlignment="1">
      <alignment horizontal="center"/>
    </xf>
    <xf numFmtId="2" fontId="45" fillId="24" borderId="10" xfId="0" applyNumberFormat="1" applyFont="1" applyFill="1" applyBorder="1" applyAlignment="1">
      <alignment horizontal="center"/>
    </xf>
    <xf numFmtId="0" fontId="22" fillId="24" borderId="0" xfId="407" applyFont="1" applyFill="1" applyBorder="1">
      <alignment/>
      <protection/>
    </xf>
    <xf numFmtId="0" fontId="24" fillId="24" borderId="10" xfId="407" applyFont="1" applyFill="1" applyBorder="1" applyAlignment="1">
      <alignment horizontal="center" vertical="center" wrapText="1"/>
      <protection/>
    </xf>
    <xf numFmtId="0" fontId="24" fillId="24" borderId="10" xfId="407" applyFont="1" applyFill="1" applyBorder="1" applyAlignment="1">
      <alignment horizontal="left" vertical="center" wrapText="1"/>
      <protection/>
    </xf>
    <xf numFmtId="0" fontId="22" fillId="24" borderId="10" xfId="354" applyFont="1" applyFill="1" applyBorder="1" applyAlignment="1">
      <alignment horizontal="center" vertical="center" wrapText="1"/>
      <protection/>
    </xf>
    <xf numFmtId="2" fontId="22" fillId="24" borderId="10" xfId="407" applyNumberFormat="1" applyFont="1" applyFill="1" applyBorder="1" applyAlignment="1">
      <alignment horizontal="center" vertical="center" wrapText="1"/>
      <protection/>
    </xf>
    <xf numFmtId="0" fontId="22" fillId="24" borderId="0" xfId="407" applyFont="1" applyFill="1" applyBorder="1" applyAlignment="1">
      <alignment horizontal="center"/>
      <protection/>
    </xf>
    <xf numFmtId="0" fontId="22" fillId="24" borderId="10" xfId="407" applyFont="1" applyFill="1" applyBorder="1" applyAlignment="1">
      <alignment horizontal="center"/>
      <protection/>
    </xf>
    <xf numFmtId="2" fontId="22" fillId="24" borderId="10" xfId="407" applyNumberFormat="1" applyFont="1" applyFill="1" applyBorder="1" applyAlignment="1">
      <alignment horizontal="center"/>
      <protection/>
    </xf>
    <xf numFmtId="0" fontId="22" fillId="24" borderId="0" xfId="407" applyFont="1" applyFill="1" applyAlignment="1">
      <alignment vertical="center"/>
      <protection/>
    </xf>
    <xf numFmtId="0" fontId="22" fillId="24" borderId="10" xfId="407" applyFont="1" applyFill="1" applyBorder="1" applyAlignment="1">
      <alignment horizontal="left"/>
      <protection/>
    </xf>
    <xf numFmtId="0" fontId="22" fillId="24" borderId="10" xfId="339" applyFont="1" applyFill="1" applyBorder="1" applyAlignment="1" applyProtection="1">
      <alignment horizontal="center" vertical="top" wrapText="1"/>
      <protection/>
    </xf>
    <xf numFmtId="0" fontId="22" fillId="24" borderId="0" xfId="339" applyFont="1" applyFill="1" applyProtection="1">
      <alignment/>
      <protection/>
    </xf>
    <xf numFmtId="0" fontId="24" fillId="24" borderId="10" xfId="339" applyFont="1" applyFill="1" applyBorder="1" applyAlignment="1" applyProtection="1">
      <alignment horizontal="left" vertical="top" wrapText="1"/>
      <protection/>
    </xf>
    <xf numFmtId="0" fontId="24" fillId="24" borderId="10" xfId="339" applyFont="1" applyFill="1" applyBorder="1" applyAlignment="1" applyProtection="1">
      <alignment horizontal="center" vertical="top" wrapText="1"/>
      <protection/>
    </xf>
    <xf numFmtId="179" fontId="22" fillId="24" borderId="10" xfId="233" applyNumberFormat="1" applyFont="1" applyFill="1" applyBorder="1" applyAlignment="1" applyProtection="1">
      <alignment vertical="center" wrapText="1"/>
      <protection/>
    </xf>
    <xf numFmtId="0" fontId="22" fillId="24" borderId="10" xfId="339" applyFont="1" applyFill="1" applyBorder="1" applyAlignment="1" applyProtection="1">
      <alignment vertical="top" wrapText="1"/>
      <protection/>
    </xf>
    <xf numFmtId="0" fontId="22" fillId="24" borderId="10" xfId="0" applyFont="1" applyFill="1" applyBorder="1" applyAlignment="1" applyProtection="1">
      <alignment horizontal="center" vertical="top" wrapText="1"/>
      <protection/>
    </xf>
    <xf numFmtId="0" fontId="22" fillId="24" borderId="0" xfId="412" applyFont="1" applyFill="1" applyBorder="1" applyAlignment="1">
      <alignment horizontal="center" vertical="center" wrapText="1"/>
      <protection/>
    </xf>
    <xf numFmtId="1" fontId="22" fillId="24" borderId="0" xfId="0" applyNumberFormat="1" applyFont="1" applyFill="1" applyAlignment="1">
      <alignment/>
    </xf>
    <xf numFmtId="0" fontId="22" fillId="24" borderId="0" xfId="412" applyFont="1" applyFill="1" applyBorder="1" applyAlignment="1">
      <alignment horizontal="center"/>
      <protection/>
    </xf>
    <xf numFmtId="0" fontId="31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198" fontId="30" fillId="0" borderId="10" xfId="0" applyNumberFormat="1" applyFont="1" applyBorder="1" applyAlignment="1">
      <alignment horizontal="center"/>
    </xf>
    <xf numFmtId="199" fontId="30" fillId="0" borderId="10" xfId="0" applyNumberFormat="1" applyFont="1" applyBorder="1" applyAlignment="1">
      <alignment horizontal="center"/>
    </xf>
    <xf numFmtId="198" fontId="31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199" fontId="31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wrapText="1"/>
    </xf>
    <xf numFmtId="49" fontId="22" fillId="0" borderId="0" xfId="408" applyNumberFormat="1" applyFont="1" applyAlignment="1">
      <alignment horizontal="left" vertical="center"/>
      <protection/>
    </xf>
    <xf numFmtId="49" fontId="23" fillId="25" borderId="0" xfId="408" applyNumberFormat="1" applyFont="1" applyFill="1" applyAlignment="1">
      <alignment horizontal="right" vertical="center"/>
      <protection/>
    </xf>
    <xf numFmtId="0" fontId="24" fillId="0" borderId="0" xfId="408" applyFont="1" applyAlignment="1">
      <alignment horizontal="center"/>
      <protection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198" fontId="31" fillId="0" borderId="10" xfId="0" applyNumberFormat="1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98" fontId="31" fillId="0" borderId="10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center" vertical="center"/>
    </xf>
    <xf numFmtId="199" fontId="31" fillId="0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2" fontId="36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4" fillId="0" borderId="11" xfId="338" applyNumberFormat="1" applyFont="1" applyBorder="1" applyAlignment="1">
      <alignment horizontal="center"/>
      <protection/>
    </xf>
    <xf numFmtId="2" fontId="24" fillId="0" borderId="10" xfId="338" applyNumberFormat="1" applyFont="1" applyBorder="1" applyAlignment="1">
      <alignment horizontal="center"/>
      <protection/>
    </xf>
    <xf numFmtId="2" fontId="24" fillId="0" borderId="13" xfId="408" applyNumberFormat="1" applyFont="1" applyBorder="1" applyAlignment="1">
      <alignment horizontal="center" vertical="center"/>
      <protection/>
    </xf>
    <xf numFmtId="2" fontId="24" fillId="0" borderId="0" xfId="338" applyNumberFormat="1" applyFont="1" applyAlignment="1">
      <alignment horizontal="center"/>
      <protection/>
    </xf>
    <xf numFmtId="2" fontId="24" fillId="0" borderId="12" xfId="338" applyNumberFormat="1" applyFont="1" applyBorder="1" applyAlignment="1">
      <alignment horizontal="center"/>
      <protection/>
    </xf>
    <xf numFmtId="0" fontId="22" fillId="0" borderId="11" xfId="338" applyFont="1" applyBorder="1" applyAlignment="1">
      <alignment horizontal="center" vertical="center" wrapText="1"/>
      <protection/>
    </xf>
    <xf numFmtId="2" fontId="23" fillId="0" borderId="0" xfId="357" applyNumberFormat="1" applyFont="1" applyAlignment="1">
      <alignment horizontal="center"/>
      <protection/>
    </xf>
    <xf numFmtId="0" fontId="32" fillId="0" borderId="19" xfId="408" applyFont="1" applyBorder="1" applyAlignment="1">
      <alignment horizontal="center" vertical="center"/>
      <protection/>
    </xf>
    <xf numFmtId="0" fontId="33" fillId="0" borderId="19" xfId="408" applyFont="1" applyBorder="1" applyAlignment="1">
      <alignment horizontal="center" vertical="center"/>
      <protection/>
    </xf>
    <xf numFmtId="0" fontId="22" fillId="0" borderId="10" xfId="408" applyFont="1" applyBorder="1" applyAlignment="1">
      <alignment horizontal="center" vertical="center"/>
      <protection/>
    </xf>
    <xf numFmtId="0" fontId="29" fillId="0" borderId="10" xfId="408" applyFont="1" applyBorder="1" applyAlignment="1">
      <alignment horizontal="center" vertical="center"/>
      <protection/>
    </xf>
    <xf numFmtId="0" fontId="27" fillId="26" borderId="14" xfId="408" applyFont="1" applyFill="1" applyBorder="1" applyAlignment="1">
      <alignment horizontal="center" vertical="center" wrapText="1"/>
      <protection/>
    </xf>
    <xf numFmtId="0" fontId="27" fillId="26" borderId="14" xfId="408" applyFont="1" applyFill="1" applyBorder="1" applyAlignment="1">
      <alignment horizontal="center" vertical="center"/>
      <protection/>
    </xf>
    <xf numFmtId="1" fontId="27" fillId="26" borderId="14" xfId="408" applyNumberFormat="1" applyFont="1" applyFill="1" applyBorder="1" applyAlignment="1">
      <alignment horizontal="center" vertical="center"/>
      <protection/>
    </xf>
    <xf numFmtId="0" fontId="27" fillId="0" borderId="10" xfId="408" applyFont="1" applyBorder="1" applyAlignment="1">
      <alignment horizontal="center" vertical="center" wrapText="1"/>
      <protection/>
    </xf>
    <xf numFmtId="0" fontId="27" fillId="26" borderId="10" xfId="408" applyFont="1" applyFill="1" applyBorder="1" applyAlignment="1">
      <alignment horizontal="center" vertical="center"/>
      <protection/>
    </xf>
    <xf numFmtId="0" fontId="27" fillId="26" borderId="10" xfId="408" applyFont="1" applyFill="1" applyBorder="1" applyAlignment="1">
      <alignment horizontal="center" vertical="center" wrapText="1"/>
      <protection/>
    </xf>
    <xf numFmtId="2" fontId="24" fillId="0" borderId="10" xfId="408" applyNumberFormat="1" applyFont="1" applyBorder="1" applyAlignment="1">
      <alignment horizontal="center" vertical="center"/>
      <protection/>
    </xf>
    <xf numFmtId="0" fontId="23" fillId="0" borderId="10" xfId="408" applyFont="1" applyBorder="1" applyAlignment="1">
      <alignment horizontal="left"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412" applyFont="1" applyAlignment="1">
      <alignment horizontal="center"/>
      <protection/>
    </xf>
    <xf numFmtId="0" fontId="23" fillId="0" borderId="0" xfId="412" applyFont="1" applyAlignment="1">
      <alignment horizontal="left"/>
      <protection/>
    </xf>
    <xf numFmtId="0" fontId="22" fillId="0" borderId="0" xfId="355" applyFont="1" applyAlignment="1">
      <alignment horizontal="left"/>
      <protection/>
    </xf>
    <xf numFmtId="0" fontId="22" fillId="0" borderId="0" xfId="357" applyFont="1" applyAlignment="1">
      <alignment horizontal="left"/>
      <protection/>
    </xf>
    <xf numFmtId="0" fontId="22" fillId="0" borderId="15" xfId="357" applyFont="1" applyBorder="1" applyAlignment="1">
      <alignment horizontal="left"/>
      <protection/>
    </xf>
    <xf numFmtId="0" fontId="22" fillId="0" borderId="15" xfId="355" applyFont="1" applyBorder="1" applyAlignment="1">
      <alignment horizontal="center"/>
      <protection/>
    </xf>
    <xf numFmtId="0" fontId="22" fillId="0" borderId="0" xfId="412" applyFont="1" applyAlignment="1">
      <alignment horizontal="center"/>
      <protection/>
    </xf>
    <xf numFmtId="0" fontId="27" fillId="0" borderId="20" xfId="408" applyFont="1" applyBorder="1" applyAlignment="1">
      <alignment horizontal="center" vertical="center" wrapText="1"/>
      <protection/>
    </xf>
    <xf numFmtId="0" fontId="27" fillId="0" borderId="21" xfId="408" applyFont="1" applyBorder="1" applyAlignment="1">
      <alignment horizontal="center" vertical="center" wrapText="1"/>
      <protection/>
    </xf>
    <xf numFmtId="0" fontId="27" fillId="0" borderId="22" xfId="408" applyFont="1" applyBorder="1" applyAlignment="1">
      <alignment horizontal="center" vertical="center" wrapText="1"/>
      <protection/>
    </xf>
    <xf numFmtId="0" fontId="27" fillId="0" borderId="23" xfId="408" applyFont="1" applyBorder="1" applyAlignment="1">
      <alignment horizontal="center" vertical="center" wrapText="1"/>
      <protection/>
    </xf>
    <xf numFmtId="0" fontId="27" fillId="0" borderId="15" xfId="408" applyFont="1" applyBorder="1" applyAlignment="1">
      <alignment horizontal="center" vertical="center" wrapText="1"/>
      <protection/>
    </xf>
    <xf numFmtId="0" fontId="27" fillId="0" borderId="24" xfId="408" applyFont="1" applyBorder="1" applyAlignment="1">
      <alignment horizontal="center" vertical="center" wrapText="1"/>
      <protection/>
    </xf>
    <xf numFmtId="0" fontId="27" fillId="0" borderId="10" xfId="408" applyFont="1" applyBorder="1" applyAlignment="1">
      <alignment horizontal="center" vertical="center" wrapText="1"/>
      <protection/>
    </xf>
    <xf numFmtId="0" fontId="27" fillId="0" borderId="10" xfId="408" applyFont="1" applyBorder="1">
      <alignment/>
      <protection/>
    </xf>
    <xf numFmtId="0" fontId="26" fillId="0" borderId="0" xfId="408" applyFont="1" applyAlignment="1">
      <alignment horizontal="center" vertical="center"/>
      <protection/>
    </xf>
    <xf numFmtId="0" fontId="22" fillId="0" borderId="0" xfId="408" applyFont="1" applyAlignment="1">
      <alignment horizontal="center"/>
      <protection/>
    </xf>
    <xf numFmtId="1" fontId="45" fillId="0" borderId="0" xfId="408" applyNumberFormat="1" applyFont="1" applyAlignment="1">
      <alignment horizontal="center"/>
      <protection/>
    </xf>
    <xf numFmtId="0" fontId="27" fillId="0" borderId="10" xfId="408" applyFont="1" applyBorder="1" applyAlignment="1">
      <alignment horizontal="center" vertical="center"/>
      <protection/>
    </xf>
    <xf numFmtId="0" fontId="28" fillId="0" borderId="16" xfId="408" applyFont="1" applyBorder="1" applyAlignment="1">
      <alignment horizontal="center" vertical="center"/>
      <protection/>
    </xf>
    <xf numFmtId="0" fontId="28" fillId="0" borderId="11" xfId="408" applyFont="1" applyBorder="1" applyAlignment="1">
      <alignment horizontal="center" vertical="center"/>
      <protection/>
    </xf>
    <xf numFmtId="0" fontId="28" fillId="0" borderId="18" xfId="408" applyFont="1" applyBorder="1" applyAlignment="1">
      <alignment horizontal="center" vertical="center"/>
      <protection/>
    </xf>
    <xf numFmtId="0" fontId="24" fillId="0" borderId="0" xfId="408" applyFont="1" applyAlignment="1">
      <alignment horizontal="center"/>
      <protection/>
    </xf>
    <xf numFmtId="0" fontId="24" fillId="27" borderId="16" xfId="355" applyFont="1" applyFill="1" applyBorder="1" applyAlignment="1">
      <alignment horizontal="center" vertical="center"/>
      <protection/>
    </xf>
    <xf numFmtId="0" fontId="24" fillId="27" borderId="16" xfId="355" applyFont="1" applyFill="1" applyBorder="1" applyAlignment="1">
      <alignment horizontal="center" textRotation="90"/>
      <protection/>
    </xf>
    <xf numFmtId="0" fontId="24" fillId="27" borderId="20" xfId="355" applyFont="1" applyFill="1" applyBorder="1" applyAlignment="1">
      <alignment horizontal="center" vertical="center" wrapText="1"/>
      <protection/>
    </xf>
    <xf numFmtId="0" fontId="24" fillId="27" borderId="22" xfId="355" applyFont="1" applyFill="1" applyBorder="1" applyAlignment="1">
      <alignment horizontal="center" vertical="center"/>
      <protection/>
    </xf>
    <xf numFmtId="0" fontId="24" fillId="27" borderId="20" xfId="355" applyFont="1" applyFill="1" applyBorder="1" applyAlignment="1">
      <alignment vertical="center"/>
      <protection/>
    </xf>
    <xf numFmtId="0" fontId="24" fillId="27" borderId="22" xfId="355" applyFont="1" applyFill="1" applyBorder="1" applyAlignment="1">
      <alignment vertical="center"/>
      <protection/>
    </xf>
    <xf numFmtId="0" fontId="24" fillId="27" borderId="16" xfId="355" applyFont="1" applyFill="1" applyBorder="1" applyAlignment="1">
      <alignment horizontal="center" vertical="center" textRotation="90"/>
      <protection/>
    </xf>
    <xf numFmtId="0" fontId="24" fillId="27" borderId="11" xfId="355" applyFont="1" applyFill="1" applyBorder="1" applyAlignment="1">
      <alignment horizontal="center" vertical="center"/>
      <protection/>
    </xf>
    <xf numFmtId="0" fontId="24" fillId="27" borderId="11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/>
    </xf>
    <xf numFmtId="0" fontId="24" fillId="27" borderId="23" xfId="355" applyFont="1" applyFill="1" applyBorder="1" applyAlignment="1">
      <alignment horizontal="center" vertical="center"/>
      <protection/>
    </xf>
    <xf numFmtId="0" fontId="24" fillId="27" borderId="24" xfId="355" applyFont="1" applyFill="1" applyBorder="1" applyAlignment="1">
      <alignment horizontal="center" vertical="center"/>
      <protection/>
    </xf>
    <xf numFmtId="0" fontId="24" fillId="27" borderId="23" xfId="355" applyFont="1" applyFill="1" applyBorder="1" applyAlignment="1">
      <alignment vertical="center"/>
      <protection/>
    </xf>
    <xf numFmtId="0" fontId="24" fillId="27" borderId="24" xfId="355" applyFont="1" applyFill="1" applyBorder="1" applyAlignment="1">
      <alignment vertical="center"/>
      <protection/>
    </xf>
    <xf numFmtId="0" fontId="24" fillId="27" borderId="11" xfId="355" applyFont="1" applyFill="1" applyBorder="1" applyAlignment="1">
      <alignment horizontal="center" vertical="center" textRotation="90"/>
      <protection/>
    </xf>
    <xf numFmtId="0" fontId="24" fillId="27" borderId="16" xfId="355" applyFont="1" applyFill="1" applyBorder="1" applyAlignment="1">
      <alignment horizontal="center" vertical="center" wrapText="1"/>
      <protection/>
    </xf>
    <xf numFmtId="0" fontId="24" fillId="27" borderId="18" xfId="355" applyFont="1" applyFill="1" applyBorder="1" applyAlignment="1">
      <alignment horizontal="center" vertical="center"/>
      <protection/>
    </xf>
    <xf numFmtId="0" fontId="24" fillId="27" borderId="18" xfId="0" applyFont="1" applyFill="1" applyBorder="1" applyAlignment="1">
      <alignment horizontal="center" vertical="center"/>
    </xf>
    <xf numFmtId="0" fontId="24" fillId="27" borderId="18" xfId="0" applyFont="1" applyFill="1" applyBorder="1" applyAlignment="1">
      <alignment/>
    </xf>
    <xf numFmtId="0" fontId="24" fillId="27" borderId="18" xfId="355" applyFont="1" applyFill="1" applyBorder="1" applyAlignment="1">
      <alignment horizontal="center" vertical="center" textRotation="90"/>
      <protection/>
    </xf>
    <xf numFmtId="0" fontId="22" fillId="27" borderId="20" xfId="355" applyFont="1" applyFill="1" applyBorder="1" applyAlignment="1">
      <alignment horizontal="center"/>
      <protection/>
    </xf>
    <xf numFmtId="0" fontId="22" fillId="27" borderId="12" xfId="355" applyFont="1" applyFill="1" applyBorder="1" applyAlignment="1">
      <alignment horizontal="center"/>
      <protection/>
    </xf>
    <xf numFmtId="0" fontId="22" fillId="27" borderId="10" xfId="0" applyFont="1" applyFill="1" applyBorder="1" applyAlignment="1">
      <alignment horizontal="center" vertical="top" wrapText="1"/>
    </xf>
    <xf numFmtId="0" fontId="24" fillId="27" borderId="10" xfId="412" applyFont="1" applyFill="1" applyBorder="1" applyAlignment="1">
      <alignment horizontal="left"/>
      <protection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top" wrapText="1"/>
    </xf>
    <xf numFmtId="2" fontId="24" fillId="27" borderId="10" xfId="0" applyNumberFormat="1" applyFont="1" applyFill="1" applyBorder="1" applyAlignment="1">
      <alignment horizontal="center" vertical="center" wrapText="1"/>
    </xf>
    <xf numFmtId="0" fontId="22" fillId="27" borderId="10" xfId="412" applyFont="1" applyFill="1" applyBorder="1" applyAlignment="1">
      <alignment horizontal="center" vertical="center" wrapText="1"/>
      <protection/>
    </xf>
    <xf numFmtId="0" fontId="24" fillId="27" borderId="10" xfId="412" applyFont="1" applyFill="1" applyBorder="1" applyAlignment="1">
      <alignment horizontal="left" vertical="center" wrapText="1"/>
      <protection/>
    </xf>
    <xf numFmtId="9" fontId="24" fillId="27" borderId="10" xfId="412" applyNumberFormat="1" applyFont="1" applyFill="1" applyBorder="1" applyAlignment="1">
      <alignment horizontal="center" vertical="center" wrapText="1"/>
      <protection/>
    </xf>
    <xf numFmtId="198" fontId="24" fillId="27" borderId="10" xfId="412" applyNumberFormat="1" applyFont="1" applyFill="1" applyBorder="1" applyAlignment="1">
      <alignment horizontal="center" vertical="center" wrapText="1"/>
      <protection/>
    </xf>
    <xf numFmtId="2" fontId="24" fillId="27" borderId="10" xfId="412" applyNumberFormat="1" applyFont="1" applyFill="1" applyBorder="1" applyAlignment="1">
      <alignment horizontal="center" vertical="center" wrapText="1"/>
      <protection/>
    </xf>
    <xf numFmtId="1" fontId="24" fillId="27" borderId="10" xfId="412" applyNumberFormat="1" applyFont="1" applyFill="1" applyBorder="1" applyAlignment="1">
      <alignment horizontal="center" vertical="center" wrapText="1"/>
      <protection/>
    </xf>
    <xf numFmtId="0" fontId="22" fillId="27" borderId="10" xfId="412" applyFont="1" applyFill="1" applyBorder="1" applyAlignment="1">
      <alignment horizontal="center"/>
      <protection/>
    </xf>
    <xf numFmtId="0" fontId="24" fillId="27" borderId="10" xfId="412" applyFont="1" applyFill="1" applyBorder="1" applyAlignment="1">
      <alignment horizontal="center"/>
      <protection/>
    </xf>
    <xf numFmtId="198" fontId="24" fillId="27" borderId="10" xfId="412" applyNumberFormat="1" applyFont="1" applyFill="1" applyBorder="1" applyAlignment="1">
      <alignment horizontal="center"/>
      <protection/>
    </xf>
    <xf numFmtId="1" fontId="24" fillId="27" borderId="10" xfId="412" applyNumberFormat="1" applyFont="1" applyFill="1" applyBorder="1" applyAlignment="1">
      <alignment horizontal="center"/>
      <protection/>
    </xf>
    <xf numFmtId="2" fontId="24" fillId="27" borderId="10" xfId="412" applyNumberFormat="1" applyFont="1" applyFill="1" applyBorder="1" applyAlignment="1">
      <alignment horizontal="center"/>
      <protection/>
    </xf>
    <xf numFmtId="0" fontId="24" fillId="27" borderId="10" xfId="412" applyFont="1" applyFill="1" applyBorder="1" applyAlignment="1">
      <alignment horizontal="center" vertical="center"/>
      <protection/>
    </xf>
    <xf numFmtId="197" fontId="24" fillId="27" borderId="10" xfId="412" applyNumberFormat="1" applyFont="1" applyFill="1" applyBorder="1" applyAlignment="1">
      <alignment horizontal="center"/>
      <protection/>
    </xf>
    <xf numFmtId="9" fontId="24" fillId="27" borderId="10" xfId="412" applyNumberFormat="1" applyFont="1" applyFill="1" applyBorder="1" applyAlignment="1">
      <alignment horizontal="center" vertical="center"/>
      <protection/>
    </xf>
    <xf numFmtId="0" fontId="24" fillId="0" borderId="25" xfId="408" applyFont="1" applyBorder="1" applyAlignment="1">
      <alignment horizontal="center" vertical="center"/>
      <protection/>
    </xf>
  </cellXfs>
  <cellStyles count="40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1 2 2" xfId="318"/>
    <cellStyle name="Normal 12" xfId="319"/>
    <cellStyle name="Normal 13" xfId="320"/>
    <cellStyle name="Normal 13 5 3" xfId="321"/>
    <cellStyle name="Normal 14" xfId="322"/>
    <cellStyle name="Normal 2" xfId="323"/>
    <cellStyle name="Normal 2 2" xfId="324"/>
    <cellStyle name="Normal 2 2 2" xfId="325"/>
    <cellStyle name="Normal 2 2 3" xfId="326"/>
    <cellStyle name="Normal 2 2 4" xfId="327"/>
    <cellStyle name="Normal 2 2 5" xfId="328"/>
    <cellStyle name="Normal 2 2_Copy of SANTEQNIKA" xfId="329"/>
    <cellStyle name="Normal 2 3" xfId="330"/>
    <cellStyle name="Normal 2 4" xfId="331"/>
    <cellStyle name="Normal 2 5" xfId="332"/>
    <cellStyle name="Normal 2 6" xfId="333"/>
    <cellStyle name="Normal 2 7" xfId="334"/>
    <cellStyle name="Normal 2_samseneblo - 2009" xfId="335"/>
    <cellStyle name="Normal 26" xfId="336"/>
    <cellStyle name="Normal 27" xfId="337"/>
    <cellStyle name="Normal 3" xfId="338"/>
    <cellStyle name="Normal 3 2" xfId="339"/>
    <cellStyle name="Normal 31" xfId="340"/>
    <cellStyle name="Normal 36 2 2 2" xfId="341"/>
    <cellStyle name="Normal 4" xfId="342"/>
    <cellStyle name="Normal 5" xfId="343"/>
    <cellStyle name="Normal 6" xfId="344"/>
    <cellStyle name="Normal 7" xfId="345"/>
    <cellStyle name="Normal 8" xfId="346"/>
    <cellStyle name="Normal 8 2" xfId="347"/>
    <cellStyle name="Normal 8_Copy of SANTEQNIKA" xfId="348"/>
    <cellStyle name="Normal 9" xfId="349"/>
    <cellStyle name="Normal 9 2" xfId="350"/>
    <cellStyle name="Normal 9 2 2" xfId="351"/>
    <cellStyle name="Normal 9_Copy of SANTEQNIKA" xfId="352"/>
    <cellStyle name="Normal_gare wyalsadfenigagarini 2 2" xfId="353"/>
    <cellStyle name="Normal_gare wyalsadfenigagarini 2_SMSH2008-IIkv ." xfId="354"/>
    <cellStyle name="Normal_gare wyalsadfenigagarini_SAN2008=IIkv" xfId="355"/>
    <cellStyle name="Normal_gare wyalsadfenigagarini_SUSTI DENEBI_axalqalaqis skola " xfId="356"/>
    <cellStyle name="Normal_sida wyalsadeni_SAN2008=IIkv" xfId="357"/>
    <cellStyle name="Normal_SUSTI DENEBI" xfId="358"/>
    <cellStyle name="Note" xfId="359"/>
    <cellStyle name="Note 2" xfId="360"/>
    <cellStyle name="Note 3" xfId="361"/>
    <cellStyle name="Note 4" xfId="362"/>
    <cellStyle name="Note 4 2" xfId="363"/>
    <cellStyle name="Note 4_Copy of SANTEQNIKA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Copy of SANTEQNIKA" xfId="373"/>
    <cellStyle name="Output 5" xfId="374"/>
    <cellStyle name="Output 6" xfId="375"/>
    <cellStyle name="Output 7" xfId="376"/>
    <cellStyle name="Percent" xfId="377"/>
    <cellStyle name="Percent 2" xfId="378"/>
    <cellStyle name="Style 1" xfId="379"/>
    <cellStyle name="Title" xfId="380"/>
    <cellStyle name="Title 2" xfId="381"/>
    <cellStyle name="Title 3" xfId="382"/>
    <cellStyle name="Title 4" xfId="383"/>
    <cellStyle name="Title 4 2" xfId="384"/>
    <cellStyle name="Title 5" xfId="385"/>
    <cellStyle name="Title 6" xfId="386"/>
    <cellStyle name="Title 7" xfId="387"/>
    <cellStyle name="Total" xfId="388"/>
    <cellStyle name="Total 2" xfId="389"/>
    <cellStyle name="Total 3" xfId="390"/>
    <cellStyle name="Total 4" xfId="391"/>
    <cellStyle name="Total 4 2" xfId="392"/>
    <cellStyle name="Total 4_Copy of SANTEQNIKA" xfId="393"/>
    <cellStyle name="Total 5" xfId="394"/>
    <cellStyle name="Total 6" xfId="395"/>
    <cellStyle name="Total 7" xfId="396"/>
    <cellStyle name="Warning Text" xfId="397"/>
    <cellStyle name="Warning Text 2" xfId="398"/>
    <cellStyle name="Warning Text 3" xfId="399"/>
    <cellStyle name="Warning Text 4" xfId="400"/>
    <cellStyle name="Warning Text 4 2" xfId="401"/>
    <cellStyle name="Warning Text 5" xfId="402"/>
    <cellStyle name="Warning Text 6" xfId="403"/>
    <cellStyle name="Warning Text 7" xfId="404"/>
    <cellStyle name="Денежный 2" xfId="405"/>
    <cellStyle name="Обычный 2" xfId="406"/>
    <cellStyle name="Обычный 2 2" xfId="407"/>
    <cellStyle name="Обычный 3" xfId="408"/>
    <cellStyle name="Обычный 4" xfId="409"/>
    <cellStyle name="Обычный 4 2" xfId="410"/>
    <cellStyle name="Обычный 5" xfId="411"/>
    <cellStyle name="Обычный_SAN2008-I" xfId="412"/>
    <cellStyle name="Процентный 2" xfId="413"/>
    <cellStyle name="Финансовый 2" xfId="414"/>
    <cellStyle name="მძიმე 2" xfId="415"/>
    <cellStyle name="ჩვეულებრივი 2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79">
      <selection activeCell="E95" sqref="E95"/>
    </sheetView>
  </sheetViews>
  <sheetFormatPr defaultColWidth="9.140625" defaultRowHeight="12.75"/>
  <cols>
    <col min="1" max="1" width="3.140625" style="0" customWidth="1"/>
    <col min="2" max="2" width="3.421875" style="39" customWidth="1"/>
    <col min="3" max="3" width="39.57421875" style="0" customWidth="1"/>
    <col min="4" max="5" width="8.28125" style="0" customWidth="1"/>
    <col min="6" max="6" width="9.421875" style="0" customWidth="1"/>
    <col min="7" max="12" width="8.28125" style="0" customWidth="1"/>
    <col min="13" max="13" width="9.140625" style="0" customWidth="1"/>
  </cols>
  <sheetData>
    <row r="1" spans="1:13" ht="18">
      <c r="A1" s="7"/>
      <c r="B1" s="210" t="s">
        <v>97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">
      <c r="A2" s="8"/>
      <c r="B2" s="212" t="s">
        <v>38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">
      <c r="A3" s="8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5.75">
      <c r="A4" s="2"/>
      <c r="B4" s="2"/>
      <c r="C4" s="218"/>
      <c r="D4" s="218"/>
      <c r="E4" s="218"/>
      <c r="F4" s="2"/>
      <c r="G4" s="8"/>
      <c r="H4" s="8"/>
      <c r="I4" s="36"/>
      <c r="J4" s="36"/>
      <c r="K4" s="36"/>
      <c r="L4" s="36"/>
      <c r="M4" s="36"/>
    </row>
    <row r="5" spans="1:13" ht="15.75">
      <c r="A5" s="2"/>
      <c r="B5" s="214"/>
      <c r="C5" s="214"/>
      <c r="D5" s="214"/>
      <c r="E5" s="214"/>
      <c r="F5" s="214"/>
      <c r="G5" s="215" t="s">
        <v>25</v>
      </c>
      <c r="H5" s="215"/>
      <c r="I5" s="215"/>
      <c r="J5" s="215"/>
      <c r="K5" s="215"/>
      <c r="L5" s="197">
        <f>M95</f>
        <v>0</v>
      </c>
      <c r="M5" s="37" t="s">
        <v>1</v>
      </c>
    </row>
    <row r="6" spans="1:13" ht="15.75">
      <c r="A6" s="2"/>
      <c r="B6" s="217"/>
      <c r="C6" s="217"/>
      <c r="D6" s="71"/>
      <c r="E6" s="71"/>
      <c r="F6" s="38"/>
      <c r="G6" s="216" t="s">
        <v>26</v>
      </c>
      <c r="H6" s="216"/>
      <c r="I6" s="216"/>
      <c r="J6" s="216"/>
      <c r="K6" s="216"/>
      <c r="L6" s="197">
        <f>H89</f>
        <v>0</v>
      </c>
      <c r="M6" s="37" t="s">
        <v>1</v>
      </c>
    </row>
    <row r="7" spans="1:13" s="45" customFormat="1" ht="17.25" customHeight="1">
      <c r="A7" s="1"/>
      <c r="B7" s="235" t="s">
        <v>0</v>
      </c>
      <c r="C7" s="235" t="s">
        <v>2</v>
      </c>
      <c r="D7" s="236" t="s">
        <v>3</v>
      </c>
      <c r="E7" s="237" t="s">
        <v>4</v>
      </c>
      <c r="F7" s="238"/>
      <c r="G7" s="239" t="s">
        <v>99</v>
      </c>
      <c r="H7" s="240"/>
      <c r="I7" s="239" t="s">
        <v>100</v>
      </c>
      <c r="J7" s="240"/>
      <c r="K7" s="237" t="s">
        <v>5</v>
      </c>
      <c r="L7" s="238"/>
      <c r="M7" s="241" t="s">
        <v>6</v>
      </c>
    </row>
    <row r="8" spans="1:13" s="45" customFormat="1" ht="15" customHeight="1">
      <c r="A8" s="1"/>
      <c r="B8" s="242"/>
      <c r="C8" s="243"/>
      <c r="D8" s="244"/>
      <c r="E8" s="245"/>
      <c r="F8" s="246"/>
      <c r="G8" s="247"/>
      <c r="H8" s="248"/>
      <c r="I8" s="247"/>
      <c r="J8" s="248"/>
      <c r="K8" s="245"/>
      <c r="L8" s="246"/>
      <c r="M8" s="249"/>
    </row>
    <row r="9" spans="1:13" s="45" customFormat="1" ht="21" customHeight="1">
      <c r="A9" s="1"/>
      <c r="B9" s="242"/>
      <c r="C9" s="243"/>
      <c r="D9" s="244"/>
      <c r="E9" s="235" t="s">
        <v>9</v>
      </c>
      <c r="F9" s="235" t="s">
        <v>7</v>
      </c>
      <c r="G9" s="250" t="s">
        <v>8</v>
      </c>
      <c r="H9" s="235" t="s">
        <v>7</v>
      </c>
      <c r="I9" s="250" t="s">
        <v>8</v>
      </c>
      <c r="J9" s="235" t="s">
        <v>7</v>
      </c>
      <c r="K9" s="250" t="s">
        <v>8</v>
      </c>
      <c r="L9" s="235" t="s">
        <v>7</v>
      </c>
      <c r="M9" s="249"/>
    </row>
    <row r="10" spans="1:13" s="45" customFormat="1" ht="18.75" customHeight="1">
      <c r="A10" s="1"/>
      <c r="B10" s="251"/>
      <c r="C10" s="252"/>
      <c r="D10" s="253"/>
      <c r="E10" s="251"/>
      <c r="F10" s="251"/>
      <c r="G10" s="251"/>
      <c r="H10" s="251"/>
      <c r="I10" s="251"/>
      <c r="J10" s="251"/>
      <c r="K10" s="251"/>
      <c r="L10" s="251"/>
      <c r="M10" s="254"/>
    </row>
    <row r="11" spans="1:13" s="44" customFormat="1" ht="15">
      <c r="A11" s="2"/>
      <c r="B11" s="255">
        <v>1</v>
      </c>
      <c r="C11" s="256">
        <v>2</v>
      </c>
      <c r="D11" s="255">
        <v>3</v>
      </c>
      <c r="E11" s="256">
        <v>4</v>
      </c>
      <c r="F11" s="255">
        <v>5</v>
      </c>
      <c r="G11" s="256">
        <v>6</v>
      </c>
      <c r="H11" s="255">
        <v>7</v>
      </c>
      <c r="I11" s="256">
        <v>8</v>
      </c>
      <c r="J11" s="255">
        <v>9</v>
      </c>
      <c r="K11" s="256">
        <v>10</v>
      </c>
      <c r="L11" s="255">
        <v>11</v>
      </c>
      <c r="M11" s="256">
        <v>12</v>
      </c>
    </row>
    <row r="12" spans="2:13" s="3" customFormat="1" ht="42.75" customHeight="1">
      <c r="B12" s="42">
        <v>1</v>
      </c>
      <c r="C12" s="47" t="s">
        <v>62</v>
      </c>
      <c r="D12" s="46" t="s">
        <v>29</v>
      </c>
      <c r="E12" s="46"/>
      <c r="F12" s="48">
        <v>2.2</v>
      </c>
      <c r="G12" s="49"/>
      <c r="H12" s="49"/>
      <c r="I12" s="49"/>
      <c r="J12" s="49"/>
      <c r="K12" s="50"/>
      <c r="L12" s="50"/>
      <c r="M12" s="50"/>
    </row>
    <row r="13" spans="2:13" s="3" customFormat="1" ht="15" customHeight="1">
      <c r="B13" s="42"/>
      <c r="C13" s="51" t="s">
        <v>10</v>
      </c>
      <c r="D13" s="43" t="s">
        <v>30</v>
      </c>
      <c r="E13" s="49">
        <v>2.99</v>
      </c>
      <c r="F13" s="49">
        <f>E13*F12</f>
        <v>6.578000000000001</v>
      </c>
      <c r="G13" s="49"/>
      <c r="H13" s="49"/>
      <c r="I13" s="49"/>
      <c r="J13" s="49"/>
      <c r="K13" s="49"/>
      <c r="L13" s="49"/>
      <c r="M13" s="190"/>
    </row>
    <row r="14" spans="1:13" s="56" customFormat="1" ht="31.5" customHeight="1">
      <c r="A14" s="3"/>
      <c r="B14" s="68">
        <v>2</v>
      </c>
      <c r="C14" s="41" t="s">
        <v>45</v>
      </c>
      <c r="D14" s="46" t="s">
        <v>29</v>
      </c>
      <c r="E14" s="52">
        <v>1</v>
      </c>
      <c r="F14" s="69">
        <f>E14*F12</f>
        <v>2.2</v>
      </c>
      <c r="G14" s="54"/>
      <c r="H14" s="40"/>
      <c r="I14" s="40"/>
      <c r="J14" s="40"/>
      <c r="K14" s="55"/>
      <c r="L14" s="40"/>
      <c r="M14" s="40"/>
    </row>
    <row r="15" spans="1:13" s="94" customFormat="1" ht="16.5" customHeight="1">
      <c r="A15" s="62"/>
      <c r="B15" s="63"/>
      <c r="C15" s="90" t="s">
        <v>10</v>
      </c>
      <c r="D15" s="91" t="s">
        <v>30</v>
      </c>
      <c r="E15" s="92">
        <f>0.53*1.8</f>
        <v>0.9540000000000001</v>
      </c>
      <c r="F15" s="92">
        <f>E15*F14</f>
        <v>2.0988</v>
      </c>
      <c r="G15" s="93"/>
      <c r="H15" s="93"/>
      <c r="I15" s="93"/>
      <c r="J15" s="93"/>
      <c r="K15" s="93"/>
      <c r="L15" s="93"/>
      <c r="M15" s="93"/>
    </row>
    <row r="16" spans="1:13" s="94" customFormat="1" ht="30">
      <c r="A16" s="95"/>
      <c r="B16" s="96"/>
      <c r="C16" s="97" t="s">
        <v>46</v>
      </c>
      <c r="D16" s="96" t="s">
        <v>31</v>
      </c>
      <c r="E16" s="53">
        <v>1.7</v>
      </c>
      <c r="F16" s="53">
        <f>E16*F14</f>
        <v>3.74</v>
      </c>
      <c r="G16" s="98"/>
      <c r="H16" s="99"/>
      <c r="I16" s="99"/>
      <c r="J16" s="99"/>
      <c r="K16" s="100"/>
      <c r="L16" s="99"/>
      <c r="M16" s="99"/>
    </row>
    <row r="17" spans="2:13" s="101" customFormat="1" ht="31.5" customHeight="1">
      <c r="B17" s="102">
        <v>3</v>
      </c>
      <c r="C17" s="104" t="s">
        <v>61</v>
      </c>
      <c r="D17" s="58" t="s">
        <v>29</v>
      </c>
      <c r="E17" s="103"/>
      <c r="F17" s="105">
        <v>0.72</v>
      </c>
      <c r="G17" s="103"/>
      <c r="H17" s="106"/>
      <c r="I17" s="107"/>
      <c r="J17" s="108"/>
      <c r="K17" s="103"/>
      <c r="L17" s="108"/>
      <c r="M17" s="106"/>
    </row>
    <row r="18" spans="2:13" s="109" customFormat="1" ht="15">
      <c r="B18" s="102"/>
      <c r="C18" s="90" t="s">
        <v>10</v>
      </c>
      <c r="D18" s="91" t="s">
        <v>30</v>
      </c>
      <c r="E18" s="102">
        <v>3.52</v>
      </c>
      <c r="F18" s="102">
        <f>E18*F17</f>
        <v>2.5343999999999998</v>
      </c>
      <c r="G18" s="110"/>
      <c r="H18" s="110"/>
      <c r="I18" s="110"/>
      <c r="J18" s="110"/>
      <c r="K18" s="110"/>
      <c r="L18" s="110"/>
      <c r="M18" s="110"/>
    </row>
    <row r="19" spans="2:13" s="109" customFormat="1" ht="15">
      <c r="B19" s="102"/>
      <c r="C19" s="111" t="s">
        <v>47</v>
      </c>
      <c r="D19" s="110" t="s">
        <v>29</v>
      </c>
      <c r="E19" s="102">
        <v>1.25</v>
      </c>
      <c r="F19" s="102">
        <f>E19*F17</f>
        <v>0.8999999999999999</v>
      </c>
      <c r="G19" s="102"/>
      <c r="H19" s="106"/>
      <c r="I19" s="112"/>
      <c r="J19" s="113"/>
      <c r="K19" s="102"/>
      <c r="L19" s="113"/>
      <c r="M19" s="114"/>
    </row>
    <row r="20" spans="2:13" s="109" customFormat="1" ht="15">
      <c r="B20" s="102"/>
      <c r="C20" s="6" t="s">
        <v>34</v>
      </c>
      <c r="D20" s="66" t="s">
        <v>1</v>
      </c>
      <c r="E20" s="102">
        <v>1.06</v>
      </c>
      <c r="F20" s="102">
        <f>E20*F17</f>
        <v>0.7632</v>
      </c>
      <c r="G20" s="102"/>
      <c r="H20" s="106"/>
      <c r="I20" s="112"/>
      <c r="J20" s="113"/>
      <c r="K20" s="102"/>
      <c r="L20" s="113"/>
      <c r="M20" s="114"/>
    </row>
    <row r="21" spans="2:13" s="109" customFormat="1" ht="15">
      <c r="B21" s="102"/>
      <c r="C21" s="6" t="s">
        <v>35</v>
      </c>
      <c r="D21" s="66" t="s">
        <v>1</v>
      </c>
      <c r="E21" s="102">
        <v>0.02</v>
      </c>
      <c r="F21" s="102">
        <f>E21*F17</f>
        <v>0.0144</v>
      </c>
      <c r="G21" s="102"/>
      <c r="H21" s="106"/>
      <c r="I21" s="112"/>
      <c r="J21" s="113"/>
      <c r="K21" s="102"/>
      <c r="L21" s="113"/>
      <c r="M21" s="114"/>
    </row>
    <row r="22" spans="1:13" s="89" customFormat="1" ht="72.75" customHeight="1">
      <c r="A22" s="57"/>
      <c r="B22" s="4">
        <v>4</v>
      </c>
      <c r="C22" s="5" t="s">
        <v>63</v>
      </c>
      <c r="D22" s="58" t="s">
        <v>29</v>
      </c>
      <c r="E22" s="59"/>
      <c r="F22" s="60">
        <v>2.97</v>
      </c>
      <c r="G22" s="61"/>
      <c r="H22" s="61"/>
      <c r="I22" s="61"/>
      <c r="J22" s="61"/>
      <c r="K22" s="61"/>
      <c r="L22" s="61"/>
      <c r="M22" s="61"/>
    </row>
    <row r="23" spans="1:13" s="89" customFormat="1" ht="14.25" customHeight="1">
      <c r="A23" s="62"/>
      <c r="B23" s="63"/>
      <c r="C23" s="90" t="s">
        <v>10</v>
      </c>
      <c r="D23" s="91" t="s">
        <v>30</v>
      </c>
      <c r="E23" s="61">
        <v>8.4</v>
      </c>
      <c r="F23" s="61">
        <f>E23*F22</f>
        <v>24.948000000000004</v>
      </c>
      <c r="G23" s="61"/>
      <c r="H23" s="61"/>
      <c r="I23" s="64"/>
      <c r="J23" s="61"/>
      <c r="K23" s="61"/>
      <c r="L23" s="61"/>
      <c r="M23" s="61"/>
    </row>
    <row r="24" spans="1:13" s="89" customFormat="1" ht="15" customHeight="1">
      <c r="A24" s="62"/>
      <c r="B24" s="63"/>
      <c r="C24" s="6" t="s">
        <v>32</v>
      </c>
      <c r="D24" s="110" t="s">
        <v>29</v>
      </c>
      <c r="E24" s="65">
        <v>1.02</v>
      </c>
      <c r="F24" s="61">
        <f>E24*F22</f>
        <v>3.0294000000000003</v>
      </c>
      <c r="G24" s="61"/>
      <c r="H24" s="61"/>
      <c r="I24" s="61"/>
      <c r="J24" s="61"/>
      <c r="K24" s="61"/>
      <c r="L24" s="61"/>
      <c r="M24" s="61"/>
    </row>
    <row r="25" spans="1:13" s="89" customFormat="1" ht="15" customHeight="1">
      <c r="A25" s="62"/>
      <c r="B25" s="63"/>
      <c r="C25" s="6" t="s">
        <v>48</v>
      </c>
      <c r="D25" s="110" t="s">
        <v>12</v>
      </c>
      <c r="E25" s="115" t="s">
        <v>33</v>
      </c>
      <c r="F25" s="61">
        <v>74</v>
      </c>
      <c r="G25" s="61"/>
      <c r="H25" s="61"/>
      <c r="I25" s="61"/>
      <c r="J25" s="61"/>
      <c r="K25" s="61"/>
      <c r="L25" s="61"/>
      <c r="M25" s="61"/>
    </row>
    <row r="26" spans="2:13" s="62" customFormat="1" ht="15" customHeight="1">
      <c r="B26" s="115"/>
      <c r="C26" s="116" t="s">
        <v>49</v>
      </c>
      <c r="D26" s="115" t="s">
        <v>13</v>
      </c>
      <c r="E26" s="115" t="s">
        <v>33</v>
      </c>
      <c r="F26" s="93">
        <v>6.88</v>
      </c>
      <c r="G26" s="93"/>
      <c r="H26" s="93"/>
      <c r="I26" s="93"/>
      <c r="J26" s="93"/>
      <c r="K26" s="93"/>
      <c r="L26" s="93"/>
      <c r="M26" s="93"/>
    </row>
    <row r="27" spans="2:13" s="62" customFormat="1" ht="15" customHeight="1">
      <c r="B27" s="115"/>
      <c r="C27" s="116" t="s">
        <v>50</v>
      </c>
      <c r="D27" s="110" t="s">
        <v>29</v>
      </c>
      <c r="E27" s="115">
        <v>0.04</v>
      </c>
      <c r="F27" s="93">
        <f>E27*F22</f>
        <v>0.11880000000000002</v>
      </c>
      <c r="G27" s="93"/>
      <c r="H27" s="93"/>
      <c r="I27" s="93"/>
      <c r="J27" s="93"/>
      <c r="K27" s="93"/>
      <c r="L27" s="93"/>
      <c r="M27" s="93"/>
    </row>
    <row r="28" spans="1:13" s="89" customFormat="1" ht="14.25" customHeight="1">
      <c r="A28" s="62"/>
      <c r="B28" s="63"/>
      <c r="C28" s="6" t="s">
        <v>34</v>
      </c>
      <c r="D28" s="66" t="s">
        <v>1</v>
      </c>
      <c r="E28" s="65">
        <v>0.81</v>
      </c>
      <c r="F28" s="61">
        <f>E28*F22</f>
        <v>2.4057000000000004</v>
      </c>
      <c r="G28" s="61"/>
      <c r="H28" s="61"/>
      <c r="I28" s="61"/>
      <c r="J28" s="61"/>
      <c r="K28" s="61"/>
      <c r="L28" s="61"/>
      <c r="M28" s="61"/>
    </row>
    <row r="29" spans="1:13" s="89" customFormat="1" ht="15" customHeight="1">
      <c r="A29" s="62"/>
      <c r="B29" s="63"/>
      <c r="C29" s="6" t="s">
        <v>35</v>
      </c>
      <c r="D29" s="66" t="s">
        <v>1</v>
      </c>
      <c r="E29" s="65">
        <f>13/100</f>
        <v>0.13</v>
      </c>
      <c r="F29" s="61">
        <f>E29*F22</f>
        <v>0.38610000000000005</v>
      </c>
      <c r="G29" s="61"/>
      <c r="H29" s="61"/>
      <c r="I29" s="61"/>
      <c r="J29" s="61"/>
      <c r="K29" s="61"/>
      <c r="L29" s="61"/>
      <c r="M29" s="61"/>
    </row>
    <row r="30" spans="2:13" s="117" customFormat="1" ht="30">
      <c r="B30" s="72">
        <v>5</v>
      </c>
      <c r="C30" s="5" t="s">
        <v>75</v>
      </c>
      <c r="D30" s="78" t="s">
        <v>39</v>
      </c>
      <c r="E30" s="79"/>
      <c r="F30" s="80">
        <v>8.2</v>
      </c>
      <c r="G30" s="76"/>
      <c r="H30" s="76"/>
      <c r="I30" s="77"/>
      <c r="J30" s="77"/>
      <c r="K30" s="77"/>
      <c r="L30" s="77"/>
      <c r="M30" s="76"/>
    </row>
    <row r="31" spans="2:13" s="117" customFormat="1" ht="15.75">
      <c r="B31" s="72"/>
      <c r="C31" s="73" t="s">
        <v>40</v>
      </c>
      <c r="D31" s="81" t="s">
        <v>41</v>
      </c>
      <c r="E31" s="82">
        <v>512</v>
      </c>
      <c r="F31" s="82">
        <f>E31*F30</f>
        <v>4198.4</v>
      </c>
      <c r="G31" s="83"/>
      <c r="H31" s="83"/>
      <c r="I31" s="84"/>
      <c r="J31" s="84"/>
      <c r="K31" s="84"/>
      <c r="L31" s="84"/>
      <c r="M31" s="83"/>
    </row>
    <row r="32" spans="2:13" s="117" customFormat="1" ht="15.75">
      <c r="B32" s="72"/>
      <c r="C32" s="85" t="s">
        <v>43</v>
      </c>
      <c r="D32" s="72" t="s">
        <v>39</v>
      </c>
      <c r="E32" s="74">
        <v>0.25</v>
      </c>
      <c r="F32" s="75">
        <f>E32*F30</f>
        <v>2.05</v>
      </c>
      <c r="G32" s="76"/>
      <c r="H32" s="76"/>
      <c r="I32" s="77"/>
      <c r="J32" s="77"/>
      <c r="K32" s="77"/>
      <c r="L32" s="77"/>
      <c r="M32" s="76"/>
    </row>
    <row r="33" spans="2:13" s="117" customFormat="1" ht="15.75">
      <c r="B33" s="72"/>
      <c r="C33" s="85" t="s">
        <v>42</v>
      </c>
      <c r="D33" s="72" t="s">
        <v>41</v>
      </c>
      <c r="E33" s="75">
        <v>400</v>
      </c>
      <c r="F33" s="75">
        <f>E33*F30</f>
        <v>3279.9999999999995</v>
      </c>
      <c r="G33" s="76"/>
      <c r="H33" s="76"/>
      <c r="I33" s="77"/>
      <c r="J33" s="77"/>
      <c r="K33" s="77"/>
      <c r="L33" s="77"/>
      <c r="M33" s="76"/>
    </row>
    <row r="34" spans="2:13" s="101" customFormat="1" ht="43.5" customHeight="1">
      <c r="B34" s="102">
        <v>6</v>
      </c>
      <c r="C34" s="104" t="s">
        <v>65</v>
      </c>
      <c r="D34" s="58" t="s">
        <v>29</v>
      </c>
      <c r="E34" s="103"/>
      <c r="F34" s="105">
        <v>0.72</v>
      </c>
      <c r="G34" s="103"/>
      <c r="H34" s="106"/>
      <c r="I34" s="107"/>
      <c r="J34" s="108"/>
      <c r="K34" s="103"/>
      <c r="L34" s="108"/>
      <c r="M34" s="106"/>
    </row>
    <row r="35" spans="2:13" s="109" customFormat="1" ht="15">
      <c r="B35" s="102"/>
      <c r="C35" s="90" t="s">
        <v>10</v>
      </c>
      <c r="D35" s="91" t="s">
        <v>30</v>
      </c>
      <c r="E35" s="102">
        <v>3.52</v>
      </c>
      <c r="F35" s="102">
        <f>E35*F34</f>
        <v>2.5343999999999998</v>
      </c>
      <c r="G35" s="110"/>
      <c r="H35" s="110"/>
      <c r="I35" s="110"/>
      <c r="J35" s="110"/>
      <c r="K35" s="110"/>
      <c r="L35" s="110"/>
      <c r="M35" s="93"/>
    </row>
    <row r="36" spans="2:13" s="109" customFormat="1" ht="15">
      <c r="B36" s="102"/>
      <c r="C36" s="111" t="s">
        <v>47</v>
      </c>
      <c r="D36" s="110" t="s">
        <v>29</v>
      </c>
      <c r="E36" s="102">
        <v>1.25</v>
      </c>
      <c r="F36" s="102">
        <f>E36*F34</f>
        <v>0.8999999999999999</v>
      </c>
      <c r="G36" s="102"/>
      <c r="H36" s="106"/>
      <c r="I36" s="112"/>
      <c r="J36" s="113"/>
      <c r="K36" s="102"/>
      <c r="L36" s="113"/>
      <c r="M36" s="114"/>
    </row>
    <row r="37" spans="2:13" s="109" customFormat="1" ht="15">
      <c r="B37" s="102"/>
      <c r="C37" s="6" t="s">
        <v>34</v>
      </c>
      <c r="D37" s="66" t="s">
        <v>1</v>
      </c>
      <c r="E37" s="102">
        <v>1.06</v>
      </c>
      <c r="F37" s="102">
        <f>E37*F34</f>
        <v>0.7632</v>
      </c>
      <c r="G37" s="102"/>
      <c r="H37" s="106"/>
      <c r="I37" s="112"/>
      <c r="J37" s="113"/>
      <c r="K37" s="102"/>
      <c r="L37" s="113"/>
      <c r="M37" s="114"/>
    </row>
    <row r="38" spans="2:13" s="109" customFormat="1" ht="15">
      <c r="B38" s="102"/>
      <c r="C38" s="6" t="s">
        <v>35</v>
      </c>
      <c r="D38" s="66" t="s">
        <v>1</v>
      </c>
      <c r="E38" s="102">
        <v>0.02</v>
      </c>
      <c r="F38" s="102">
        <f>E38*F34</f>
        <v>0.0144</v>
      </c>
      <c r="G38" s="102"/>
      <c r="H38" s="106"/>
      <c r="I38" s="112"/>
      <c r="J38" s="113"/>
      <c r="K38" s="102"/>
      <c r="L38" s="113"/>
      <c r="M38" s="114"/>
    </row>
    <row r="39" spans="2:13" s="62" customFormat="1" ht="60" customHeight="1">
      <c r="B39" s="63">
        <v>7</v>
      </c>
      <c r="C39" s="118" t="s">
        <v>66</v>
      </c>
      <c r="D39" s="58" t="s">
        <v>13</v>
      </c>
      <c r="E39" s="119"/>
      <c r="F39" s="120">
        <v>17.5</v>
      </c>
      <c r="G39" s="121"/>
      <c r="H39" s="108"/>
      <c r="I39" s="63"/>
      <c r="J39" s="106"/>
      <c r="K39" s="122"/>
      <c r="L39" s="108"/>
      <c r="M39" s="106"/>
    </row>
    <row r="40" spans="2:13" s="62" customFormat="1" ht="15">
      <c r="B40" s="4"/>
      <c r="C40" s="90" t="s">
        <v>10</v>
      </c>
      <c r="D40" s="91" t="s">
        <v>30</v>
      </c>
      <c r="E40" s="63">
        <v>0.87</v>
      </c>
      <c r="F40" s="114">
        <f>E40*F39</f>
        <v>15.225</v>
      </c>
      <c r="G40" s="110"/>
      <c r="H40" s="110"/>
      <c r="I40" s="110"/>
      <c r="J40" s="110"/>
      <c r="K40" s="110"/>
      <c r="L40" s="110"/>
      <c r="M40" s="110"/>
    </row>
    <row r="41" spans="1:13" s="89" customFormat="1" ht="15" customHeight="1">
      <c r="A41" s="62"/>
      <c r="B41" s="63"/>
      <c r="C41" s="6" t="s">
        <v>32</v>
      </c>
      <c r="D41" s="110" t="s">
        <v>29</v>
      </c>
      <c r="E41" s="65">
        <v>0.1</v>
      </c>
      <c r="F41" s="61">
        <f>E41*F39</f>
        <v>1.75</v>
      </c>
      <c r="G41" s="61"/>
      <c r="H41" s="61"/>
      <c r="I41" s="61"/>
      <c r="J41" s="61"/>
      <c r="K41" s="61"/>
      <c r="L41" s="61"/>
      <c r="M41" s="61"/>
    </row>
    <row r="42" spans="1:13" s="89" customFormat="1" ht="18.75" customHeight="1">
      <c r="A42" s="62"/>
      <c r="B42" s="63"/>
      <c r="C42" s="6" t="s">
        <v>64</v>
      </c>
      <c r="D42" s="66" t="s">
        <v>13</v>
      </c>
      <c r="E42" s="115" t="s">
        <v>33</v>
      </c>
      <c r="F42" s="65">
        <v>150</v>
      </c>
      <c r="G42" s="61"/>
      <c r="H42" s="61"/>
      <c r="I42" s="65"/>
      <c r="J42" s="61"/>
      <c r="K42" s="61"/>
      <c r="L42" s="61"/>
      <c r="M42" s="61"/>
    </row>
    <row r="43" spans="2:13" s="62" customFormat="1" ht="15">
      <c r="B43" s="63"/>
      <c r="C43" s="6" t="s">
        <v>34</v>
      </c>
      <c r="D43" s="66" t="s">
        <v>1</v>
      </c>
      <c r="E43" s="63">
        <v>0.0847</v>
      </c>
      <c r="F43" s="114">
        <f>E43*F39</f>
        <v>1.48225</v>
      </c>
      <c r="G43" s="102"/>
      <c r="H43" s="106"/>
      <c r="I43" s="112"/>
      <c r="J43" s="113"/>
      <c r="K43" s="102"/>
      <c r="L43" s="113"/>
      <c r="M43" s="114"/>
    </row>
    <row r="44" spans="2:13" s="62" customFormat="1" ht="39.75" customHeight="1">
      <c r="B44" s="63">
        <v>8</v>
      </c>
      <c r="C44" s="189" t="s">
        <v>85</v>
      </c>
      <c r="D44" s="186" t="s">
        <v>86</v>
      </c>
      <c r="E44" s="187"/>
      <c r="F44" s="188">
        <v>17.5</v>
      </c>
      <c r="G44" s="188"/>
      <c r="H44" s="188"/>
      <c r="I44" s="188"/>
      <c r="J44" s="188"/>
      <c r="K44" s="188"/>
      <c r="L44" s="188"/>
      <c r="M44" s="188"/>
    </row>
    <row r="45" spans="2:13" s="62" customFormat="1" ht="15">
      <c r="B45" s="63"/>
      <c r="C45" s="170" t="s">
        <v>87</v>
      </c>
      <c r="D45" s="172" t="s">
        <v>88</v>
      </c>
      <c r="E45" s="172">
        <v>1.08</v>
      </c>
      <c r="F45" s="173">
        <f>E45*F44</f>
        <v>18.900000000000002</v>
      </c>
      <c r="G45" s="172"/>
      <c r="H45" s="174"/>
      <c r="I45" s="172"/>
      <c r="J45" s="175"/>
      <c r="K45" s="172"/>
      <c r="L45" s="174"/>
      <c r="M45" s="174"/>
    </row>
    <row r="46" spans="2:13" s="62" customFormat="1" ht="15">
      <c r="B46" s="63"/>
      <c r="C46" s="170" t="s">
        <v>89</v>
      </c>
      <c r="D46" s="171" t="s">
        <v>90</v>
      </c>
      <c r="E46" s="172">
        <v>0.0452</v>
      </c>
      <c r="F46" s="173">
        <f>E46*F44</f>
        <v>0.7909999999999999</v>
      </c>
      <c r="G46" s="172"/>
      <c r="H46" s="174"/>
      <c r="I46" s="172"/>
      <c r="J46" s="175"/>
      <c r="K46" s="172"/>
      <c r="L46" s="174"/>
      <c r="M46" s="174"/>
    </row>
    <row r="47" spans="2:13" s="62" customFormat="1" ht="15">
      <c r="B47" s="63"/>
      <c r="C47" s="170" t="s">
        <v>91</v>
      </c>
      <c r="D47" s="171" t="s">
        <v>94</v>
      </c>
      <c r="E47" s="172">
        <v>1.02</v>
      </c>
      <c r="F47" s="173">
        <f>E47*F44</f>
        <v>17.85</v>
      </c>
      <c r="G47" s="172"/>
      <c r="H47" s="174"/>
      <c r="I47" s="172"/>
      <c r="J47" s="175"/>
      <c r="K47" s="172"/>
      <c r="L47" s="174"/>
      <c r="M47" s="185"/>
    </row>
    <row r="48" spans="2:13" s="62" customFormat="1" ht="15">
      <c r="B48" s="63"/>
      <c r="C48" s="170" t="s">
        <v>92</v>
      </c>
      <c r="D48" s="171" t="s">
        <v>39</v>
      </c>
      <c r="E48" s="172">
        <v>0.0223</v>
      </c>
      <c r="F48" s="173">
        <f>E48*F44</f>
        <v>0.39025</v>
      </c>
      <c r="G48" s="172"/>
      <c r="H48" s="174"/>
      <c r="I48" s="172"/>
      <c r="J48" s="175"/>
      <c r="K48" s="172"/>
      <c r="L48" s="174"/>
      <c r="M48" s="174"/>
    </row>
    <row r="49" spans="2:13" s="62" customFormat="1" ht="15">
      <c r="B49" s="63"/>
      <c r="C49" s="170" t="s">
        <v>93</v>
      </c>
      <c r="D49" s="171" t="s">
        <v>90</v>
      </c>
      <c r="E49" s="171">
        <v>0.0466</v>
      </c>
      <c r="F49" s="176">
        <f>E49*F44</f>
        <v>0.8155</v>
      </c>
      <c r="G49" s="171"/>
      <c r="H49" s="174"/>
      <c r="I49" s="172"/>
      <c r="J49" s="177"/>
      <c r="K49" s="178"/>
      <c r="L49" s="177"/>
      <c r="M49" s="179"/>
    </row>
    <row r="50" spans="1:13" s="91" customFormat="1" ht="49.5" customHeight="1">
      <c r="A50" s="62"/>
      <c r="B50" s="180">
        <v>9</v>
      </c>
      <c r="C50" s="182" t="s">
        <v>80</v>
      </c>
      <c r="D50" s="183" t="s">
        <v>29</v>
      </c>
      <c r="E50" s="181"/>
      <c r="F50" s="184">
        <f>F53+F54+F55</f>
        <v>0.507</v>
      </c>
      <c r="G50" s="123"/>
      <c r="H50" s="124"/>
      <c r="I50" s="123"/>
      <c r="J50" s="124"/>
      <c r="K50" s="125"/>
      <c r="L50" s="126"/>
      <c r="M50" s="125"/>
    </row>
    <row r="51" spans="1:13" s="91" customFormat="1" ht="15">
      <c r="A51" s="62"/>
      <c r="B51" s="63"/>
      <c r="C51" s="127" t="s">
        <v>10</v>
      </c>
      <c r="D51" s="63" t="s">
        <v>30</v>
      </c>
      <c r="E51" s="113">
        <v>23.8</v>
      </c>
      <c r="F51" s="114">
        <f>F50*E51</f>
        <v>12.066600000000001</v>
      </c>
      <c r="G51" s="61"/>
      <c r="H51" s="61"/>
      <c r="I51" s="64"/>
      <c r="J51" s="61"/>
      <c r="K51" s="61"/>
      <c r="L51" s="61"/>
      <c r="M51" s="61"/>
    </row>
    <row r="52" spans="2:13" s="91" customFormat="1" ht="15">
      <c r="B52" s="63"/>
      <c r="C52" s="6" t="s">
        <v>34</v>
      </c>
      <c r="D52" s="66" t="s">
        <v>1</v>
      </c>
      <c r="E52" s="113">
        <v>2.1</v>
      </c>
      <c r="F52" s="114">
        <f>F50*E52</f>
        <v>1.0647</v>
      </c>
      <c r="G52" s="61"/>
      <c r="H52" s="61"/>
      <c r="I52" s="61"/>
      <c r="J52" s="61"/>
      <c r="K52" s="61"/>
      <c r="L52" s="61"/>
      <c r="M52" s="61"/>
    </row>
    <row r="53" spans="2:13" s="91" customFormat="1" ht="15">
      <c r="B53" s="63"/>
      <c r="C53" s="127" t="s">
        <v>67</v>
      </c>
      <c r="D53" s="63" t="s">
        <v>29</v>
      </c>
      <c r="E53" s="65" t="s">
        <v>33</v>
      </c>
      <c r="F53" s="113">
        <v>0.133</v>
      </c>
      <c r="G53" s="61"/>
      <c r="H53" s="61"/>
      <c r="I53" s="61"/>
      <c r="J53" s="61"/>
      <c r="K53" s="61"/>
      <c r="L53" s="61"/>
      <c r="M53" s="61"/>
    </row>
    <row r="54" spans="2:13" s="91" customFormat="1" ht="15">
      <c r="B54" s="63"/>
      <c r="C54" s="127" t="s">
        <v>68</v>
      </c>
      <c r="D54" s="63" t="s">
        <v>29</v>
      </c>
      <c r="E54" s="65" t="s">
        <v>33</v>
      </c>
      <c r="F54" s="113">
        <v>0.2</v>
      </c>
      <c r="G54" s="61"/>
      <c r="H54" s="61"/>
      <c r="I54" s="61"/>
      <c r="J54" s="61"/>
      <c r="K54" s="61"/>
      <c r="L54" s="61"/>
      <c r="M54" s="61"/>
    </row>
    <row r="55" spans="2:13" s="91" customFormat="1" ht="15">
      <c r="B55" s="63"/>
      <c r="C55" s="127" t="s">
        <v>69</v>
      </c>
      <c r="D55" s="63" t="s">
        <v>29</v>
      </c>
      <c r="E55" s="65" t="s">
        <v>33</v>
      </c>
      <c r="F55" s="113">
        <v>0.174</v>
      </c>
      <c r="G55" s="61"/>
      <c r="H55" s="61"/>
      <c r="I55" s="61"/>
      <c r="J55" s="61"/>
      <c r="K55" s="61"/>
      <c r="L55" s="61"/>
      <c r="M55" s="61"/>
    </row>
    <row r="56" spans="2:13" s="91" customFormat="1" ht="15">
      <c r="B56" s="63"/>
      <c r="C56" s="127" t="s">
        <v>81</v>
      </c>
      <c r="D56" s="63" t="s">
        <v>29</v>
      </c>
      <c r="E56" s="65" t="s">
        <v>33</v>
      </c>
      <c r="F56" s="113">
        <v>0.64</v>
      </c>
      <c r="G56" s="61"/>
      <c r="H56" s="61"/>
      <c r="I56" s="61"/>
      <c r="J56" s="61"/>
      <c r="K56" s="61"/>
      <c r="L56" s="61"/>
      <c r="M56" s="61"/>
    </row>
    <row r="57" spans="2:13" s="91" customFormat="1" ht="15">
      <c r="B57" s="63"/>
      <c r="C57" s="127" t="s">
        <v>51</v>
      </c>
      <c r="D57" s="63" t="s">
        <v>24</v>
      </c>
      <c r="E57" s="63">
        <v>7.2</v>
      </c>
      <c r="F57" s="114">
        <f>E57*F50</f>
        <v>3.6504000000000003</v>
      </c>
      <c r="G57" s="61"/>
      <c r="H57" s="61"/>
      <c r="I57" s="61"/>
      <c r="J57" s="61"/>
      <c r="K57" s="61"/>
      <c r="L57" s="61"/>
      <c r="M57" s="61"/>
    </row>
    <row r="58" spans="2:13" s="91" customFormat="1" ht="15">
      <c r="B58" s="63"/>
      <c r="C58" s="6" t="s">
        <v>52</v>
      </c>
      <c r="D58" s="66" t="s">
        <v>1</v>
      </c>
      <c r="E58" s="113">
        <v>3.44</v>
      </c>
      <c r="F58" s="114">
        <f>F50*E58</f>
        <v>1.74408</v>
      </c>
      <c r="G58" s="61"/>
      <c r="H58" s="61"/>
      <c r="I58" s="65"/>
      <c r="J58" s="61"/>
      <c r="K58" s="61"/>
      <c r="L58" s="61"/>
      <c r="M58" s="61"/>
    </row>
    <row r="59" spans="1:13" s="62" customFormat="1" ht="45" customHeight="1">
      <c r="A59" s="91"/>
      <c r="B59" s="102">
        <v>10</v>
      </c>
      <c r="C59" s="104" t="s">
        <v>70</v>
      </c>
      <c r="D59" s="110" t="s">
        <v>13</v>
      </c>
      <c r="E59" s="103"/>
      <c r="F59" s="128">
        <v>25.38</v>
      </c>
      <c r="G59" s="129"/>
      <c r="H59" s="106"/>
      <c r="I59" s="130"/>
      <c r="J59" s="106"/>
      <c r="K59" s="130"/>
      <c r="L59" s="106"/>
      <c r="M59" s="106"/>
    </row>
    <row r="60" spans="1:13" s="62" customFormat="1" ht="15">
      <c r="A60" s="91"/>
      <c r="B60" s="102"/>
      <c r="C60" s="90" t="s">
        <v>10</v>
      </c>
      <c r="D60" s="91" t="s">
        <v>30</v>
      </c>
      <c r="E60" s="102">
        <v>0.242</v>
      </c>
      <c r="F60" s="131">
        <f>E60*F59</f>
        <v>6.141959999999999</v>
      </c>
      <c r="G60" s="61"/>
      <c r="H60" s="61"/>
      <c r="I60" s="64"/>
      <c r="J60" s="61"/>
      <c r="K60" s="61"/>
      <c r="L60" s="61"/>
      <c r="M60" s="61"/>
    </row>
    <row r="61" spans="2:13" s="62" customFormat="1" ht="15">
      <c r="B61" s="102"/>
      <c r="C61" s="6" t="s">
        <v>34</v>
      </c>
      <c r="D61" s="66" t="s">
        <v>1</v>
      </c>
      <c r="E61" s="102">
        <v>0.043</v>
      </c>
      <c r="F61" s="131">
        <f>E61*F59</f>
        <v>1.09134</v>
      </c>
      <c r="G61" s="61"/>
      <c r="H61" s="61"/>
      <c r="I61" s="61"/>
      <c r="J61" s="61"/>
      <c r="K61" s="61"/>
      <c r="L61" s="61"/>
      <c r="M61" s="61"/>
    </row>
    <row r="62" spans="2:13" s="62" customFormat="1" ht="15">
      <c r="B62" s="102"/>
      <c r="C62" s="111" t="s">
        <v>71</v>
      </c>
      <c r="D62" s="110" t="s">
        <v>29</v>
      </c>
      <c r="E62" s="65" t="s">
        <v>33</v>
      </c>
      <c r="F62" s="131">
        <v>0.18</v>
      </c>
      <c r="G62" s="61"/>
      <c r="H62" s="61"/>
      <c r="I62" s="61"/>
      <c r="J62" s="61"/>
      <c r="K62" s="61"/>
      <c r="L62" s="61"/>
      <c r="M62" s="61"/>
    </row>
    <row r="63" spans="2:13" s="62" customFormat="1" ht="15">
      <c r="B63" s="102"/>
      <c r="C63" s="111" t="s">
        <v>51</v>
      </c>
      <c r="D63" s="102" t="s">
        <v>24</v>
      </c>
      <c r="E63" s="65" t="s">
        <v>33</v>
      </c>
      <c r="F63" s="131">
        <v>2</v>
      </c>
      <c r="G63" s="61"/>
      <c r="H63" s="61"/>
      <c r="I63" s="61"/>
      <c r="J63" s="61"/>
      <c r="K63" s="61"/>
      <c r="L63" s="61"/>
      <c r="M63" s="61"/>
    </row>
    <row r="64" spans="1:13" s="132" customFormat="1" ht="47.25" customHeight="1">
      <c r="A64" s="62"/>
      <c r="B64" s="86">
        <v>11</v>
      </c>
      <c r="C64" s="134" t="s">
        <v>83</v>
      </c>
      <c r="D64" s="133" t="s">
        <v>44</v>
      </c>
      <c r="E64" s="87"/>
      <c r="F64" s="87">
        <v>0.263</v>
      </c>
      <c r="G64" s="135"/>
      <c r="H64" s="135"/>
      <c r="I64" s="135"/>
      <c r="J64" s="135"/>
      <c r="K64" s="136"/>
      <c r="L64" s="86"/>
      <c r="M64" s="136"/>
    </row>
    <row r="65" spans="1:13" s="137" customFormat="1" ht="15" customHeight="1">
      <c r="A65" s="62"/>
      <c r="B65" s="138"/>
      <c r="C65" s="90" t="s">
        <v>10</v>
      </c>
      <c r="D65" s="91" t="s">
        <v>30</v>
      </c>
      <c r="E65" s="139">
        <v>50.49</v>
      </c>
      <c r="F65" s="139">
        <f>E65*F64</f>
        <v>13.278870000000001</v>
      </c>
      <c r="G65" s="61"/>
      <c r="H65" s="61"/>
      <c r="I65" s="64"/>
      <c r="J65" s="61"/>
      <c r="K65" s="61"/>
      <c r="L65" s="61"/>
      <c r="M65" s="61"/>
    </row>
    <row r="66" spans="1:13" s="140" customFormat="1" ht="15" customHeight="1">
      <c r="A66" s="132"/>
      <c r="B66" s="138"/>
      <c r="C66" s="141" t="s">
        <v>84</v>
      </c>
      <c r="D66" s="110" t="s">
        <v>13</v>
      </c>
      <c r="E66" s="139">
        <v>135</v>
      </c>
      <c r="F66" s="139">
        <f>F64*E66</f>
        <v>35.505</v>
      </c>
      <c r="G66" s="61"/>
      <c r="H66" s="61"/>
      <c r="I66" s="61"/>
      <c r="J66" s="61"/>
      <c r="K66" s="61"/>
      <c r="L66" s="61"/>
      <c r="M66" s="61"/>
    </row>
    <row r="67" spans="1:13" s="140" customFormat="1" ht="15" customHeight="1">
      <c r="A67" s="137"/>
      <c r="B67" s="138"/>
      <c r="C67" s="141" t="s">
        <v>53</v>
      </c>
      <c r="D67" s="142" t="s">
        <v>11</v>
      </c>
      <c r="E67" s="64">
        <v>600</v>
      </c>
      <c r="F67" s="139">
        <f>E67*F64</f>
        <v>157.8</v>
      </c>
      <c r="G67" s="61"/>
      <c r="H67" s="61"/>
      <c r="I67" s="61"/>
      <c r="J67" s="61"/>
      <c r="K67" s="61"/>
      <c r="L67" s="61"/>
      <c r="M67" s="61"/>
    </row>
    <row r="68" spans="2:13" s="140" customFormat="1" ht="15" customHeight="1">
      <c r="B68" s="138"/>
      <c r="C68" s="141" t="s">
        <v>54</v>
      </c>
      <c r="D68" s="138" t="s">
        <v>12</v>
      </c>
      <c r="E68" s="65" t="s">
        <v>33</v>
      </c>
      <c r="F68" s="139">
        <v>5.6</v>
      </c>
      <c r="G68" s="61"/>
      <c r="H68" s="61"/>
      <c r="I68" s="61"/>
      <c r="J68" s="61"/>
      <c r="K68" s="61"/>
      <c r="L68" s="61"/>
      <c r="M68" s="61"/>
    </row>
    <row r="69" spans="1:13" s="89" customFormat="1" ht="61.5" customHeight="1">
      <c r="A69" s="140"/>
      <c r="B69" s="4">
        <v>12</v>
      </c>
      <c r="C69" s="5" t="s">
        <v>73</v>
      </c>
      <c r="D69" s="58" t="s">
        <v>29</v>
      </c>
      <c r="E69" s="59"/>
      <c r="F69" s="60">
        <v>0.132</v>
      </c>
      <c r="G69" s="61"/>
      <c r="H69" s="61"/>
      <c r="I69" s="61"/>
      <c r="J69" s="61"/>
      <c r="K69" s="61"/>
      <c r="L69" s="61"/>
      <c r="M69" s="61"/>
    </row>
    <row r="70" spans="1:13" s="89" customFormat="1" ht="14.25" customHeight="1">
      <c r="A70" s="140"/>
      <c r="B70" s="63"/>
      <c r="C70" s="90" t="s">
        <v>10</v>
      </c>
      <c r="D70" s="91" t="s">
        <v>30</v>
      </c>
      <c r="E70" s="61">
        <v>8.4</v>
      </c>
      <c r="F70" s="61">
        <f>E70*F69</f>
        <v>1.1088</v>
      </c>
      <c r="G70" s="61"/>
      <c r="H70" s="61"/>
      <c r="I70" s="64"/>
      <c r="J70" s="61"/>
      <c r="K70" s="61"/>
      <c r="L70" s="61"/>
      <c r="M70" s="61"/>
    </row>
    <row r="71" spans="1:13" s="89" customFormat="1" ht="15" customHeight="1">
      <c r="A71" s="57"/>
      <c r="B71" s="63"/>
      <c r="C71" s="6" t="s">
        <v>32</v>
      </c>
      <c r="D71" s="110" t="s">
        <v>29</v>
      </c>
      <c r="E71" s="65">
        <v>1.05</v>
      </c>
      <c r="F71" s="61">
        <f>E71*F69</f>
        <v>0.1386</v>
      </c>
      <c r="G71" s="61"/>
      <c r="H71" s="61"/>
      <c r="I71" s="61"/>
      <c r="J71" s="61"/>
      <c r="K71" s="61"/>
      <c r="L71" s="61"/>
      <c r="M71" s="61"/>
    </row>
    <row r="72" spans="1:13" s="89" customFormat="1" ht="15" customHeight="1">
      <c r="A72" s="62"/>
      <c r="B72" s="63"/>
      <c r="C72" s="6" t="s">
        <v>74</v>
      </c>
      <c r="D72" s="110" t="s">
        <v>12</v>
      </c>
      <c r="E72" s="65" t="s">
        <v>33</v>
      </c>
      <c r="F72" s="61">
        <v>7.7</v>
      </c>
      <c r="G72" s="61"/>
      <c r="H72" s="61"/>
      <c r="I72" s="61"/>
      <c r="J72" s="61"/>
      <c r="K72" s="61"/>
      <c r="L72" s="61"/>
      <c r="M72" s="61"/>
    </row>
    <row r="73" spans="1:13" s="89" customFormat="1" ht="14.25" customHeight="1">
      <c r="A73" s="62"/>
      <c r="B73" s="63"/>
      <c r="C73" s="6" t="s">
        <v>34</v>
      </c>
      <c r="D73" s="66" t="s">
        <v>1</v>
      </c>
      <c r="E73" s="65">
        <v>0.81</v>
      </c>
      <c r="F73" s="61">
        <f>E73*F69</f>
        <v>0.10692000000000002</v>
      </c>
      <c r="G73" s="61"/>
      <c r="H73" s="61"/>
      <c r="I73" s="61"/>
      <c r="J73" s="61"/>
      <c r="K73" s="61"/>
      <c r="L73" s="61"/>
      <c r="M73" s="61"/>
    </row>
    <row r="74" spans="1:13" s="91" customFormat="1" ht="30" customHeight="1">
      <c r="A74" s="62"/>
      <c r="B74" s="63">
        <v>13</v>
      </c>
      <c r="C74" s="134" t="s">
        <v>72</v>
      </c>
      <c r="D74" s="58" t="s">
        <v>29</v>
      </c>
      <c r="E74" s="67"/>
      <c r="F74" s="120">
        <v>0.09</v>
      </c>
      <c r="G74" s="123"/>
      <c r="H74" s="124"/>
      <c r="I74" s="123"/>
      <c r="J74" s="124"/>
      <c r="K74" s="125"/>
      <c r="L74" s="126"/>
      <c r="M74" s="125"/>
    </row>
    <row r="75" spans="1:13" s="91" customFormat="1" ht="15">
      <c r="A75" s="62"/>
      <c r="B75" s="63"/>
      <c r="C75" s="90" t="s">
        <v>10</v>
      </c>
      <c r="D75" s="91" t="s">
        <v>30</v>
      </c>
      <c r="E75" s="113">
        <v>23.8</v>
      </c>
      <c r="F75" s="114">
        <f>F74*E75</f>
        <v>2.142</v>
      </c>
      <c r="G75" s="61"/>
      <c r="H75" s="61"/>
      <c r="I75" s="64"/>
      <c r="J75" s="61"/>
      <c r="K75" s="61"/>
      <c r="L75" s="61"/>
      <c r="M75" s="61"/>
    </row>
    <row r="76" spans="2:13" s="91" customFormat="1" ht="15">
      <c r="B76" s="63"/>
      <c r="C76" s="6" t="s">
        <v>34</v>
      </c>
      <c r="D76" s="66" t="s">
        <v>1</v>
      </c>
      <c r="E76" s="113">
        <v>2.1</v>
      </c>
      <c r="F76" s="114">
        <f>F74*E76</f>
        <v>0.189</v>
      </c>
      <c r="G76" s="61"/>
      <c r="H76" s="61"/>
      <c r="I76" s="61"/>
      <c r="J76" s="61"/>
      <c r="K76" s="61"/>
      <c r="L76" s="61"/>
      <c r="M76" s="61"/>
    </row>
    <row r="77" spans="2:13" s="91" customFormat="1" ht="27.75" customHeight="1">
      <c r="B77" s="63"/>
      <c r="C77" s="166" t="s">
        <v>55</v>
      </c>
      <c r="D77" s="63" t="s">
        <v>29</v>
      </c>
      <c r="E77" s="65">
        <v>1</v>
      </c>
      <c r="F77" s="113">
        <f>E77*F74</f>
        <v>0.09</v>
      </c>
      <c r="G77" s="61"/>
      <c r="H77" s="61"/>
      <c r="I77" s="61"/>
      <c r="J77" s="61"/>
      <c r="K77" s="61"/>
      <c r="L77" s="61"/>
      <c r="M77" s="61"/>
    </row>
    <row r="78" spans="2:13" s="91" customFormat="1" ht="15">
      <c r="B78" s="63"/>
      <c r="C78" s="127" t="s">
        <v>56</v>
      </c>
      <c r="D78" s="63" t="s">
        <v>57</v>
      </c>
      <c r="E78" s="65" t="s">
        <v>33</v>
      </c>
      <c r="F78" s="114">
        <v>150</v>
      </c>
      <c r="G78" s="61"/>
      <c r="H78" s="61"/>
      <c r="I78" s="61"/>
      <c r="J78" s="61"/>
      <c r="K78" s="61"/>
      <c r="L78" s="61"/>
      <c r="M78" s="61"/>
    </row>
    <row r="79" spans="2:13" s="91" customFormat="1" ht="15">
      <c r="B79" s="63"/>
      <c r="C79" s="6" t="s">
        <v>52</v>
      </c>
      <c r="D79" s="66" t="s">
        <v>1</v>
      </c>
      <c r="E79" s="113">
        <v>3.44</v>
      </c>
      <c r="F79" s="114">
        <f>F74*E79</f>
        <v>0.3096</v>
      </c>
      <c r="G79" s="61"/>
      <c r="H79" s="61"/>
      <c r="I79" s="65"/>
      <c r="J79" s="61"/>
      <c r="K79" s="61"/>
      <c r="L79" s="61"/>
      <c r="M79" s="61"/>
    </row>
    <row r="80" spans="1:13" s="143" customFormat="1" ht="30" customHeight="1">
      <c r="A80" s="91"/>
      <c r="B80" s="142">
        <v>14</v>
      </c>
      <c r="C80" s="144" t="s">
        <v>58</v>
      </c>
      <c r="D80" s="145" t="s">
        <v>13</v>
      </c>
      <c r="E80" s="145"/>
      <c r="F80" s="88">
        <v>35</v>
      </c>
      <c r="G80" s="146"/>
      <c r="H80" s="146"/>
      <c r="I80" s="146"/>
      <c r="J80" s="146"/>
      <c r="K80" s="146"/>
      <c r="L80" s="146"/>
      <c r="M80" s="146"/>
    </row>
    <row r="81" spans="1:13" s="143" customFormat="1" ht="15">
      <c r="A81" s="91"/>
      <c r="B81" s="142"/>
      <c r="C81" s="127" t="s">
        <v>10</v>
      </c>
      <c r="D81" s="63" t="s">
        <v>30</v>
      </c>
      <c r="E81" s="142">
        <v>0.118</v>
      </c>
      <c r="F81" s="146">
        <f>E81*F80</f>
        <v>4.13</v>
      </c>
      <c r="G81" s="61"/>
      <c r="H81" s="61"/>
      <c r="I81" s="64"/>
      <c r="J81" s="61"/>
      <c r="K81" s="61"/>
      <c r="L81" s="61"/>
      <c r="M81" s="61"/>
    </row>
    <row r="82" spans="2:13" s="143" customFormat="1" ht="15">
      <c r="B82" s="142"/>
      <c r="C82" s="147" t="s">
        <v>59</v>
      </c>
      <c r="D82" s="142" t="s">
        <v>24</v>
      </c>
      <c r="E82" s="142">
        <v>0.22</v>
      </c>
      <c r="F82" s="146">
        <f>F80*E82</f>
        <v>7.7</v>
      </c>
      <c r="G82" s="61"/>
      <c r="H82" s="61"/>
      <c r="I82" s="61"/>
      <c r="J82" s="61"/>
      <c r="K82" s="61"/>
      <c r="L82" s="61"/>
      <c r="M82" s="61"/>
    </row>
    <row r="83" spans="2:13" s="143" customFormat="1" ht="15">
      <c r="B83" s="142"/>
      <c r="C83" s="6" t="s">
        <v>35</v>
      </c>
      <c r="D83" s="148" t="s">
        <v>1</v>
      </c>
      <c r="E83" s="142">
        <v>0.012</v>
      </c>
      <c r="F83" s="146">
        <f>F80*E83</f>
        <v>0.42</v>
      </c>
      <c r="G83" s="61"/>
      <c r="H83" s="61"/>
      <c r="I83" s="61"/>
      <c r="J83" s="61"/>
      <c r="K83" s="61"/>
      <c r="L83" s="61"/>
      <c r="M83" s="61"/>
    </row>
    <row r="84" spans="1:13" s="153" customFormat="1" ht="40.5" customHeight="1">
      <c r="A84" s="143"/>
      <c r="B84" s="154">
        <v>15</v>
      </c>
      <c r="C84" s="155" t="s">
        <v>82</v>
      </c>
      <c r="D84" s="156" t="s">
        <v>13</v>
      </c>
      <c r="E84" s="156"/>
      <c r="F84" s="157">
        <v>4</v>
      </c>
      <c r="G84" s="158"/>
      <c r="H84" s="159"/>
      <c r="I84" s="158"/>
      <c r="J84" s="160"/>
      <c r="K84" s="158"/>
      <c r="L84" s="159"/>
      <c r="M84" s="161"/>
    </row>
    <row r="85" spans="1:13" ht="15">
      <c r="A85" s="143"/>
      <c r="B85" s="154"/>
      <c r="C85" s="51" t="s">
        <v>10</v>
      </c>
      <c r="D85" s="43" t="s">
        <v>30</v>
      </c>
      <c r="E85" s="152">
        <v>0.68</v>
      </c>
      <c r="F85" s="159">
        <f>E85*F84</f>
        <v>2.72</v>
      </c>
      <c r="G85" s="162"/>
      <c r="H85" s="159"/>
      <c r="I85" s="162"/>
      <c r="J85" s="160"/>
      <c r="K85" s="162"/>
      <c r="L85" s="159"/>
      <c r="M85" s="160"/>
    </row>
    <row r="86" spans="1:13" ht="15">
      <c r="A86" s="153"/>
      <c r="B86" s="154"/>
      <c r="C86" s="6" t="s">
        <v>77</v>
      </c>
      <c r="D86" s="66" t="s">
        <v>1</v>
      </c>
      <c r="E86" s="152">
        <v>0.003</v>
      </c>
      <c r="F86" s="159">
        <f>E86*F84</f>
        <v>0.012</v>
      </c>
      <c r="G86" s="162"/>
      <c r="H86" s="159"/>
      <c r="I86" s="162"/>
      <c r="J86" s="160"/>
      <c r="K86" s="163"/>
      <c r="L86" s="159"/>
      <c r="M86" s="160"/>
    </row>
    <row r="87" spans="2:13" ht="13.5">
      <c r="B87" s="154"/>
      <c r="C87" s="164" t="s">
        <v>78</v>
      </c>
      <c r="D87" s="152" t="s">
        <v>76</v>
      </c>
      <c r="E87" s="152">
        <v>0.28</v>
      </c>
      <c r="F87" s="159">
        <f>E87*F84</f>
        <v>1.12</v>
      </c>
      <c r="G87" s="162"/>
      <c r="H87" s="159"/>
      <c r="I87" s="162"/>
      <c r="J87" s="160"/>
      <c r="K87" s="162"/>
      <c r="L87" s="159"/>
      <c r="M87" s="160"/>
    </row>
    <row r="88" spans="2:13" ht="15">
      <c r="B88" s="154"/>
      <c r="C88" s="165" t="s">
        <v>79</v>
      </c>
      <c r="D88" s="66" t="s">
        <v>1</v>
      </c>
      <c r="E88" s="152">
        <v>0.019</v>
      </c>
      <c r="F88" s="159">
        <f>E88*F84</f>
        <v>0.076</v>
      </c>
      <c r="G88" s="162"/>
      <c r="H88" s="159"/>
      <c r="I88" s="163"/>
      <c r="J88" s="160"/>
      <c r="K88" s="162"/>
      <c r="L88" s="159"/>
      <c r="M88" s="160"/>
    </row>
    <row r="89" spans="1:13" s="62" customFormat="1" ht="13.5" customHeight="1">
      <c r="A89"/>
      <c r="B89" s="257"/>
      <c r="C89" s="258" t="s">
        <v>6</v>
      </c>
      <c r="D89" s="259"/>
      <c r="E89" s="260"/>
      <c r="F89" s="261"/>
      <c r="G89" s="261"/>
      <c r="H89" s="261"/>
      <c r="I89" s="261"/>
      <c r="J89" s="261"/>
      <c r="K89" s="261"/>
      <c r="L89" s="261"/>
      <c r="M89" s="261"/>
    </row>
    <row r="90" spans="1:13" s="89" customFormat="1" ht="15.75" customHeight="1">
      <c r="A90"/>
      <c r="B90" s="262"/>
      <c r="C90" s="263" t="s">
        <v>60</v>
      </c>
      <c r="D90" s="264" t="s">
        <v>101</v>
      </c>
      <c r="E90" s="265"/>
      <c r="F90" s="265"/>
      <c r="G90" s="266"/>
      <c r="H90" s="267"/>
      <c r="I90" s="267"/>
      <c r="J90" s="267"/>
      <c r="K90" s="267"/>
      <c r="L90" s="267"/>
      <c r="M90" s="266"/>
    </row>
    <row r="91" spans="1:14" s="89" customFormat="1" ht="15.75" customHeight="1">
      <c r="A91" s="62"/>
      <c r="B91" s="268"/>
      <c r="C91" s="258" t="s">
        <v>6</v>
      </c>
      <c r="D91" s="269"/>
      <c r="E91" s="270"/>
      <c r="F91" s="270"/>
      <c r="G91" s="269"/>
      <c r="H91" s="271"/>
      <c r="I91" s="271"/>
      <c r="J91" s="271"/>
      <c r="K91" s="271"/>
      <c r="L91" s="271"/>
      <c r="M91" s="272"/>
      <c r="N91" s="150"/>
    </row>
    <row r="92" spans="1:13" s="89" customFormat="1" ht="15.75" customHeight="1">
      <c r="A92" s="149"/>
      <c r="B92" s="262"/>
      <c r="C92" s="263" t="s">
        <v>36</v>
      </c>
      <c r="D92" s="264" t="s">
        <v>101</v>
      </c>
      <c r="E92" s="265"/>
      <c r="F92" s="265"/>
      <c r="G92" s="266"/>
      <c r="H92" s="267"/>
      <c r="I92" s="267"/>
      <c r="J92" s="267"/>
      <c r="K92" s="267"/>
      <c r="L92" s="267"/>
      <c r="M92" s="266"/>
    </row>
    <row r="93" spans="1:13" s="89" customFormat="1" ht="15.75" customHeight="1">
      <c r="A93" s="35"/>
      <c r="B93" s="268"/>
      <c r="C93" s="258" t="s">
        <v>6</v>
      </c>
      <c r="D93" s="273"/>
      <c r="E93" s="270"/>
      <c r="F93" s="274"/>
      <c r="G93" s="272"/>
      <c r="H93" s="271"/>
      <c r="I93" s="271"/>
      <c r="J93" s="271"/>
      <c r="K93" s="271"/>
      <c r="L93" s="271"/>
      <c r="M93" s="272"/>
    </row>
    <row r="94" spans="1:13" s="44" customFormat="1" ht="15.75" customHeight="1">
      <c r="A94" s="149"/>
      <c r="B94" s="268"/>
      <c r="C94" s="258" t="s">
        <v>37</v>
      </c>
      <c r="D94" s="275" t="s">
        <v>101</v>
      </c>
      <c r="E94" s="270"/>
      <c r="F94" s="270"/>
      <c r="G94" s="272"/>
      <c r="H94" s="271"/>
      <c r="I94" s="271"/>
      <c r="J94" s="271"/>
      <c r="K94" s="271"/>
      <c r="L94" s="271"/>
      <c r="M94" s="272"/>
    </row>
    <row r="95" spans="1:13" s="44" customFormat="1" ht="15.75" customHeight="1">
      <c r="A95" s="151"/>
      <c r="B95" s="268"/>
      <c r="C95" s="258" t="s">
        <v>6</v>
      </c>
      <c r="D95" s="273"/>
      <c r="E95" s="269"/>
      <c r="F95" s="269"/>
      <c r="G95" s="269"/>
      <c r="H95" s="271"/>
      <c r="I95" s="271"/>
      <c r="J95" s="271"/>
      <c r="K95" s="271"/>
      <c r="L95" s="271"/>
      <c r="M95" s="272"/>
    </row>
    <row r="96" ht="15">
      <c r="A96" s="70"/>
    </row>
    <row r="97" ht="15">
      <c r="A97" s="2"/>
    </row>
  </sheetData>
  <sheetProtection/>
  <mergeCells count="24">
    <mergeCell ref="B1:M1"/>
    <mergeCell ref="B2:M2"/>
    <mergeCell ref="B3:M3"/>
    <mergeCell ref="B5:F5"/>
    <mergeCell ref="G5:K5"/>
    <mergeCell ref="G6:K6"/>
    <mergeCell ref="B6:C6"/>
    <mergeCell ref="C4:E4"/>
    <mergeCell ref="K9:K10"/>
    <mergeCell ref="B7:B10"/>
    <mergeCell ref="C7:C10"/>
    <mergeCell ref="D7:D10"/>
    <mergeCell ref="E7:F8"/>
    <mergeCell ref="G7:H8"/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PageLayoutView="0" workbookViewId="0" topLeftCell="A1">
      <selection activeCell="I18" sqref="I18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1.8515625" style="0" customWidth="1"/>
    <col min="4" max="4" width="46.7109375" style="0" customWidth="1"/>
    <col min="5" max="9" width="12.57421875" style="0" customWidth="1"/>
  </cols>
  <sheetData>
    <row r="1" spans="1:11" s="11" customFormat="1" ht="18">
      <c r="A1" s="9"/>
      <c r="B1" s="12"/>
      <c r="C1" s="168"/>
      <c r="D1" s="227" t="s">
        <v>14</v>
      </c>
      <c r="E1" s="228"/>
      <c r="F1" s="228"/>
      <c r="G1" s="228"/>
      <c r="H1" s="228"/>
      <c r="I1" s="13"/>
      <c r="J1" s="9"/>
      <c r="K1" s="9"/>
    </row>
    <row r="2" spans="1:11" s="11" customFormat="1" ht="15.75">
      <c r="A2" s="9"/>
      <c r="B2" s="167"/>
      <c r="C2" s="9"/>
      <c r="D2" s="168"/>
      <c r="E2" s="168"/>
      <c r="F2" s="168"/>
      <c r="G2" s="168"/>
      <c r="H2" s="208">
        <f>I12</f>
        <v>0</v>
      </c>
      <c r="I2" s="209" t="s">
        <v>1</v>
      </c>
      <c r="J2" s="9"/>
      <c r="K2" s="9"/>
    </row>
    <row r="3" spans="1:11" s="11" customFormat="1" ht="15.75">
      <c r="A3" s="9"/>
      <c r="B3" s="230" t="s">
        <v>28</v>
      </c>
      <c r="C3" s="225" t="s">
        <v>22</v>
      </c>
      <c r="D3" s="231" t="s">
        <v>15</v>
      </c>
      <c r="E3" s="219" t="s">
        <v>96</v>
      </c>
      <c r="F3" s="220"/>
      <c r="G3" s="220"/>
      <c r="H3" s="220"/>
      <c r="I3" s="221"/>
      <c r="J3" s="9"/>
      <c r="K3" s="9"/>
    </row>
    <row r="4" spans="1:11" s="11" customFormat="1" ht="42" customHeight="1">
      <c r="A4" s="9"/>
      <c r="B4" s="226"/>
      <c r="C4" s="226"/>
      <c r="D4" s="232"/>
      <c r="E4" s="222"/>
      <c r="F4" s="223"/>
      <c r="G4" s="223"/>
      <c r="H4" s="223"/>
      <c r="I4" s="224"/>
      <c r="J4" s="9"/>
      <c r="K4" s="9"/>
    </row>
    <row r="5" spans="1:11" s="11" customFormat="1" ht="46.5" customHeight="1">
      <c r="A5" s="9"/>
      <c r="B5" s="206">
        <v>1</v>
      </c>
      <c r="C5" s="207">
        <v>2</v>
      </c>
      <c r="D5" s="233"/>
      <c r="E5" s="205" t="s">
        <v>16</v>
      </c>
      <c r="F5" s="205" t="s">
        <v>17</v>
      </c>
      <c r="G5" s="205" t="s">
        <v>23</v>
      </c>
      <c r="H5" s="205" t="s">
        <v>18</v>
      </c>
      <c r="I5" s="205" t="s">
        <v>7</v>
      </c>
      <c r="J5" s="9"/>
      <c r="K5" s="9"/>
    </row>
    <row r="6" spans="1:11" s="11" customFormat="1" ht="15.75">
      <c r="A6" s="9"/>
      <c r="B6" s="14">
        <v>1</v>
      </c>
      <c r="C6" s="15" t="s">
        <v>27</v>
      </c>
      <c r="D6" s="202">
        <v>3</v>
      </c>
      <c r="E6" s="203">
        <v>4</v>
      </c>
      <c r="F6" s="203">
        <v>5</v>
      </c>
      <c r="G6" s="202">
        <v>6</v>
      </c>
      <c r="H6" s="204">
        <v>7</v>
      </c>
      <c r="I6" s="203">
        <v>8</v>
      </c>
      <c r="J6" s="9"/>
      <c r="K6" s="9"/>
    </row>
    <row r="7" spans="2:9" s="11" customFormat="1" ht="30" customHeight="1">
      <c r="B7" s="16"/>
      <c r="C7" s="17"/>
      <c r="D7" s="196" t="s">
        <v>95</v>
      </c>
      <c r="E7" s="194">
        <f>ლოკ1!M95</f>
        <v>0</v>
      </c>
      <c r="F7" s="31"/>
      <c r="G7" s="32"/>
      <c r="H7" s="31"/>
      <c r="I7" s="191">
        <f>E7</f>
        <v>0</v>
      </c>
    </row>
    <row r="8" spans="2:9" s="11" customFormat="1" ht="15.75">
      <c r="B8" s="33"/>
      <c r="C8" s="34">
        <v>0.03</v>
      </c>
      <c r="D8" s="18" t="s">
        <v>6</v>
      </c>
      <c r="E8" s="195">
        <f>SUM(E7:E7)</f>
        <v>0</v>
      </c>
      <c r="F8" s="19"/>
      <c r="G8" s="19"/>
      <c r="H8" s="19"/>
      <c r="I8" s="192">
        <f>SUM(I7:I7)</f>
        <v>0</v>
      </c>
    </row>
    <row r="9" spans="2:9" s="11" customFormat="1" ht="20.25" customHeight="1">
      <c r="B9" s="21"/>
      <c r="C9" s="22"/>
      <c r="D9" s="23" t="s">
        <v>19</v>
      </c>
      <c r="E9" s="193">
        <f>I9</f>
        <v>0</v>
      </c>
      <c r="F9" s="20"/>
      <c r="G9" s="20"/>
      <c r="H9" s="20"/>
      <c r="I9" s="193">
        <f>I8*C8</f>
        <v>0</v>
      </c>
    </row>
    <row r="10" spans="2:9" s="11" customFormat="1" ht="15">
      <c r="B10" s="21"/>
      <c r="C10" s="22">
        <v>0.18</v>
      </c>
      <c r="D10" s="24" t="s">
        <v>6</v>
      </c>
      <c r="E10" s="193">
        <f>SUM(E8:E9)</f>
        <v>0</v>
      </c>
      <c r="F10" s="20"/>
      <c r="G10" s="20"/>
      <c r="H10" s="20"/>
      <c r="I10" s="193">
        <f>SUM(I8:I9)</f>
        <v>0</v>
      </c>
    </row>
    <row r="11" spans="2:9" s="11" customFormat="1" ht="22.5">
      <c r="B11" s="198"/>
      <c r="C11" s="199"/>
      <c r="D11" s="23" t="s">
        <v>20</v>
      </c>
      <c r="E11" s="193"/>
      <c r="F11" s="20"/>
      <c r="G11" s="20"/>
      <c r="H11" s="193">
        <f>I11</f>
        <v>0</v>
      </c>
      <c r="I11" s="193">
        <f>I10*C10</f>
        <v>0</v>
      </c>
    </row>
    <row r="12" spans="2:9" s="11" customFormat="1" ht="15.75">
      <c r="B12" s="200"/>
      <c r="C12" s="201"/>
      <c r="D12" s="276" t="s">
        <v>21</v>
      </c>
      <c r="E12" s="193">
        <f>SUM(E10:E11)</f>
        <v>0</v>
      </c>
      <c r="F12" s="20"/>
      <c r="G12" s="20"/>
      <c r="H12" s="193">
        <f>SUM(H11)</f>
        <v>0</v>
      </c>
      <c r="I12" s="193">
        <f>SUM(I10:I11)</f>
        <v>0</v>
      </c>
    </row>
    <row r="13" spans="2:9" s="11" customFormat="1" ht="15.75">
      <c r="B13" s="27"/>
      <c r="C13" s="28"/>
      <c r="D13" s="29"/>
      <c r="E13" s="30"/>
      <c r="F13" s="30"/>
      <c r="G13" s="30"/>
      <c r="H13" s="30"/>
      <c r="I13" s="30"/>
    </row>
    <row r="14" spans="2:9" s="11" customFormat="1" ht="15.75">
      <c r="B14" s="25"/>
      <c r="C14" s="25"/>
      <c r="D14" s="29"/>
      <c r="E14" s="30"/>
      <c r="F14" s="30"/>
      <c r="G14" s="30"/>
      <c r="H14" s="30"/>
      <c r="I14" s="30"/>
    </row>
    <row r="15" spans="2:9" s="11" customFormat="1" ht="15.75">
      <c r="B15" s="169"/>
      <c r="C15" s="234" t="s">
        <v>98</v>
      </c>
      <c r="D15" s="234"/>
      <c r="E15" s="234"/>
      <c r="F15" s="234"/>
      <c r="G15" s="234"/>
      <c r="H15" s="234"/>
      <c r="I15" s="234"/>
    </row>
    <row r="16" spans="2:9" s="11" customFormat="1" ht="15.75">
      <c r="B16" s="10"/>
      <c r="C16" s="10"/>
      <c r="D16" s="169"/>
      <c r="E16" s="25"/>
      <c r="F16" s="229"/>
      <c r="G16" s="229"/>
      <c r="H16" s="26"/>
      <c r="I16" s="26"/>
    </row>
    <row r="17" spans="2:9" s="11" customFormat="1" ht="15.75">
      <c r="B17" s="25"/>
      <c r="C17" s="25"/>
      <c r="D17" s="10"/>
      <c r="E17" s="25"/>
      <c r="F17" s="25"/>
      <c r="G17" s="25"/>
      <c r="H17" s="25"/>
      <c r="I17" s="25"/>
    </row>
    <row r="18" spans="4:9" s="11" customFormat="1" ht="15.75">
      <c r="D18" s="25"/>
      <c r="E18" s="25"/>
      <c r="F18" s="25"/>
      <c r="G18" s="25"/>
      <c r="H18" s="25"/>
      <c r="I18" s="25"/>
    </row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pans="2:3" s="11" customFormat="1" ht="15">
      <c r="B29"/>
      <c r="C29"/>
    </row>
  </sheetData>
  <sheetProtection/>
  <mergeCells count="7">
    <mergeCell ref="E3:I4"/>
    <mergeCell ref="C3:C4"/>
    <mergeCell ref="D1:H1"/>
    <mergeCell ref="F16:G16"/>
    <mergeCell ref="B3:B4"/>
    <mergeCell ref="D3:D5"/>
    <mergeCell ref="C15:I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 Tsikhelashvili</cp:lastModifiedBy>
  <cp:lastPrinted>2020-03-31T08:56:52Z</cp:lastPrinted>
  <dcterms:created xsi:type="dcterms:W3CDTF">2009-08-26T08:30:29Z</dcterms:created>
  <dcterms:modified xsi:type="dcterms:W3CDTF">2021-03-09T11:09:40Z</dcterms:modified>
  <cp:category/>
  <cp:version/>
  <cp:contentType/>
  <cp:contentStatus/>
</cp:coreProperties>
</file>