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agnidze\Desktop\რეაბილიტაციის სამუშაოები N2\"/>
    </mc:Choice>
  </mc:AlternateContent>
  <bookViews>
    <workbookView xWindow="0" yWindow="0" windowWidth="28800" windowHeight="12330"/>
  </bookViews>
  <sheets>
    <sheet name="დეფექტური აქტი" sheetId="5" r:id="rId1"/>
  </sheets>
  <definedNames>
    <definedName name="_xlnm._FilterDatabase" localSheetId="0" hidden="1">'დეფექტური აქტი'!$A$5:$I$57</definedName>
    <definedName name="_xlnm.Print_Titles" localSheetId="0">'დეფექტური აქტი'!$3:$5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I15" i="5" s="1"/>
  <c r="H16" i="5"/>
  <c r="H17" i="5"/>
  <c r="F15" i="5"/>
  <c r="F16" i="5"/>
  <c r="F17" i="5"/>
  <c r="D14" i="5"/>
  <c r="F14" i="5" s="1"/>
  <c r="H40" i="5"/>
  <c r="F40" i="5"/>
  <c r="I40" i="5" s="1"/>
  <c r="H39" i="5"/>
  <c r="H38" i="5"/>
  <c r="H22" i="5"/>
  <c r="F22" i="5"/>
  <c r="D13" i="5"/>
  <c r="I17" i="5" l="1"/>
  <c r="H14" i="5"/>
  <c r="I14" i="5" s="1"/>
  <c r="I16" i="5"/>
  <c r="I22" i="5"/>
  <c r="F9" i="5" l="1"/>
  <c r="F10" i="5"/>
  <c r="F11" i="5"/>
  <c r="F12" i="5"/>
  <c r="F13" i="5"/>
  <c r="F18" i="5"/>
  <c r="F19" i="5"/>
  <c r="F20" i="5"/>
  <c r="F21" i="5"/>
  <c r="F23" i="5"/>
  <c r="F24" i="5"/>
  <c r="F25" i="5"/>
  <c r="D7" i="5"/>
  <c r="D8" i="5" s="1"/>
  <c r="H47" i="5" l="1"/>
  <c r="H48" i="5" s="1"/>
  <c r="I49" i="5" s="1"/>
  <c r="F47" i="5"/>
  <c r="F48" i="5" s="1"/>
  <c r="I47" i="5" l="1"/>
  <c r="I48" i="5" s="1"/>
  <c r="I50" i="5" s="1"/>
  <c r="I51" i="5" s="1"/>
  <c r="I52" i="5" s="1"/>
  <c r="F39" i="5" l="1"/>
  <c r="I39" i="5" s="1"/>
  <c r="F38" i="5"/>
  <c r="H37" i="5"/>
  <c r="F37" i="5"/>
  <c r="H36" i="5"/>
  <c r="F36" i="5"/>
  <c r="H35" i="5"/>
  <c r="F35" i="5"/>
  <c r="H34" i="5"/>
  <c r="F34" i="5"/>
  <c r="H33" i="5"/>
  <c r="F33" i="5"/>
  <c r="F41" i="5" l="1"/>
  <c r="H41" i="5"/>
  <c r="I42" i="5" s="1"/>
  <c r="I35" i="5"/>
  <c r="I37" i="5"/>
  <c r="I36" i="5"/>
  <c r="I34" i="5"/>
  <c r="I33" i="5"/>
  <c r="I38" i="5"/>
  <c r="I41" i="5" l="1"/>
  <c r="I43" i="5" s="1"/>
  <c r="I44" i="5" s="1"/>
  <c r="I45" i="5" s="1"/>
  <c r="H26" i="5"/>
  <c r="H25" i="5"/>
  <c r="I25" i="5" s="1"/>
  <c r="H24" i="5"/>
  <c r="I24" i="5" s="1"/>
  <c r="H23" i="5"/>
  <c r="I23" i="5" s="1"/>
  <c r="H21" i="5"/>
  <c r="I21" i="5" s="1"/>
  <c r="H20" i="5"/>
  <c r="H19" i="5"/>
  <c r="I19" i="5" s="1"/>
  <c r="H18" i="5"/>
  <c r="I18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F8" i="5"/>
  <c r="F27" i="5" s="1"/>
  <c r="H7" i="5"/>
  <c r="H27" i="5" l="1"/>
  <c r="I20" i="5"/>
  <c r="I26" i="5"/>
  <c r="I8" i="5"/>
  <c r="I7" i="5"/>
  <c r="I27" i="5" l="1"/>
  <c r="I28" i="5" s="1"/>
  <c r="I29" i="5" s="1"/>
  <c r="I30" i="5" s="1"/>
  <c r="I31" i="5" s="1"/>
  <c r="I53" i="5" s="1"/>
  <c r="I54" i="5" s="1"/>
  <c r="I55" i="5" s="1"/>
  <c r="I56" i="5" l="1"/>
  <c r="I57" i="5" s="1"/>
</calcChain>
</file>

<file path=xl/sharedStrings.xml><?xml version="1.0" encoding="utf-8"?>
<sst xmlns="http://schemas.openxmlformats.org/spreadsheetml/2006/main" count="100" uniqueCount="64">
  <si>
    <t>სამუშაოს დასახელება</t>
  </si>
  <si>
    <t>მასალა</t>
  </si>
  <si>
    <t>ხელფასი</t>
  </si>
  <si>
    <t>ჯამი</t>
  </si>
  <si>
    <t>სულ</t>
  </si>
  <si>
    <t>ა</t>
  </si>
  <si>
    <t>ბ</t>
  </si>
  <si>
    <t>დ</t>
  </si>
  <si>
    <t>ცალი</t>
  </si>
  <si>
    <t>გაუთვალისწინებელი ხარჯი</t>
  </si>
  <si>
    <t>№</t>
  </si>
  <si>
    <t>განზომილების ერთეული</t>
  </si>
  <si>
    <t>რაოდენობა</t>
  </si>
  <si>
    <t>ერთეულის ფასი</t>
  </si>
  <si>
    <t>გ = ა*ბ</t>
  </si>
  <si>
    <t>ე = ა*დ</t>
  </si>
  <si>
    <t>ვ = გ+ე</t>
  </si>
  <si>
    <t>(თანხა ლარებში)</t>
  </si>
  <si>
    <t>დღგ</t>
  </si>
  <si>
    <t>სულ ჯამი</t>
  </si>
  <si>
    <t>სამონტაჟო სამუშაოები</t>
  </si>
  <si>
    <t>ელექტრო სამუშაოები</t>
  </si>
  <si>
    <r>
      <t>მ</t>
    </r>
    <r>
      <rPr>
        <vertAlign val="superscript"/>
        <sz val="10"/>
        <color theme="1"/>
        <rFont val="Sylfaen"/>
        <family val="1"/>
      </rPr>
      <t>2</t>
    </r>
  </si>
  <si>
    <t>გრძ/მ</t>
  </si>
  <si>
    <t>ზედნადები ხარჯები, არაუმეტეს</t>
  </si>
  <si>
    <t>გეგმიური დაგროვება, არაუმეტეს</t>
  </si>
  <si>
    <t>ჯამი-1</t>
  </si>
  <si>
    <t>ზედნადები ხარჯები სამონტაჟო სამუშაოებზე (ხელფასიდან), არაუმეტეს</t>
  </si>
  <si>
    <t>ჯამი-2</t>
  </si>
  <si>
    <t>დანადგარებისა და მოწყობილობების მონტაჟი</t>
  </si>
  <si>
    <t>ჯამი-3</t>
  </si>
  <si>
    <t>ჯამი-1 + ჯამი-2 + ჯამი-3</t>
  </si>
  <si>
    <t>მ3</t>
  </si>
  <si>
    <t>მიწის გაჭრა ხელით საძირკვლის მოსაწყობად (სიღმე 40 სმ, სიგანე 25სმ)</t>
  </si>
  <si>
    <r>
      <t>მ</t>
    </r>
    <r>
      <rPr>
        <vertAlign val="superscript"/>
        <sz val="10"/>
        <color theme="1"/>
        <rFont val="Sylfaen"/>
        <family val="1"/>
      </rPr>
      <t>3</t>
    </r>
  </si>
  <si>
    <t>საძირკვლის ძირის მოშანდაკება 10 სმ სისქით</t>
  </si>
  <si>
    <t>0.0 ნიშნულამდე ღორღით შევსება</t>
  </si>
  <si>
    <t>ალუმინის იზო პროფილის კარების მოწყობა (შავი ფერის პროფილი)</t>
  </si>
  <si>
    <t>იატაკის მოჭიმვა მსუბუქი არმირებით</t>
  </si>
  <si>
    <t>ჭერების დამუშავება ფითხით და შეღებვა წყალეულსიის საღებავით</t>
  </si>
  <si>
    <t>იატაკზე ხელოვნური გრანიტის მოწყობა</t>
  </si>
  <si>
    <t>ავტომატების შიტი 4 ავტომატზე (დახურული ხუფით, ვიზუალი შეთანხმდეს)</t>
  </si>
  <si>
    <t>ორი ფენა ლინოკრომის მოწყობა</t>
  </si>
  <si>
    <t>წყლის შემკრები მილების მოწყობა</t>
  </si>
  <si>
    <t>ფასადის შეფუთვა ალუკაბონდით, ალუმინის კონსტრუქციით (იხ. პროექტი)</t>
  </si>
  <si>
    <t>სსიპ – ილიას სახელმწიფო უნივერსიტეტის დაცვის ჯიხურის სამშენელო სამუშაოების დეფექტური აქტი</t>
  </si>
  <si>
    <t xml:space="preserve">რკინა-ბეტონის საძირკვლისა და ზეძირკვლის ჩასხმა (სიმაღლე 50 სმ, სიგანე 25 სმ) </t>
  </si>
  <si>
    <t>კედლების შევსება სამშენებლო ბლოკით 20 x 20 x 40</t>
  </si>
  <si>
    <t>2.1 მ. ნიშნულზე რკინა-ბეტონის გადახურვის ფილის და შემკვრელი სარტყელის მოწყობა</t>
  </si>
  <si>
    <t>კედლების ლესვა ქვიშა-ცემენტის ხსნარით</t>
  </si>
  <si>
    <t>გადახურვის ფილაზე მოჭიმვა ქვიშა-ცემენტის ხსნარით (დაქანების მიცემით)</t>
  </si>
  <si>
    <t>ალუმინის იზო პროფილის ვიტრაჟის მოწყობა (შავი ფერის პროფილი)</t>
  </si>
  <si>
    <t>კედლების დამუშავება ფითხით, რაუფაზინის გაკვრა და შეღებვა წყალეულსიის საღებავით</t>
  </si>
  <si>
    <t>სამშენებლო ნარჩენების გადაყრა სპეციალიზირებულ ნაგავსაყრელზე</t>
  </si>
  <si>
    <t>სპილენძის ელ. სადენი 2 x 2.5</t>
  </si>
  <si>
    <t>ფარული გაყვანილობის როზეტის მოწყობა</t>
  </si>
  <si>
    <t>ჩამრთველი 1-იანი</t>
  </si>
  <si>
    <t>ელ. ამომრთველი 2 x 63</t>
  </si>
  <si>
    <t>ელ. ამომრთველი 1 x 40</t>
  </si>
  <si>
    <t>წერტილოვანი ლედ სანათის მოწყობა</t>
  </si>
  <si>
    <t>გადახურვის ფილაზე პემზის დაყრა</t>
  </si>
  <si>
    <t>ჭერზე თაბაშირ-მუყაოს ფილების მოწყობა</t>
  </si>
  <si>
    <t>სპილენძის ელ. სადენი 2 x 6</t>
  </si>
  <si>
    <t>ინვენტორული კონდიციონერი მონტაჟით, 9 000 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</si>
</sst>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color indexed="8"/>
      <name val="AcadNusx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name val="Sylfaen"/>
      <family val="1"/>
    </font>
    <font>
      <sz val="10"/>
      <color indexed="8"/>
      <name val="Sylfaen"/>
      <family val="1"/>
    </font>
    <font>
      <b/>
      <sz val="9"/>
      <color theme="1"/>
      <name val="Sylfaen"/>
      <family val="1"/>
    </font>
    <font>
      <b/>
      <i/>
      <u/>
      <sz val="10"/>
      <color theme="1"/>
      <name val="Sylfaen"/>
      <family val="1"/>
    </font>
    <font>
      <sz val="9"/>
      <color theme="1"/>
      <name val="Arial"/>
      <family val="2"/>
    </font>
    <font>
      <b/>
      <sz val="13"/>
      <color theme="1"/>
      <name val="Sylfaen"/>
      <family val="1"/>
    </font>
    <font>
      <b/>
      <u/>
      <sz val="10"/>
      <color theme="1"/>
      <name val="Sylfaen"/>
      <family val="1"/>
    </font>
    <font>
      <vertAlign val="superscript"/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40" fontId="4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right" vertical="top" wrapText="1"/>
    </xf>
    <xf numFmtId="40" fontId="3" fillId="0" borderId="1" xfId="0" applyNumberFormat="1" applyFont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2" fontId="9" fillId="0" borderId="1" xfId="2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center" vertical="top" wrapText="1"/>
    </xf>
    <xf numFmtId="0" fontId="5" fillId="0" borderId="1" xfId="5" applyFont="1" applyFill="1" applyBorder="1" applyAlignment="1" applyProtection="1">
      <alignment horizontal="right" vertical="top" wrapText="1"/>
    </xf>
    <xf numFmtId="10" fontId="5" fillId="0" borderId="1" xfId="2" applyNumberFormat="1" applyFont="1" applyFill="1" applyBorder="1" applyAlignment="1" applyProtection="1">
      <alignment horizontal="center" vertical="top" wrapText="1"/>
    </xf>
    <xf numFmtId="0" fontId="0" fillId="0" borderId="0" xfId="0" applyProtection="1"/>
    <xf numFmtId="0" fontId="4" fillId="2" borderId="1" xfId="0" applyFont="1" applyFill="1" applyBorder="1" applyAlignment="1" applyProtection="1">
      <alignment horizontal="left" vertical="top" wrapText="1"/>
    </xf>
    <xf numFmtId="40" fontId="4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9" fillId="0" borderId="0" xfId="0" applyFont="1" applyProtection="1"/>
    <xf numFmtId="9" fontId="5" fillId="0" borderId="1" xfId="3" applyNumberFormat="1" applyFont="1" applyFill="1" applyBorder="1" applyAlignment="1" applyProtection="1">
      <alignment horizontal="center" vertical="top" wrapText="1"/>
    </xf>
    <xf numFmtId="165" fontId="4" fillId="0" borderId="1" xfId="0" applyNumberFormat="1" applyFont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right" vertical="top" wrapText="1"/>
    </xf>
    <xf numFmtId="0" fontId="12" fillId="2" borderId="1" xfId="0" applyFont="1" applyFill="1" applyBorder="1" applyAlignment="1" applyProtection="1">
      <alignment vertical="top" wrapText="1"/>
    </xf>
    <xf numFmtId="40" fontId="4" fillId="2" borderId="1" xfId="0" applyNumberFormat="1" applyFont="1" applyFill="1" applyBorder="1" applyAlignment="1" applyProtection="1">
      <alignment horizontal="center" vertical="top" wrapText="1"/>
    </xf>
    <xf numFmtId="2" fontId="9" fillId="2" borderId="1" xfId="2" applyNumberFormat="1" applyFont="1" applyFill="1" applyBorder="1" applyAlignment="1" applyProtection="1">
      <alignment horizontal="center" vertical="top" wrapText="1"/>
    </xf>
    <xf numFmtId="165" fontId="4" fillId="4" borderId="1" xfId="0" applyNumberFormat="1" applyFont="1" applyFill="1" applyBorder="1" applyAlignment="1" applyProtection="1">
      <alignment horizontal="center" vertical="top" wrapText="1"/>
      <protection locked="0"/>
    </xf>
    <xf numFmtId="40" fontId="4" fillId="0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center" vertical="top" wrapText="1"/>
    </xf>
    <xf numFmtId="165" fontId="3" fillId="2" borderId="1" xfId="0" applyNumberFormat="1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right" vertical="top" wrapText="1"/>
    </xf>
    <xf numFmtId="0" fontId="12" fillId="3" borderId="1" xfId="0" applyFont="1" applyFill="1" applyBorder="1" applyAlignment="1" applyProtection="1">
      <alignment vertical="top" wrapText="1"/>
    </xf>
    <xf numFmtId="40" fontId="4" fillId="3" borderId="1" xfId="0" applyNumberFormat="1" applyFont="1" applyFill="1" applyBorder="1" applyAlignment="1" applyProtection="1">
      <alignment horizontal="center" vertical="top" wrapText="1"/>
    </xf>
    <xf numFmtId="2" fontId="9" fillId="3" borderId="1" xfId="2" applyNumberFormat="1" applyFont="1" applyFill="1" applyBorder="1" applyAlignment="1" applyProtection="1">
      <alignment horizontal="center" vertical="top" wrapText="1"/>
    </xf>
    <xf numFmtId="165" fontId="3" fillId="3" borderId="1" xfId="0" applyNumberFormat="1" applyFont="1" applyFill="1" applyBorder="1" applyAlignment="1" applyProtection="1">
      <alignment horizontal="center" vertical="top" wrapText="1"/>
    </xf>
    <xf numFmtId="40" fontId="8" fillId="0" borderId="0" xfId="0" applyNumberFormat="1" applyFont="1" applyAlignment="1" applyProtection="1">
      <alignment horizontal="center" vertical="top" wrapText="1"/>
    </xf>
    <xf numFmtId="43" fontId="0" fillId="0" borderId="0" xfId="0" applyNumberFormat="1" applyProtection="1"/>
    <xf numFmtId="165" fontId="5" fillId="3" borderId="1" xfId="2" applyNumberFormat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right" wrapText="1"/>
    </xf>
    <xf numFmtId="0" fontId="5" fillId="3" borderId="1" xfId="4" applyNumberFormat="1" applyFont="1" applyFill="1" applyBorder="1" applyAlignment="1" applyProtection="1">
      <alignment horizontal="center" vertical="top" wrapText="1"/>
    </xf>
    <xf numFmtId="0" fontId="5" fillId="3" borderId="1" xfId="4" applyFont="1" applyFill="1" applyBorder="1" applyAlignment="1" applyProtection="1">
      <alignment horizontal="center" vertical="top" wrapText="1"/>
    </xf>
    <xf numFmtId="9" fontId="5" fillId="3" borderId="1" xfId="3" applyFont="1" applyFill="1" applyBorder="1" applyAlignment="1" applyProtection="1">
      <alignment horizontal="center" vertical="top" wrapText="1"/>
    </xf>
    <xf numFmtId="164" fontId="5" fillId="3" borderId="1" xfId="2" applyNumberFormat="1" applyFont="1" applyFill="1" applyBorder="1" applyAlignment="1" applyProtection="1">
      <alignment horizontal="center" vertical="top" wrapText="1"/>
    </xf>
    <xf numFmtId="165" fontId="5" fillId="3" borderId="1" xfId="2" applyNumberFormat="1" applyFont="1" applyFill="1" applyBorder="1" applyAlignment="1" applyProtection="1">
      <alignment horizontal="center" vertical="top" wrapText="1"/>
    </xf>
  </cellXfs>
  <cellStyles count="6">
    <cellStyle name="Comma" xfId="2" builtinId="3"/>
    <cellStyle name="Normal" xfId="0" builtinId="0"/>
    <cellStyle name="Normal 10" xfId="5"/>
    <cellStyle name="Normal 2" xfId="1"/>
    <cellStyle name="Normal_gare wyalsadfenigagarini 2_SMSH2008-IIkv .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workbookViewId="0">
      <selection activeCell="L42" sqref="L42"/>
    </sheetView>
  </sheetViews>
  <sheetFormatPr defaultRowHeight="15" x14ac:dyDescent="0.25"/>
  <cols>
    <col min="1" max="1" width="5" style="14" customWidth="1"/>
    <col min="2" max="2" width="83.5703125" style="14" customWidth="1"/>
    <col min="3" max="3" width="15" style="14" customWidth="1"/>
    <col min="4" max="9" width="12.85546875" style="14" customWidth="1"/>
    <col min="10" max="16384" width="9.140625" style="14"/>
  </cols>
  <sheetData>
    <row r="1" spans="1:9" s="19" customFormat="1" ht="22.5" customHeight="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s="22" customFormat="1" ht="15.75" customHeight="1" x14ac:dyDescent="0.3">
      <c r="A2" s="20"/>
      <c r="B2" s="21"/>
      <c r="C2" s="20"/>
      <c r="D2" s="20"/>
      <c r="E2" s="20"/>
      <c r="F2" s="20"/>
      <c r="G2" s="46" t="s">
        <v>17</v>
      </c>
      <c r="H2" s="46"/>
      <c r="I2" s="46"/>
    </row>
    <row r="3" spans="1:9" s="1" customFormat="1" ht="16.5" customHeight="1" x14ac:dyDescent="0.25">
      <c r="A3" s="47" t="s">
        <v>10</v>
      </c>
      <c r="B3" s="48" t="s">
        <v>0</v>
      </c>
      <c r="C3" s="49" t="s">
        <v>11</v>
      </c>
      <c r="D3" s="50" t="s">
        <v>12</v>
      </c>
      <c r="E3" s="51" t="s">
        <v>1</v>
      </c>
      <c r="F3" s="51"/>
      <c r="G3" s="51" t="s">
        <v>2</v>
      </c>
      <c r="H3" s="51"/>
      <c r="I3" s="51" t="s">
        <v>3</v>
      </c>
    </row>
    <row r="4" spans="1:9" s="1" customFormat="1" ht="33" customHeight="1" x14ac:dyDescent="0.25">
      <c r="A4" s="47"/>
      <c r="B4" s="48"/>
      <c r="C4" s="49"/>
      <c r="D4" s="50"/>
      <c r="E4" s="43" t="s">
        <v>13</v>
      </c>
      <c r="F4" s="43" t="s">
        <v>4</v>
      </c>
      <c r="G4" s="43" t="s">
        <v>13</v>
      </c>
      <c r="H4" s="43" t="s">
        <v>4</v>
      </c>
      <c r="I4" s="51"/>
    </row>
    <row r="5" spans="1:9" s="2" customFormat="1" ht="16.5" customHeight="1" x14ac:dyDescent="0.25">
      <c r="A5" s="17"/>
      <c r="B5" s="17"/>
      <c r="C5" s="17"/>
      <c r="D5" s="18" t="s">
        <v>5</v>
      </c>
      <c r="E5" s="18" t="s">
        <v>6</v>
      </c>
      <c r="F5" s="18" t="s">
        <v>14</v>
      </c>
      <c r="G5" s="18" t="s">
        <v>7</v>
      </c>
      <c r="H5" s="18" t="s">
        <v>15</v>
      </c>
      <c r="I5" s="18" t="s">
        <v>16</v>
      </c>
    </row>
    <row r="6" spans="1:9" s="23" customFormat="1" ht="18.75" customHeight="1" x14ac:dyDescent="0.3">
      <c r="A6" s="44" t="s">
        <v>20</v>
      </c>
      <c r="B6" s="44"/>
      <c r="C6" s="15"/>
      <c r="D6" s="16"/>
      <c r="E6" s="16"/>
      <c r="F6" s="16"/>
      <c r="G6" s="16"/>
      <c r="H6" s="16"/>
      <c r="I6" s="16"/>
    </row>
    <row r="7" spans="1:9" s="6" customFormat="1" ht="16.5" customHeight="1" x14ac:dyDescent="0.25">
      <c r="A7" s="3">
        <v>1</v>
      </c>
      <c r="B7" s="4" t="s">
        <v>33</v>
      </c>
      <c r="C7" s="3" t="s">
        <v>23</v>
      </c>
      <c r="D7" s="25">
        <f>5.1+5.1</f>
        <v>10.199999999999999</v>
      </c>
      <c r="E7" s="25"/>
      <c r="F7" s="25"/>
      <c r="G7" s="31"/>
      <c r="H7" s="25">
        <f>G7*D7</f>
        <v>0</v>
      </c>
      <c r="I7" s="25">
        <f>H7+F7</f>
        <v>0</v>
      </c>
    </row>
    <row r="8" spans="1:9" s="6" customFormat="1" ht="16.5" customHeight="1" x14ac:dyDescent="0.25">
      <c r="A8" s="3">
        <v>2</v>
      </c>
      <c r="B8" s="4" t="s">
        <v>35</v>
      </c>
      <c r="C8" s="3" t="s">
        <v>34</v>
      </c>
      <c r="D8" s="25">
        <f>D7*0.1</f>
        <v>1.02</v>
      </c>
      <c r="E8" s="31"/>
      <c r="F8" s="25">
        <f t="shared" ref="F8:F25" si="0">D8*E8</f>
        <v>0</v>
      </c>
      <c r="G8" s="31"/>
      <c r="H8" s="25">
        <f>G8*D8</f>
        <v>0</v>
      </c>
      <c r="I8" s="25">
        <f>H8+F8</f>
        <v>0</v>
      </c>
    </row>
    <row r="9" spans="1:9" s="6" customFormat="1" ht="16.5" customHeight="1" x14ac:dyDescent="0.25">
      <c r="A9" s="3">
        <v>3</v>
      </c>
      <c r="B9" s="4" t="s">
        <v>46</v>
      </c>
      <c r="C9" s="3" t="s">
        <v>34</v>
      </c>
      <c r="D9" s="25">
        <v>1.4</v>
      </c>
      <c r="E9" s="31"/>
      <c r="F9" s="25">
        <f t="shared" si="0"/>
        <v>0</v>
      </c>
      <c r="G9" s="31"/>
      <c r="H9" s="25">
        <f>G9*D9</f>
        <v>0</v>
      </c>
      <c r="I9" s="25">
        <f>H9+F9</f>
        <v>0</v>
      </c>
    </row>
    <row r="10" spans="1:9" s="6" customFormat="1" ht="16.5" customHeight="1" x14ac:dyDescent="0.25">
      <c r="A10" s="3">
        <v>4</v>
      </c>
      <c r="B10" s="4" t="s">
        <v>36</v>
      </c>
      <c r="C10" s="3" t="s">
        <v>34</v>
      </c>
      <c r="D10" s="25">
        <v>1</v>
      </c>
      <c r="E10" s="31"/>
      <c r="F10" s="25">
        <f t="shared" si="0"/>
        <v>0</v>
      </c>
      <c r="G10" s="31"/>
      <c r="H10" s="25">
        <f>G10*D10</f>
        <v>0</v>
      </c>
      <c r="I10" s="25">
        <f>H10+F10</f>
        <v>0</v>
      </c>
    </row>
    <row r="11" spans="1:9" s="6" customFormat="1" ht="16.5" customHeight="1" x14ac:dyDescent="0.25">
      <c r="A11" s="3">
        <v>5</v>
      </c>
      <c r="B11" s="4" t="s">
        <v>47</v>
      </c>
      <c r="C11" s="3" t="s">
        <v>22</v>
      </c>
      <c r="D11" s="25">
        <v>25</v>
      </c>
      <c r="E11" s="31"/>
      <c r="F11" s="25">
        <f t="shared" si="0"/>
        <v>0</v>
      </c>
      <c r="G11" s="31"/>
      <c r="H11" s="25">
        <f>G11*D11</f>
        <v>0</v>
      </c>
      <c r="I11" s="25">
        <f>H11+F11</f>
        <v>0</v>
      </c>
    </row>
    <row r="12" spans="1:9" s="6" customFormat="1" ht="16.5" customHeight="1" x14ac:dyDescent="0.25">
      <c r="A12" s="3">
        <v>6</v>
      </c>
      <c r="B12" s="4" t="s">
        <v>48</v>
      </c>
      <c r="C12" s="3" t="s">
        <v>22</v>
      </c>
      <c r="D12" s="25">
        <v>7.6</v>
      </c>
      <c r="E12" s="31"/>
      <c r="F12" s="25">
        <f t="shared" si="0"/>
        <v>0</v>
      </c>
      <c r="G12" s="31"/>
      <c r="H12" s="25">
        <f t="shared" ref="H12:H25" si="1">G12*D12</f>
        <v>0</v>
      </c>
      <c r="I12" s="25">
        <f t="shared" ref="I12:I25" si="2">H12+F12</f>
        <v>0</v>
      </c>
    </row>
    <row r="13" spans="1:9" s="6" customFormat="1" ht="16.5" customHeight="1" x14ac:dyDescent="0.25">
      <c r="A13" s="3">
        <v>7</v>
      </c>
      <c r="B13" s="4" t="s">
        <v>49</v>
      </c>
      <c r="C13" s="3" t="s">
        <v>22</v>
      </c>
      <c r="D13" s="25">
        <f>D11*2</f>
        <v>50</v>
      </c>
      <c r="E13" s="31"/>
      <c r="F13" s="25">
        <f t="shared" si="0"/>
        <v>0</v>
      </c>
      <c r="G13" s="31"/>
      <c r="H13" s="25">
        <f t="shared" si="1"/>
        <v>0</v>
      </c>
      <c r="I13" s="25">
        <f t="shared" si="2"/>
        <v>0</v>
      </c>
    </row>
    <row r="14" spans="1:9" s="6" customFormat="1" ht="16.5" customHeight="1" x14ac:dyDescent="0.25">
      <c r="A14" s="3">
        <v>8</v>
      </c>
      <c r="B14" s="4" t="s">
        <v>60</v>
      </c>
      <c r="C14" s="3" t="s">
        <v>34</v>
      </c>
      <c r="D14" s="25">
        <f>6.6*0.1</f>
        <v>0.66</v>
      </c>
      <c r="E14" s="31"/>
      <c r="F14" s="25">
        <f t="shared" si="0"/>
        <v>0</v>
      </c>
      <c r="G14" s="31"/>
      <c r="H14" s="25">
        <f t="shared" si="1"/>
        <v>0</v>
      </c>
      <c r="I14" s="25">
        <f t="shared" si="2"/>
        <v>0</v>
      </c>
    </row>
    <row r="15" spans="1:9" s="6" customFormat="1" ht="16.5" customHeight="1" x14ac:dyDescent="0.25">
      <c r="A15" s="3">
        <v>9</v>
      </c>
      <c r="B15" s="4" t="s">
        <v>50</v>
      </c>
      <c r="C15" s="3" t="s">
        <v>22</v>
      </c>
      <c r="D15" s="25">
        <v>6.6</v>
      </c>
      <c r="E15" s="31"/>
      <c r="F15" s="25">
        <f t="shared" si="0"/>
        <v>0</v>
      </c>
      <c r="G15" s="31"/>
      <c r="H15" s="25">
        <f t="shared" si="1"/>
        <v>0</v>
      </c>
      <c r="I15" s="25">
        <f t="shared" si="2"/>
        <v>0</v>
      </c>
    </row>
    <row r="16" spans="1:9" s="6" customFormat="1" ht="16.5" customHeight="1" x14ac:dyDescent="0.25">
      <c r="A16" s="3">
        <v>10</v>
      </c>
      <c r="B16" s="4" t="s">
        <v>42</v>
      </c>
      <c r="C16" s="3" t="s">
        <v>22</v>
      </c>
      <c r="D16" s="25">
        <v>8</v>
      </c>
      <c r="E16" s="31"/>
      <c r="F16" s="25">
        <f t="shared" si="0"/>
        <v>0</v>
      </c>
      <c r="G16" s="31"/>
      <c r="H16" s="25">
        <f t="shared" si="1"/>
        <v>0</v>
      </c>
      <c r="I16" s="25">
        <f t="shared" si="2"/>
        <v>0</v>
      </c>
    </row>
    <row r="17" spans="1:9" s="6" customFormat="1" ht="16.5" customHeight="1" x14ac:dyDescent="0.25">
      <c r="A17" s="3">
        <v>11</v>
      </c>
      <c r="B17" s="4" t="s">
        <v>43</v>
      </c>
      <c r="C17" s="3" t="s">
        <v>23</v>
      </c>
      <c r="D17" s="25">
        <v>6</v>
      </c>
      <c r="E17" s="31"/>
      <c r="F17" s="25">
        <f t="shared" si="0"/>
        <v>0</v>
      </c>
      <c r="G17" s="31"/>
      <c r="H17" s="25">
        <f t="shared" si="1"/>
        <v>0</v>
      </c>
      <c r="I17" s="25">
        <f t="shared" si="2"/>
        <v>0</v>
      </c>
    </row>
    <row r="18" spans="1:9" s="6" customFormat="1" ht="16.5" customHeight="1" x14ac:dyDescent="0.25">
      <c r="A18" s="3">
        <v>12</v>
      </c>
      <c r="B18" s="4" t="s">
        <v>51</v>
      </c>
      <c r="C18" s="3" t="s">
        <v>22</v>
      </c>
      <c r="D18" s="25">
        <v>4.2</v>
      </c>
      <c r="E18" s="31"/>
      <c r="F18" s="25">
        <f t="shared" si="0"/>
        <v>0</v>
      </c>
      <c r="G18" s="31"/>
      <c r="H18" s="25">
        <f t="shared" si="1"/>
        <v>0</v>
      </c>
      <c r="I18" s="25">
        <f t="shared" si="2"/>
        <v>0</v>
      </c>
    </row>
    <row r="19" spans="1:9" s="6" customFormat="1" ht="16.5" customHeight="1" x14ac:dyDescent="0.25">
      <c r="A19" s="3">
        <v>13</v>
      </c>
      <c r="B19" s="4" t="s">
        <v>37</v>
      </c>
      <c r="C19" s="3" t="s">
        <v>22</v>
      </c>
      <c r="D19" s="25">
        <v>1.6</v>
      </c>
      <c r="E19" s="31"/>
      <c r="F19" s="25">
        <f t="shared" si="0"/>
        <v>0</v>
      </c>
      <c r="G19" s="31"/>
      <c r="H19" s="25">
        <f t="shared" si="1"/>
        <v>0</v>
      </c>
      <c r="I19" s="25">
        <f t="shared" si="2"/>
        <v>0</v>
      </c>
    </row>
    <row r="20" spans="1:9" s="6" customFormat="1" ht="16.5" customHeight="1" x14ac:dyDescent="0.25">
      <c r="A20" s="3">
        <v>14</v>
      </c>
      <c r="B20" s="4" t="s">
        <v>44</v>
      </c>
      <c r="C20" s="3" t="s">
        <v>22</v>
      </c>
      <c r="D20" s="25">
        <v>20.7</v>
      </c>
      <c r="E20" s="31"/>
      <c r="F20" s="25">
        <f t="shared" si="0"/>
        <v>0</v>
      </c>
      <c r="G20" s="31"/>
      <c r="H20" s="25">
        <f t="shared" si="1"/>
        <v>0</v>
      </c>
      <c r="I20" s="25">
        <f t="shared" si="2"/>
        <v>0</v>
      </c>
    </row>
    <row r="21" spans="1:9" s="6" customFormat="1" ht="16.5" customHeight="1" x14ac:dyDescent="0.25">
      <c r="A21" s="3">
        <v>15</v>
      </c>
      <c r="B21" s="4" t="s">
        <v>38</v>
      </c>
      <c r="C21" s="3" t="s">
        <v>22</v>
      </c>
      <c r="D21" s="25">
        <v>6.6</v>
      </c>
      <c r="E21" s="31"/>
      <c r="F21" s="25">
        <f t="shared" si="0"/>
        <v>0</v>
      </c>
      <c r="G21" s="31"/>
      <c r="H21" s="25">
        <f t="shared" si="1"/>
        <v>0</v>
      </c>
      <c r="I21" s="25">
        <f t="shared" si="2"/>
        <v>0</v>
      </c>
    </row>
    <row r="22" spans="1:9" s="6" customFormat="1" ht="16.5" customHeight="1" x14ac:dyDescent="0.25">
      <c r="A22" s="3">
        <v>16</v>
      </c>
      <c r="B22" s="4" t="s">
        <v>61</v>
      </c>
      <c r="C22" s="3" t="s">
        <v>22</v>
      </c>
      <c r="D22" s="25">
        <v>6.6</v>
      </c>
      <c r="E22" s="31"/>
      <c r="F22" s="25">
        <f t="shared" si="0"/>
        <v>0</v>
      </c>
      <c r="G22" s="31"/>
      <c r="H22" s="25">
        <f t="shared" si="1"/>
        <v>0</v>
      </c>
      <c r="I22" s="25">
        <f t="shared" si="2"/>
        <v>0</v>
      </c>
    </row>
    <row r="23" spans="1:9" s="6" customFormat="1" ht="16.5" customHeight="1" x14ac:dyDescent="0.25">
      <c r="A23" s="3">
        <v>17</v>
      </c>
      <c r="B23" s="4" t="s">
        <v>52</v>
      </c>
      <c r="C23" s="3" t="s">
        <v>22</v>
      </c>
      <c r="D23" s="25">
        <v>25</v>
      </c>
      <c r="E23" s="31"/>
      <c r="F23" s="25">
        <f t="shared" si="0"/>
        <v>0</v>
      </c>
      <c r="G23" s="31"/>
      <c r="H23" s="25">
        <f t="shared" si="1"/>
        <v>0</v>
      </c>
      <c r="I23" s="25">
        <f t="shared" si="2"/>
        <v>0</v>
      </c>
    </row>
    <row r="24" spans="1:9" s="6" customFormat="1" ht="16.5" customHeight="1" x14ac:dyDescent="0.25">
      <c r="A24" s="3">
        <v>18</v>
      </c>
      <c r="B24" s="4" t="s">
        <v>39</v>
      </c>
      <c r="C24" s="3" t="s">
        <v>22</v>
      </c>
      <c r="D24" s="25">
        <v>6.6</v>
      </c>
      <c r="E24" s="31"/>
      <c r="F24" s="25">
        <f t="shared" si="0"/>
        <v>0</v>
      </c>
      <c r="G24" s="31"/>
      <c r="H24" s="25">
        <f t="shared" si="1"/>
        <v>0</v>
      </c>
      <c r="I24" s="25">
        <f t="shared" si="2"/>
        <v>0</v>
      </c>
    </row>
    <row r="25" spans="1:9" s="6" customFormat="1" ht="16.5" customHeight="1" x14ac:dyDescent="0.25">
      <c r="A25" s="3">
        <v>19</v>
      </c>
      <c r="B25" s="4" t="s">
        <v>40</v>
      </c>
      <c r="C25" s="3" t="s">
        <v>22</v>
      </c>
      <c r="D25" s="25">
        <v>6.6</v>
      </c>
      <c r="E25" s="31"/>
      <c r="F25" s="25">
        <f t="shared" si="0"/>
        <v>0</v>
      </c>
      <c r="G25" s="31"/>
      <c r="H25" s="25">
        <f t="shared" si="1"/>
        <v>0</v>
      </c>
      <c r="I25" s="25">
        <f t="shared" si="2"/>
        <v>0</v>
      </c>
    </row>
    <row r="26" spans="1:9" s="6" customFormat="1" ht="16.5" customHeight="1" x14ac:dyDescent="0.25">
      <c r="A26" s="3">
        <v>20</v>
      </c>
      <c r="B26" s="4" t="s">
        <v>53</v>
      </c>
      <c r="C26" s="3" t="s">
        <v>32</v>
      </c>
      <c r="D26" s="25">
        <v>5</v>
      </c>
      <c r="E26" s="25"/>
      <c r="F26" s="25"/>
      <c r="G26" s="31"/>
      <c r="H26" s="25">
        <f>D26*G26</f>
        <v>0</v>
      </c>
      <c r="I26" s="25">
        <f>F26+H26</f>
        <v>0</v>
      </c>
    </row>
    <row r="27" spans="1:9" s="6" customFormat="1" ht="16.5" customHeight="1" x14ac:dyDescent="0.25">
      <c r="A27" s="3"/>
      <c r="B27" s="7" t="s">
        <v>3</v>
      </c>
      <c r="C27" s="3"/>
      <c r="D27" s="32"/>
      <c r="E27" s="5"/>
      <c r="F27" s="33">
        <f>SUM(F7:F26)</f>
        <v>0</v>
      </c>
      <c r="G27" s="5"/>
      <c r="H27" s="33">
        <f>SUM(H7:H26)</f>
        <v>0</v>
      </c>
      <c r="I27" s="33">
        <f>SUM(I7:I26)</f>
        <v>0</v>
      </c>
    </row>
    <row r="28" spans="1:9" s="11" customFormat="1" ht="16.5" customHeight="1" x14ac:dyDescent="0.25">
      <c r="A28" s="9"/>
      <c r="B28" s="12" t="s">
        <v>24</v>
      </c>
      <c r="C28" s="24">
        <v>0.1</v>
      </c>
      <c r="D28" s="13"/>
      <c r="E28" s="10"/>
      <c r="F28" s="10"/>
      <c r="G28" s="10"/>
      <c r="H28" s="10"/>
      <c r="I28" s="33">
        <f>I27*C28</f>
        <v>0</v>
      </c>
    </row>
    <row r="29" spans="1:9" s="6" customFormat="1" ht="16.5" customHeight="1" x14ac:dyDescent="0.25">
      <c r="A29" s="3"/>
      <c r="B29" s="7" t="s">
        <v>3</v>
      </c>
      <c r="C29" s="3"/>
      <c r="D29" s="32"/>
      <c r="E29" s="5"/>
      <c r="F29" s="10"/>
      <c r="G29" s="5"/>
      <c r="H29" s="10"/>
      <c r="I29" s="33">
        <f>SUM(I27:I28)</f>
        <v>0</v>
      </c>
    </row>
    <row r="30" spans="1:9" s="11" customFormat="1" ht="16.5" customHeight="1" x14ac:dyDescent="0.25">
      <c r="A30" s="9"/>
      <c r="B30" s="12" t="s">
        <v>25</v>
      </c>
      <c r="C30" s="24">
        <v>0.08</v>
      </c>
      <c r="D30" s="13"/>
      <c r="E30" s="10"/>
      <c r="F30" s="10"/>
      <c r="G30" s="10"/>
      <c r="H30" s="10"/>
      <c r="I30" s="33">
        <f>I29*C30</f>
        <v>0</v>
      </c>
    </row>
    <row r="31" spans="1:9" s="6" customFormat="1" ht="17.25" customHeight="1" x14ac:dyDescent="0.25">
      <c r="A31" s="26"/>
      <c r="B31" s="27" t="s">
        <v>26</v>
      </c>
      <c r="C31" s="28"/>
      <c r="D31" s="29"/>
      <c r="E31" s="29"/>
      <c r="F31" s="30"/>
      <c r="G31" s="29"/>
      <c r="H31" s="30"/>
      <c r="I31" s="34">
        <f>SUM(I29:I30)</f>
        <v>0</v>
      </c>
    </row>
    <row r="32" spans="1:9" s="23" customFormat="1" ht="18.75" customHeight="1" x14ac:dyDescent="0.3">
      <c r="A32" s="44" t="s">
        <v>21</v>
      </c>
      <c r="B32" s="44"/>
      <c r="C32" s="15"/>
      <c r="D32" s="16"/>
      <c r="E32" s="16"/>
      <c r="F32" s="16"/>
      <c r="G32" s="16"/>
      <c r="H32" s="16"/>
      <c r="I32" s="16"/>
    </row>
    <row r="33" spans="1:9" s="6" customFormat="1" ht="16.5" customHeight="1" x14ac:dyDescent="0.25">
      <c r="A33" s="3">
        <v>1</v>
      </c>
      <c r="B33" s="4" t="s">
        <v>54</v>
      </c>
      <c r="C33" s="3" t="s">
        <v>23</v>
      </c>
      <c r="D33" s="25">
        <v>30</v>
      </c>
      <c r="E33" s="31"/>
      <c r="F33" s="25">
        <f t="shared" ref="F33:F40" si="3">D33*E33</f>
        <v>0</v>
      </c>
      <c r="G33" s="31"/>
      <c r="H33" s="25">
        <f t="shared" ref="H33:H34" si="4">D33*G33</f>
        <v>0</v>
      </c>
      <c r="I33" s="25">
        <f t="shared" ref="I33:I40" si="5">F33+H33</f>
        <v>0</v>
      </c>
    </row>
    <row r="34" spans="1:9" s="6" customFormat="1" ht="16.5" customHeight="1" x14ac:dyDescent="0.25">
      <c r="A34" s="3">
        <v>2</v>
      </c>
      <c r="B34" s="4" t="s">
        <v>62</v>
      </c>
      <c r="C34" s="3" t="s">
        <v>23</v>
      </c>
      <c r="D34" s="25">
        <v>50</v>
      </c>
      <c r="E34" s="31"/>
      <c r="F34" s="25">
        <f t="shared" si="3"/>
        <v>0</v>
      </c>
      <c r="G34" s="31"/>
      <c r="H34" s="25">
        <f t="shared" si="4"/>
        <v>0</v>
      </c>
      <c r="I34" s="25">
        <f t="shared" si="5"/>
        <v>0</v>
      </c>
    </row>
    <row r="35" spans="1:9" s="6" customFormat="1" ht="16.5" customHeight="1" x14ac:dyDescent="0.25">
      <c r="A35" s="3">
        <v>3</v>
      </c>
      <c r="B35" s="4" t="s">
        <v>41</v>
      </c>
      <c r="C35" s="3" t="s">
        <v>8</v>
      </c>
      <c r="D35" s="25">
        <v>1</v>
      </c>
      <c r="E35" s="31"/>
      <c r="F35" s="25">
        <f t="shared" si="3"/>
        <v>0</v>
      </c>
      <c r="G35" s="31"/>
      <c r="H35" s="25">
        <f t="shared" ref="H35:H40" si="6">D35*G35</f>
        <v>0</v>
      </c>
      <c r="I35" s="25">
        <f t="shared" si="5"/>
        <v>0</v>
      </c>
    </row>
    <row r="36" spans="1:9" s="6" customFormat="1" ht="16.5" customHeight="1" x14ac:dyDescent="0.25">
      <c r="A36" s="3">
        <v>4</v>
      </c>
      <c r="B36" s="4" t="s">
        <v>57</v>
      </c>
      <c r="C36" s="3" t="s">
        <v>8</v>
      </c>
      <c r="D36" s="25">
        <v>1</v>
      </c>
      <c r="E36" s="31"/>
      <c r="F36" s="25">
        <f t="shared" si="3"/>
        <v>0</v>
      </c>
      <c r="G36" s="31"/>
      <c r="H36" s="25">
        <f t="shared" si="6"/>
        <v>0</v>
      </c>
      <c r="I36" s="25">
        <f t="shared" si="5"/>
        <v>0</v>
      </c>
    </row>
    <row r="37" spans="1:9" s="6" customFormat="1" ht="16.5" customHeight="1" x14ac:dyDescent="0.25">
      <c r="A37" s="3">
        <v>5</v>
      </c>
      <c r="B37" s="4" t="s">
        <v>58</v>
      </c>
      <c r="C37" s="3" t="s">
        <v>8</v>
      </c>
      <c r="D37" s="25">
        <v>2</v>
      </c>
      <c r="E37" s="31"/>
      <c r="F37" s="25">
        <f t="shared" si="3"/>
        <v>0</v>
      </c>
      <c r="G37" s="31"/>
      <c r="H37" s="25">
        <f t="shared" si="6"/>
        <v>0</v>
      </c>
      <c r="I37" s="25">
        <f t="shared" si="5"/>
        <v>0</v>
      </c>
    </row>
    <row r="38" spans="1:9" s="6" customFormat="1" ht="16.5" customHeight="1" x14ac:dyDescent="0.25">
      <c r="A38" s="3">
        <v>6</v>
      </c>
      <c r="B38" s="4" t="s">
        <v>55</v>
      </c>
      <c r="C38" s="3" t="s">
        <v>8</v>
      </c>
      <c r="D38" s="25">
        <v>4</v>
      </c>
      <c r="E38" s="31"/>
      <c r="F38" s="25">
        <f t="shared" si="3"/>
        <v>0</v>
      </c>
      <c r="G38" s="31"/>
      <c r="H38" s="25">
        <f t="shared" si="6"/>
        <v>0</v>
      </c>
      <c r="I38" s="25">
        <f t="shared" si="5"/>
        <v>0</v>
      </c>
    </row>
    <row r="39" spans="1:9" s="6" customFormat="1" ht="16.5" customHeight="1" x14ac:dyDescent="0.25">
      <c r="A39" s="3">
        <v>7</v>
      </c>
      <c r="B39" s="4" t="s">
        <v>56</v>
      </c>
      <c r="C39" s="3" t="s">
        <v>8</v>
      </c>
      <c r="D39" s="25">
        <v>1</v>
      </c>
      <c r="E39" s="31"/>
      <c r="F39" s="25">
        <f t="shared" si="3"/>
        <v>0</v>
      </c>
      <c r="G39" s="31"/>
      <c r="H39" s="25">
        <f t="shared" si="6"/>
        <v>0</v>
      </c>
      <c r="I39" s="25">
        <f t="shared" si="5"/>
        <v>0</v>
      </c>
    </row>
    <row r="40" spans="1:9" s="6" customFormat="1" ht="16.5" customHeight="1" x14ac:dyDescent="0.25">
      <c r="A40" s="3">
        <v>8</v>
      </c>
      <c r="B40" s="4" t="s">
        <v>59</v>
      </c>
      <c r="C40" s="3" t="s">
        <v>8</v>
      </c>
      <c r="D40" s="25">
        <v>3</v>
      </c>
      <c r="E40" s="31"/>
      <c r="F40" s="25">
        <f t="shared" si="3"/>
        <v>0</v>
      </c>
      <c r="G40" s="31"/>
      <c r="H40" s="25">
        <f t="shared" si="6"/>
        <v>0</v>
      </c>
      <c r="I40" s="25">
        <f t="shared" si="5"/>
        <v>0</v>
      </c>
    </row>
    <row r="41" spans="1:9" s="6" customFormat="1" ht="16.5" customHeight="1" x14ac:dyDescent="0.25">
      <c r="A41" s="3"/>
      <c r="B41" s="7" t="s">
        <v>3</v>
      </c>
      <c r="C41" s="3"/>
      <c r="D41" s="5"/>
      <c r="E41" s="5"/>
      <c r="F41" s="33">
        <f>SUM(F33:F40)</f>
        <v>0</v>
      </c>
      <c r="G41" s="8"/>
      <c r="H41" s="33">
        <f>SUM(H33:H40)</f>
        <v>0</v>
      </c>
      <c r="I41" s="33">
        <f>SUM(I33:I40)</f>
        <v>0</v>
      </c>
    </row>
    <row r="42" spans="1:9" s="11" customFormat="1" ht="15.75" customHeight="1" x14ac:dyDescent="0.25">
      <c r="A42" s="9"/>
      <c r="B42" s="12" t="s">
        <v>27</v>
      </c>
      <c r="C42" s="24">
        <v>0.75</v>
      </c>
      <c r="D42" s="13"/>
      <c r="E42" s="10"/>
      <c r="F42" s="10"/>
      <c r="G42" s="10"/>
      <c r="H42" s="10"/>
      <c r="I42" s="33">
        <f>H41*C42</f>
        <v>0</v>
      </c>
    </row>
    <row r="43" spans="1:9" s="6" customFormat="1" ht="16.5" customHeight="1" x14ac:dyDescent="0.25">
      <c r="A43" s="3"/>
      <c r="B43" s="7" t="s">
        <v>3</v>
      </c>
      <c r="C43" s="3"/>
      <c r="D43" s="5"/>
      <c r="E43" s="5"/>
      <c r="F43" s="10"/>
      <c r="G43" s="5"/>
      <c r="H43" s="10"/>
      <c r="I43" s="33">
        <f>SUM(I41:I42)</f>
        <v>0</v>
      </c>
    </row>
    <row r="44" spans="1:9" s="11" customFormat="1" ht="15.75" customHeight="1" x14ac:dyDescent="0.25">
      <c r="A44" s="9"/>
      <c r="B44" s="12" t="s">
        <v>25</v>
      </c>
      <c r="C44" s="24">
        <v>0.08</v>
      </c>
      <c r="D44" s="13"/>
      <c r="E44" s="10"/>
      <c r="F44" s="10"/>
      <c r="G44" s="10"/>
      <c r="H44" s="10"/>
      <c r="I44" s="33">
        <f>I43*C44</f>
        <v>0</v>
      </c>
    </row>
    <row r="45" spans="1:9" s="6" customFormat="1" ht="17.25" customHeight="1" x14ac:dyDescent="0.25">
      <c r="A45" s="26"/>
      <c r="B45" s="27" t="s">
        <v>28</v>
      </c>
      <c r="C45" s="28"/>
      <c r="D45" s="29"/>
      <c r="E45" s="29"/>
      <c r="F45" s="30"/>
      <c r="G45" s="29"/>
      <c r="H45" s="30"/>
      <c r="I45" s="34">
        <f>SUM(I43:I44)</f>
        <v>0</v>
      </c>
    </row>
    <row r="46" spans="1:9" s="23" customFormat="1" ht="18.75" customHeight="1" x14ac:dyDescent="0.3">
      <c r="A46" s="44" t="s">
        <v>29</v>
      </c>
      <c r="B46" s="44"/>
      <c r="C46" s="15"/>
      <c r="D46" s="16"/>
      <c r="E46" s="16"/>
      <c r="F46" s="16"/>
      <c r="G46" s="16"/>
      <c r="H46" s="16"/>
      <c r="I46" s="16"/>
    </row>
    <row r="47" spans="1:9" s="6" customFormat="1" ht="16.5" customHeight="1" x14ac:dyDescent="0.25">
      <c r="A47" s="3">
        <v>1</v>
      </c>
      <c r="B47" s="4" t="s">
        <v>63</v>
      </c>
      <c r="C47" s="3" t="s">
        <v>8</v>
      </c>
      <c r="D47" s="25">
        <v>1</v>
      </c>
      <c r="E47" s="31"/>
      <c r="F47" s="25">
        <f t="shared" ref="F47" si="7">D47*E47</f>
        <v>0</v>
      </c>
      <c r="G47" s="31"/>
      <c r="H47" s="25">
        <f t="shared" ref="H47" si="8">D47*G47</f>
        <v>0</v>
      </c>
      <c r="I47" s="25">
        <f>F47+H47</f>
        <v>0</v>
      </c>
    </row>
    <row r="48" spans="1:9" s="6" customFormat="1" ht="16.5" customHeight="1" x14ac:dyDescent="0.25">
      <c r="A48" s="3"/>
      <c r="B48" s="7" t="s">
        <v>3</v>
      </c>
      <c r="C48" s="3"/>
      <c r="D48" s="5"/>
      <c r="E48" s="5"/>
      <c r="F48" s="33">
        <f>SUM(F47)</f>
        <v>0</v>
      </c>
      <c r="G48" s="8"/>
      <c r="H48" s="33">
        <f>SUM(H47)</f>
        <v>0</v>
      </c>
      <c r="I48" s="33">
        <f>SUM(I47)</f>
        <v>0</v>
      </c>
    </row>
    <row r="49" spans="1:10" s="11" customFormat="1" ht="15.75" customHeight="1" x14ac:dyDescent="0.25">
      <c r="A49" s="9"/>
      <c r="B49" s="12" t="s">
        <v>27</v>
      </c>
      <c r="C49" s="24">
        <v>0.68</v>
      </c>
      <c r="D49" s="13"/>
      <c r="E49" s="10"/>
      <c r="F49" s="10"/>
      <c r="G49" s="10"/>
      <c r="H49" s="10"/>
      <c r="I49" s="33">
        <f>H48*C49</f>
        <v>0</v>
      </c>
    </row>
    <row r="50" spans="1:10" s="6" customFormat="1" ht="16.5" customHeight="1" x14ac:dyDescent="0.25">
      <c r="A50" s="3"/>
      <c r="B50" s="7" t="s">
        <v>3</v>
      </c>
      <c r="C50" s="3"/>
      <c r="D50" s="5"/>
      <c r="E50" s="5"/>
      <c r="F50" s="10"/>
      <c r="G50" s="5"/>
      <c r="H50" s="10"/>
      <c r="I50" s="33">
        <f>SUM(I48:I49)</f>
        <v>0</v>
      </c>
    </row>
    <row r="51" spans="1:10" s="11" customFormat="1" ht="15.75" customHeight="1" x14ac:dyDescent="0.25">
      <c r="A51" s="9"/>
      <c r="B51" s="12" t="s">
        <v>25</v>
      </c>
      <c r="C51" s="24">
        <v>0.08</v>
      </c>
      <c r="D51" s="13"/>
      <c r="E51" s="10"/>
      <c r="F51" s="10"/>
      <c r="G51" s="10"/>
      <c r="H51" s="10"/>
      <c r="I51" s="33">
        <f>I50*C51</f>
        <v>0</v>
      </c>
    </row>
    <row r="52" spans="1:10" s="6" customFormat="1" ht="17.25" customHeight="1" x14ac:dyDescent="0.25">
      <c r="A52" s="26"/>
      <c r="B52" s="27" t="s">
        <v>30</v>
      </c>
      <c r="C52" s="28"/>
      <c r="D52" s="29"/>
      <c r="E52" s="29"/>
      <c r="F52" s="30"/>
      <c r="G52" s="29"/>
      <c r="H52" s="30"/>
      <c r="I52" s="34">
        <f>SUM(I50:I51)</f>
        <v>0</v>
      </c>
    </row>
    <row r="53" spans="1:10" s="11" customFormat="1" ht="16.5" customHeight="1" x14ac:dyDescent="0.25">
      <c r="A53" s="9"/>
      <c r="B53" s="12" t="s">
        <v>31</v>
      </c>
      <c r="C53" s="24"/>
      <c r="D53" s="13"/>
      <c r="E53" s="10"/>
      <c r="F53" s="10"/>
      <c r="G53" s="10"/>
      <c r="H53" s="10"/>
      <c r="I53" s="33">
        <f>I31+I45+I52</f>
        <v>0</v>
      </c>
    </row>
    <row r="54" spans="1:10" s="11" customFormat="1" ht="16.5" customHeight="1" x14ac:dyDescent="0.25">
      <c r="A54" s="9"/>
      <c r="B54" s="12" t="s">
        <v>9</v>
      </c>
      <c r="C54" s="24">
        <v>0.05</v>
      </c>
      <c r="D54" s="13"/>
      <c r="E54" s="10"/>
      <c r="F54" s="10"/>
      <c r="G54" s="10"/>
      <c r="H54" s="10"/>
      <c r="I54" s="33">
        <f>I53*C54</f>
        <v>0</v>
      </c>
    </row>
    <row r="55" spans="1:10" s="11" customFormat="1" ht="16.5" customHeight="1" x14ac:dyDescent="0.25">
      <c r="A55" s="9"/>
      <c r="B55" s="12" t="s">
        <v>3</v>
      </c>
      <c r="C55" s="24"/>
      <c r="D55" s="13"/>
      <c r="E55" s="10"/>
      <c r="F55" s="10"/>
      <c r="G55" s="10"/>
      <c r="H55" s="10"/>
      <c r="I55" s="33">
        <f>SUM(I53:I54)</f>
        <v>0</v>
      </c>
    </row>
    <row r="56" spans="1:10" s="11" customFormat="1" ht="16.5" customHeight="1" x14ac:dyDescent="0.25">
      <c r="A56" s="9"/>
      <c r="B56" s="12" t="s">
        <v>18</v>
      </c>
      <c r="C56" s="24">
        <v>0.18</v>
      </c>
      <c r="D56" s="13"/>
      <c r="E56" s="10"/>
      <c r="F56" s="10"/>
      <c r="G56" s="10"/>
      <c r="H56" s="10"/>
      <c r="I56" s="33">
        <f>I55*C56</f>
        <v>0</v>
      </c>
    </row>
    <row r="57" spans="1:10" s="6" customFormat="1" ht="17.25" customHeight="1" x14ac:dyDescent="0.25">
      <c r="A57" s="35"/>
      <c r="B57" s="36" t="s">
        <v>19</v>
      </c>
      <c r="C57" s="37"/>
      <c r="D57" s="38"/>
      <c r="E57" s="38"/>
      <c r="F57" s="39"/>
      <c r="G57" s="38"/>
      <c r="H57" s="39"/>
      <c r="I57" s="40">
        <f>SUM(I55:I56)</f>
        <v>0</v>
      </c>
      <c r="J57" s="41"/>
    </row>
    <row r="60" spans="1:10" x14ac:dyDescent="0.25">
      <c r="I60" s="42"/>
    </row>
  </sheetData>
  <sheetProtection algorithmName="SHA-512" hashValue="3eoIPxKg7Fg3GDLappQY+fZeZLOq2v75sXnDQgZ0cHpJaurFt4G6/9ypAUc4iMehkKHddnNyFnFHCgVNF+Lk8A==" saltValue="+PuKUSrb4vNbg7dFJH/ZtQ==" spinCount="100000" sheet="1" objects="1" scenarios="1"/>
  <autoFilter ref="A5:I57"/>
  <mergeCells count="12">
    <mergeCell ref="A46:B46"/>
    <mergeCell ref="A32:B32"/>
    <mergeCell ref="A6:B6"/>
    <mergeCell ref="A1:I1"/>
    <mergeCell ref="G2:I2"/>
    <mergeCell ref="A3:A4"/>
    <mergeCell ref="B3:B4"/>
    <mergeCell ref="C3:C4"/>
    <mergeCell ref="D3:D4"/>
    <mergeCell ref="E3:F3"/>
    <mergeCell ref="G3:H3"/>
    <mergeCell ref="I3:I4"/>
  </mergeCells>
  <pageMargins left="0.17" right="0.15748031496062992" top="0.15748031496062992" bottom="0.37" header="0.15748031496062992" footer="0.15748031496062992"/>
  <pageSetup paperSize="9" scale="80" orientation="landscape" r:id="rId1"/>
  <headerFooter>
    <oddFooter>&amp;R&amp;P გვერდი | &amp;N გვერდიდან</oddFooter>
  </headerFooter>
  <ignoredErrors>
    <ignoredError sqref="I55:I56 I29:I30 I44 I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დეფექტური აქტი</vt:lpstr>
      <vt:lpstr>'დეფექტური აქტი'!Print_Titles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Tamaz Mghebrishvili</dc:creator>
  <cp:lastModifiedBy>Vasil Gagnidze</cp:lastModifiedBy>
  <cp:lastPrinted>2021-02-25T12:06:03Z</cp:lastPrinted>
  <dcterms:created xsi:type="dcterms:W3CDTF">2017-06-14T07:39:06Z</dcterms:created>
  <dcterms:modified xsi:type="dcterms:W3CDTF">2021-02-25T12:06:56Z</dcterms:modified>
</cp:coreProperties>
</file>