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11" firstSheet="1" activeTab="1"/>
  </bookViews>
  <sheets>
    <sheet name="ganmartebiti" sheetId="1" state="hidden" r:id="rId1"/>
    <sheet name="Nakrebi" sheetId="2" r:id="rId2"/>
    <sheet name="Rustaveli" sheetId="3" r:id="rId3"/>
    <sheet name="Japaridze-#1" sheetId="4" r:id="rId4"/>
    <sheet name="Japaridze-#2" sheetId="5" r:id="rId5"/>
    <sheet name="Japaridze-#3" sheetId="6" r:id="rId6"/>
    <sheet name="Iashvili-Machavariani" sheetId="7" r:id="rId7"/>
    <sheet name="Godoura" sheetId="8" r:id="rId8"/>
    <sheet name="Bendeliani" sheetId="9" r:id="rId9"/>
    <sheet name="Racha" sheetId="10" r:id="rId10"/>
    <sheet name="Vaja-Pshavela" sheetId="11" r:id="rId11"/>
    <sheet name="Sheet1" sheetId="12" r:id="rId12"/>
  </sheets>
  <definedNames>
    <definedName name="_Hlk45724263" localSheetId="1">'Nakrebi'!$C$18</definedName>
    <definedName name="_xlnm.Print_Area" localSheetId="8">'Bendeliani'!$A$1:$M$104</definedName>
    <definedName name="_xlnm.Print_Area" localSheetId="0">'ganmartebiti'!$A$1:$A$9</definedName>
    <definedName name="_xlnm.Print_Area" localSheetId="7">'Godoura'!$A$1:$M$104</definedName>
    <definedName name="_xlnm.Print_Area" localSheetId="6">'Iashvili-Machavariani'!$A$1:$M$99</definedName>
    <definedName name="_xlnm.Print_Area" localSheetId="3">'Japaridze-#1'!$A$1:$M$104</definedName>
    <definedName name="_xlnm.Print_Area" localSheetId="4">'Japaridze-#2'!$A$1:$M$104</definedName>
    <definedName name="_xlnm.Print_Area" localSheetId="5">'Japaridze-#3'!$A$1:$M$104</definedName>
    <definedName name="_xlnm.Print_Area" localSheetId="1">'Nakrebi'!$A$1:$H$27</definedName>
    <definedName name="_xlnm.Print_Area" localSheetId="9">'Racha'!$A$1:$M$104</definedName>
    <definedName name="_xlnm.Print_Area" localSheetId="2">'Rustaveli'!$A$1:$M$99</definedName>
    <definedName name="_xlnm.Print_Area" localSheetId="10">'Vaja-Pshavela'!$A$1:$M$104</definedName>
    <definedName name="_xlnm.Print_Titles" localSheetId="8">'Bendeliani'!$7:$7</definedName>
    <definedName name="_xlnm.Print_Titles" localSheetId="7">'Godoura'!$7:$7</definedName>
    <definedName name="_xlnm.Print_Titles" localSheetId="6">'Iashvili-Machavariani'!$7:$7</definedName>
    <definedName name="_xlnm.Print_Titles" localSheetId="3">'Japaridze-#1'!$7:$7</definedName>
    <definedName name="_xlnm.Print_Titles" localSheetId="4">'Japaridze-#2'!$7:$7</definedName>
    <definedName name="_xlnm.Print_Titles" localSheetId="5">'Japaridze-#3'!$7:$7</definedName>
    <definedName name="_xlnm.Print_Titles" localSheetId="9">'Racha'!$7:$7</definedName>
    <definedName name="_xlnm.Print_Titles" localSheetId="2">'Rustaveli'!$7:$7</definedName>
    <definedName name="_xlnm.Print_Titles" localSheetId="10">'Vaja-Pshavela'!$7:$7</definedName>
    <definedName name="Summary">#N/A</definedName>
  </definedNames>
  <calcPr fullCalcOnLoad="1"/>
</workbook>
</file>

<file path=xl/sharedStrings.xml><?xml version="1.0" encoding="utf-8"?>
<sst xmlns="http://schemas.openxmlformats.org/spreadsheetml/2006/main" count="1909" uniqueCount="186">
  <si>
    <t>lari</t>
  </si>
  <si>
    <t>%</t>
  </si>
  <si>
    <t>N</t>
  </si>
  <si>
    <t>kac/sT</t>
  </si>
  <si>
    <t>Sromis danaxarji</t>
  </si>
  <si>
    <t>materialuri resursebi</t>
  </si>
  <si>
    <t>wyali</t>
  </si>
  <si>
    <t>sxva manqanebi</t>
  </si>
  <si>
    <t>sxva masalebi</t>
  </si>
  <si>
    <t>შიფრი</t>
  </si>
  <si>
    <t>სამუშაოს დასახელება</t>
  </si>
  <si>
    <t>განზ. ერთ.</t>
  </si>
  <si>
    <t>ნორმა ერთ-ზე</t>
  </si>
  <si>
    <t>რაოდენობა</t>
  </si>
  <si>
    <t>მასალები</t>
  </si>
  <si>
    <t>ერთ. ფასი</t>
  </si>
  <si>
    <t>ჯამი</t>
  </si>
  <si>
    <t>ხელფასი</t>
  </si>
  <si>
    <t>მანქანა-მექანიზმები</t>
  </si>
  <si>
    <t>სულ</t>
  </si>
  <si>
    <t>(ლარი)</t>
  </si>
  <si>
    <t>თავი I</t>
  </si>
  <si>
    <t>ტერიტორიის ათვისება და მოსამზადებელი სამუშაოები</t>
  </si>
  <si>
    <t>კაც/სთ</t>
  </si>
  <si>
    <t>კვლევა-ძიების კრებული გვ. 557     ცხრ-17</t>
  </si>
  <si>
    <t>სულ თავი 1-ის მიხედვით</t>
  </si>
  <si>
    <t>თავი 2. მიწის ვაკისი</t>
  </si>
  <si>
    <t>სულ თავი 2-ის მიხედვით</t>
  </si>
  <si>
    <t>ლარი</t>
  </si>
  <si>
    <t>სულ თავი 3-ის მიხედვით</t>
  </si>
  <si>
    <t>qviSa-xreSovani narevi</t>
  </si>
  <si>
    <t>ზედნადები ხარჯები</t>
  </si>
  <si>
    <t>სახარჯთაღრიცხვო მოგება</t>
  </si>
  <si>
    <t>tn</t>
  </si>
  <si>
    <t>m3</t>
  </si>
  <si>
    <t>m2</t>
  </si>
  <si>
    <t>k/sT</t>
  </si>
  <si>
    <t>_Sromis danaxarji</t>
  </si>
  <si>
    <t>_</t>
  </si>
  <si>
    <t>m-sT</t>
  </si>
  <si>
    <t xml:space="preserve">1-80-3      </t>
  </si>
  <si>
    <t xml:space="preserve">Sromis danaxarjebi </t>
  </si>
  <si>
    <t>avtogreideri saSualo 108 cx.Z.</t>
  </si>
  <si>
    <t>manq/sT</t>
  </si>
  <si>
    <t>mosarwyav-mosarecxi manqana 6000l</t>
  </si>
  <si>
    <t>TviTmavali satkepni 5t-mde</t>
  </si>
  <si>
    <t>TviTmavali satkepni 10t-mde</t>
  </si>
  <si>
    <t xml:space="preserve">qvis namtvrevebis manawilebeli </t>
  </si>
  <si>
    <t>nakrebi saxarjTaRricxvo gaangariSeba</t>
  </si>
  <si>
    <t xml:space="preserve"> aT. lari</t>
  </si>
  <si>
    <t xml:space="preserve">mSeneblobis Rirebulebis nakrebi saxarjTaRricxvo angariSi </t>
  </si>
  <si>
    <t>#</t>
  </si>
  <si>
    <t>xarjTaRricxvis nomeri</t>
  </si>
  <si>
    <t xml:space="preserve">obieqtis, samuSaos da xarjebis dasaxeleba </t>
  </si>
  <si>
    <t>saxarjTaRricxvo Rirebuleba</t>
  </si>
  <si>
    <t>samSeneblo samuSaoebi</t>
  </si>
  <si>
    <t>samontaJo samuSaoebi</t>
  </si>
  <si>
    <t xml:space="preserve">danadgarebi, aveji, inventari </t>
  </si>
  <si>
    <t>sxvadasxva xarjebi</t>
  </si>
  <si>
    <t>saerTo saxarjTaRricxvo Rirebuleba</t>
  </si>
  <si>
    <t>Tavi II</t>
  </si>
  <si>
    <t xml:space="preserve">mSeneblobis ZiriTadi obieqtebi </t>
  </si>
  <si>
    <t>2.1</t>
  </si>
  <si>
    <t xml:space="preserve">jami Tavi II </t>
  </si>
  <si>
    <t>jami</t>
  </si>
  <si>
    <t>damatebiTi Rirebulebis gadasaxadi 18 %</t>
  </si>
  <si>
    <t>sul krebsiTi saxarjTaRricxvo Rirebuleba</t>
  </si>
  <si>
    <t>buldozeri 108 cx. Z</t>
  </si>
  <si>
    <t>avtogreideri 108 cx. Z</t>
  </si>
  <si>
    <t>27-7-2</t>
  </si>
  <si>
    <t>TviTmavali satkepni 18t-mde</t>
  </si>
  <si>
    <t>1-29-3        1-29-10</t>
  </si>
  <si>
    <t>_eqskavatori 0.25m3</t>
  </si>
  <si>
    <t>თავი 3. საგზაო სამოსი</t>
  </si>
  <si>
    <t>ტიპი I</t>
  </si>
  <si>
    <t>saCxeris municipaliteti</t>
  </si>
  <si>
    <t>trasis aRdgena da damagreba</t>
  </si>
  <si>
    <t>planireba greideriT</t>
  </si>
  <si>
    <t>27-11-2</t>
  </si>
  <si>
    <t>27-24-17,18</t>
  </si>
  <si>
    <t>Sromis danaxarji                      (0.405-0.00464X4=0.386)</t>
  </si>
  <si>
    <t>kg</t>
  </si>
  <si>
    <t>Txevadi parafini</t>
  </si>
  <si>
    <t>ganmartebiTi baraTi</t>
  </si>
  <si>
    <t xml:space="preserve">  saxarjTaRricxvo dokumentacia sabazro urTierTobebis pirobebSi gansazRvravs mSeneblobis winaswar Rirebulebas da ar warmoadgens damkveTsa da moijares Soris gadaxdis saSualebas. maT Soris angariSsworeba xdeba faqtiuri danaxarjebis mixedviT saTanado dokumentaciis wardgeniT.</t>
  </si>
  <si>
    <t xml:space="preserve">  gauTvaliswinebeli xarjebi mTlianad damkveTis gankargulebaSia da misi xarjva xdeba Sesabamisi aqtebis gaformebis Semdeg, damkveTis xelmoweriT.</t>
  </si>
  <si>
    <t>buldozeri 80 cx. Z 0.0191+0.0144*2</t>
  </si>
  <si>
    <t>_sxva manqanebi</t>
  </si>
  <si>
    <t>gruntis datvirTva xeliT a/TviTmclelze</t>
  </si>
  <si>
    <t xml:space="preserve">gruntis gatana nayarSi 3 km-ze </t>
  </si>
  <si>
    <t>ყველა თავების ჯამი</t>
  </si>
  <si>
    <t>1-116-2 miy.</t>
  </si>
  <si>
    <t>RorRi fr. 0-40mm (0.189-0.0126*3=0.1512)</t>
  </si>
  <si>
    <t>yalibis fari (0.0117-0.00059*4)</t>
  </si>
  <si>
    <t>sxva masala (0.0064-0.00019*4)</t>
  </si>
  <si>
    <t>zedapiris damuSaveba Txevadi parafiniT 2-jer (0.4kg/m2)</t>
  </si>
  <si>
    <t xml:space="preserve">nayarSi muSaoba </t>
  </si>
  <si>
    <t xml:space="preserve">SromiTi  danaxarjebi </t>
  </si>
  <si>
    <t>srf 14,142</t>
  </si>
  <si>
    <t>buldozeri 79 kvt</t>
  </si>
  <si>
    <t>8-4-3 miy.</t>
  </si>
  <si>
    <t>maT Soris: damatebiTi Rirebulebis gadasaxadi</t>
  </si>
  <si>
    <t>lokaluri xarjTaRricxva #2-1</t>
  </si>
  <si>
    <r>
      <t>datvirTva eqskavatoriT (V-0.25 m</t>
    </r>
    <r>
      <rPr>
        <vertAlign val="superscript"/>
        <sz val="12"/>
        <color indexed="8"/>
        <rFont val="AcadNusx"/>
        <family val="0"/>
      </rPr>
      <t xml:space="preserve">3) </t>
    </r>
    <r>
      <rPr>
        <sz val="12"/>
        <color indexed="8"/>
        <rFont val="AcadNusx"/>
        <family val="0"/>
      </rPr>
      <t xml:space="preserve"> a/TviTmclelebze </t>
    </r>
  </si>
  <si>
    <r>
      <t>safuZveli- fraqciuli RorRiT fraqciiT (0-40) mm.KsisqiT- 12 sm. (</t>
    </r>
    <r>
      <rPr>
        <sz val="12"/>
        <color indexed="8"/>
        <rFont val="Sylfaen"/>
        <family val="1"/>
      </rPr>
      <t>ГОСТ</t>
    </r>
    <r>
      <rPr>
        <sz val="12"/>
        <color indexed="8"/>
        <rFont val="AcadNusx"/>
        <family val="0"/>
      </rPr>
      <t xml:space="preserve"> 25607-83) SemdgomSi misi satkepniT Semkvriveba</t>
    </r>
  </si>
  <si>
    <r>
      <t xml:space="preserve">betoni </t>
    </r>
    <r>
      <rPr>
        <sz val="12"/>
        <rFont val="Arial"/>
        <family val="2"/>
      </rPr>
      <t>B-25 (0.204-0.0102X4)</t>
    </r>
  </si>
  <si>
    <r>
      <t xml:space="preserve">armatura </t>
    </r>
    <r>
      <rPr>
        <sz val="12"/>
        <rFont val="Arial"/>
        <family val="2"/>
      </rPr>
      <t>A-I, d=6</t>
    </r>
  </si>
  <si>
    <t>srf</t>
  </si>
  <si>
    <t>m/sT</t>
  </si>
  <si>
    <t>gaTixianebuli xreSovani da teqnogenuri savali nawilis zeda fenis, gverdulebze arsebuli gruntis da samSeneblo nagvis moxsna buldozeriT, Segroveba 30m (dasaxlebuli monakveTebi)</t>
  </si>
  <si>
    <t>igive, gruntis damuSaveba xeliT meqanizmebisTvis miudgomel adgilebSi (dasaxlebuli monakveTebi)</t>
  </si>
  <si>
    <t>1-25-2</t>
  </si>
  <si>
    <t>RorRi</t>
  </si>
  <si>
    <t>grZivi da ganivi mokroprofilis gasworebis mizniT calkeuli ormoebis da daweuli adgilebis Sevseba qviSa-xreSovani nareviT (fraqciiT 0-70 mm-mde) SemdgomSi misi satkepniT Semkvriveba.</t>
  </si>
  <si>
    <t>adg. masala</t>
  </si>
  <si>
    <t xml:space="preserve">parafinis transportireba 160km-dan </t>
  </si>
  <si>
    <t xml:space="preserve">bitumis transportireba 160km-dan </t>
  </si>
  <si>
    <t xml:space="preserve">vzer 88 1-3 </t>
  </si>
  <si>
    <t>km</t>
  </si>
  <si>
    <t>bitum-polimedruli narevi</t>
  </si>
  <si>
    <t>1_23_5</t>
  </si>
  <si>
    <t>Sps ,,jeo roud" is direqtori</t>
  </si>
  <si>
    <t>v. samxaraZe</t>
  </si>
  <si>
    <r>
      <t>Sedgenilia:  2020 wlis II</t>
    </r>
    <r>
      <rPr>
        <sz val="11"/>
        <rFont val="Academic"/>
        <family val="2"/>
      </rPr>
      <t xml:space="preserve"> </t>
    </r>
    <r>
      <rPr>
        <sz val="11"/>
        <rFont val="LitNusx"/>
        <family val="2"/>
      </rPr>
      <t xml:space="preserve">kvartlis fasebSi </t>
    </r>
  </si>
  <si>
    <t>lokalur-resursuli xarjTaRricxva #2-1</t>
  </si>
  <si>
    <t>Sedgenilia 2020 w. II kv. fasebSi</t>
  </si>
  <si>
    <t xml:space="preserve">qviSa-xreSovani narevis transportireba 3km-dan </t>
  </si>
  <si>
    <t xml:space="preserve">RorRis transportireba 3km-dan </t>
  </si>
  <si>
    <t xml:space="preserve">betonis transportireba 3km-dan </t>
  </si>
  <si>
    <t>armaturis transportireba 3km-dan</t>
  </si>
  <si>
    <t xml:space="preserve">  q. saCxereSi quCebze da CixebSi rk/betonis safariani gzis mowyobis samuSaoebis saxarjTaRricxvo dokumentacia Sedgenilia Sps `jeoroud~-is mier 2020 w II kv. fasebSi, lokalur-resursuli meTodiT. kac/sT-ebis, samSeneblo manqana - meqanizmebis manq/sT-ebisa da ZiriTadi masalebis fasebi aRebulia mSeneblobis SemfasebelTa kavSiris 2020 w II kv `samSeneblo resursebis fasebis~ krebulidan. inertul masalebze aRebulia adgilobrivi municipalitetis mier mowodebuli fasebi.  </t>
  </si>
  <si>
    <t>q. saCxereSi quCebze da CixebSi rk/betonis safariani gzis mowyoba</t>
  </si>
  <si>
    <t>misayreli gverdulebis mowyoba qviSa-xreSovani nareviT saS. sisqiT 25sm (fraqciiT 0-70 mm-mde) SemdgomSi misi satkepniT Semkvriveba.</t>
  </si>
  <si>
    <t>lokalur-resursuli xarjTaRricxva #2-2</t>
  </si>
  <si>
    <t>q. saCxereSi quCebze da CixebSi rk/betonis safariani gzis mowyoba-rusTavelis quCaze, zauri maCaiZis saxlTan</t>
  </si>
  <si>
    <t>2.2</t>
  </si>
  <si>
    <t>rusTavelis quCaze, zauri maCaiZis saxlTan</t>
  </si>
  <si>
    <t>ГЭСНр-2017          68-37-4miy.</t>
  </si>
  <si>
    <t>saTvalTvalo Webis saTavisis moyvana saproeqto niSnulis doneze.</t>
  </si>
  <si>
    <t>c</t>
  </si>
  <si>
    <r>
      <t xml:space="preserve">betoni </t>
    </r>
    <r>
      <rPr>
        <sz val="12"/>
        <rFont val="Arial"/>
        <family val="2"/>
      </rPr>
      <t>B-20</t>
    </r>
  </si>
  <si>
    <t>gaTixianebuli xreSovani da teqnogenuri savali nawilis zeda fenis, gverdulebze arsebuli gruntis da samSeneblo nagvis moxsna buldozeriT, Segroveba 30m</t>
  </si>
  <si>
    <t xml:space="preserve">igive, gruntis damuSaveba xeliT meqanizmebisTvis miudgomel adgilebSi </t>
  </si>
  <si>
    <t>lokaluri xarjTaRricxva #2-2</t>
  </si>
  <si>
    <t>2.3</t>
  </si>
  <si>
    <t>lokaluri xarjTaRricxva #2-3</t>
  </si>
  <si>
    <t>revaz jafariZis quCis Cixi #1-daTo maWaraSvilis saxlTan</t>
  </si>
  <si>
    <t>q. saCxereSi quCebze da CixebSi rk/betonis safariani gzis mowyoba-revaz jafariZis quCis Cixi #1-daTo maWaraSvilis saxlTan</t>
  </si>
  <si>
    <t>lokalur-resursuli xarjTaRricxva #2-3</t>
  </si>
  <si>
    <t>revaz jafariZis quCis Cixi #2-kako abramiSvilis saxlTan</t>
  </si>
  <si>
    <t>2.4</t>
  </si>
  <si>
    <t>lokaluri xarjTaRricxva #2-4</t>
  </si>
  <si>
    <t>revaz jafariZis quCis Cixi #3-mirian kuWaSvilis saxlTan</t>
  </si>
  <si>
    <t>lokalur-resursuli xarjTaRricxva #2-4</t>
  </si>
  <si>
    <t>q. saCxereSi quCebze da CixebSi rk/betonis safariani gzis mowyoba-revaz jafariZis quCis Cixi #2-kako abramiSvilis saxlTan</t>
  </si>
  <si>
    <t>q. saCxereSi quCebze da CixebSi rk/betonis safariani gzis mowyoba-revaz jafariZis quCis Cixi #3-mirian kuWaSvilis saxlTan</t>
  </si>
  <si>
    <t>2.5</t>
  </si>
  <si>
    <t>lokaluri xarjTaRricxva #2-5</t>
  </si>
  <si>
    <t>iaSvilis quCisa da maWavarianis Cixis damakavSirebeli gza</t>
  </si>
  <si>
    <t>lokalur-resursuli xarjTaRricxva #2-5</t>
  </si>
  <si>
    <t>q. saCxereSi quCebze da CixebSi rk/betonis safariani gzis mowyoba-iaSvilis quCisa da maWavarianis Cixis damakavSirebeli gza</t>
  </si>
  <si>
    <t>2.6</t>
  </si>
  <si>
    <t>lokaluri xarjTaRricxva #2-6</t>
  </si>
  <si>
    <t>godouras wyarosTan, ramazi mosiaSvilis saxlTan</t>
  </si>
  <si>
    <t>lokalur-resursuli xarjTaRricxva #2-6</t>
  </si>
  <si>
    <t>q. saCxereSi quCebze da CixebSi rk/betonis safariani gzis mowyoba-godouras wyarosTan, ramazi mosiaSvilis saxlTan</t>
  </si>
  <si>
    <t>2.7</t>
  </si>
  <si>
    <t>lokaluri xarjTaRricxva #2-7</t>
  </si>
  <si>
    <t>bendelianis quCis Cixi</t>
  </si>
  <si>
    <t>lokalur-resursuli xarjTaRricxva #2-7</t>
  </si>
  <si>
    <t>q. saCxereSi quCebze da CixebSi rk/betonis safariani gzis mowyoba-bendelianis quCis Cixi</t>
  </si>
  <si>
    <t>2.8</t>
  </si>
  <si>
    <t>lokaluri xarjTaRricxva #2-8</t>
  </si>
  <si>
    <t>raWis quCis Cixi-maWaraSvilis saxlTan</t>
  </si>
  <si>
    <t>lokalur-resursuli xarjTaRricxva #2-8</t>
  </si>
  <si>
    <t>q. saCxereSi quCebze da CixebSi rk/betonis safariani gzis mowyoba-raWis quCis Cixi-maWaraSvilis saxlTan</t>
  </si>
  <si>
    <t>gauTvaliswinebeli xarjebi 3%</t>
  </si>
  <si>
    <t>2.9</t>
  </si>
  <si>
    <t>lokaluri xarjTaRricxva #2-9</t>
  </si>
  <si>
    <t>vaJa-fSavelas quCis II Cixi-badri maWaraSvilis saxlTan</t>
  </si>
  <si>
    <t>lokalur-resursuli xarjTaRricxva #2-9</t>
  </si>
  <si>
    <t>q. saCxereSi quCebze da CixebSi rk/betonis safariani gzis mowyoba-vaJa-fSavela II Cixi-badri maWaraSvilis saxlTan</t>
  </si>
  <si>
    <t xml:space="preserve"> calkeuli samuSaoebis Rirebulebis gansazRvrisaTvis gamoyenebulia 1984ww saxarjTaRricxvo sn da w Sesabamisi cxrilebi. zednadebi xarjebia -  10%,  mogeba - 8%, gauTvaliswinebeli xarjebi - 10%. sareabilitacio samuSaoebis mTliani Rirebuleba dRg-s CaTvliT Seadgens -143,697.72 lars.</t>
  </si>
  <si>
    <t>proeqtis mT. inJineri                    s. burjaliani</t>
  </si>
  <si>
    <r>
      <t xml:space="preserve">betonis safaris mowyoba saval nawilze sisqiT 16 sm armirebiT, temperaturuli nakerebis mowyoba gzis  ganivad yovel 4m-Si da nakerebis Sevseba bitum-polimeruli nareviT </t>
    </r>
    <r>
      <rPr>
        <sz val="12"/>
        <rFont val="Arial"/>
        <family val="2"/>
      </rPr>
      <t xml:space="preserve">B-25 </t>
    </r>
  </si>
  <si>
    <r>
      <t xml:space="preserve">betonis safaris mowyoba saval nawilze sisqiT 16 sm armirebiT, temperaturuli nakerebis mowyoba gzis  ganivad yovel 4m-Si da nakerebis Sevseba bitum-polimeruli nareviT </t>
    </r>
    <r>
      <rPr>
        <sz val="12"/>
        <rFont val="Arial"/>
        <family val="2"/>
      </rPr>
      <t>B-25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</si>
</sst>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_-;\-* #,##0_-;_-* &quot;-&quot;_-;_-@_-"/>
    <numFmt numFmtId="170" formatCode="_-* #,##0.00\ &quot;₾&quot;_-;\-* #,##0.00\ &quot;₾&quot;_-;_-* &quot;-&quot;??\ &quot;₾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#.00;[Red]\-#,###.00;\-\ ;\ \-\ "/>
    <numFmt numFmtId="193" formatCode="#,###.000;[Red]\-#,###.000;\-\ ;\ \-\ "/>
    <numFmt numFmtId="194" formatCode="#,###.0;[Red]\-#,###.0;\-\ ;\ \-\ "/>
    <numFmt numFmtId="195" formatCode="#,###;[Red]\-#,###;\-\ ;\ \-\ 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.0"/>
    <numFmt numFmtId="202" formatCode="[$-409]dddd\,\ mmmm\ dd\,\ yyyy"/>
  </numFmts>
  <fonts count="80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11"/>
      <color indexed="8"/>
      <name val="AcadNusx"/>
      <family val="0"/>
    </font>
    <font>
      <b/>
      <sz val="11"/>
      <name val="AcadNusx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name val="Helv"/>
      <family val="0"/>
    </font>
    <font>
      <b/>
      <sz val="12"/>
      <name val="AcadMtavr"/>
      <family val="0"/>
    </font>
    <font>
      <sz val="12"/>
      <name val="AcadMtavr"/>
      <family val="0"/>
    </font>
    <font>
      <sz val="12"/>
      <name val="LitNusx"/>
      <family val="0"/>
    </font>
    <font>
      <b/>
      <sz val="12"/>
      <name val="LitNusx"/>
      <family val="2"/>
    </font>
    <font>
      <b/>
      <sz val="13"/>
      <name val="AcadMtavr"/>
      <family val="0"/>
    </font>
    <font>
      <b/>
      <sz val="14"/>
      <name val="AcadMtavr"/>
      <family val="0"/>
    </font>
    <font>
      <sz val="11"/>
      <name val="LitNusx"/>
      <family val="2"/>
    </font>
    <font>
      <sz val="11"/>
      <name val="Academic"/>
      <family val="2"/>
    </font>
    <font>
      <b/>
      <sz val="11"/>
      <name val="LitNusx"/>
      <family val="2"/>
    </font>
    <font>
      <sz val="12"/>
      <name val="Sylfaen"/>
      <family val="1"/>
    </font>
    <font>
      <b/>
      <sz val="10"/>
      <name val="AKAD NUSX"/>
      <family val="0"/>
    </font>
    <font>
      <sz val="10"/>
      <name val="AcadNusx"/>
      <family val="0"/>
    </font>
    <font>
      <sz val="16"/>
      <color indexed="8"/>
      <name val="AcadNusx"/>
      <family val="0"/>
    </font>
    <font>
      <sz val="12"/>
      <color indexed="8"/>
      <name val="AcadNusx"/>
      <family val="0"/>
    </font>
    <font>
      <sz val="12"/>
      <color indexed="8"/>
      <name val="Arial"/>
      <family val="2"/>
    </font>
    <font>
      <b/>
      <sz val="12"/>
      <color indexed="8"/>
      <name val="AcadNusx"/>
      <family val="0"/>
    </font>
    <font>
      <b/>
      <sz val="12"/>
      <name val="Arial"/>
      <family val="2"/>
    </font>
    <font>
      <vertAlign val="superscript"/>
      <sz val="12"/>
      <color indexed="8"/>
      <name val="AcadNusx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Sylfaen"/>
      <family val="1"/>
    </font>
    <font>
      <b/>
      <sz val="12"/>
      <color indexed="8"/>
      <name val="AcadMtavr"/>
      <family val="0"/>
    </font>
    <font>
      <sz val="12"/>
      <color indexed="8"/>
      <name val="AcadMtavr"/>
      <family val="0"/>
    </font>
    <font>
      <b/>
      <sz val="14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cadMtavr"/>
      <family val="0"/>
    </font>
    <font>
      <sz val="12"/>
      <color theme="1"/>
      <name val="AcadNusx"/>
      <family val="0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9" fillId="29" borderId="1" applyNumberFormat="0" applyAlignment="0" applyProtection="0"/>
    <xf numFmtId="0" fontId="70" fillId="0" borderId="6" applyNumberFormat="0" applyFill="0" applyAlignment="0" applyProtection="0"/>
    <xf numFmtId="0" fontId="71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9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72" fillId="26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0">
      <alignment/>
      <protection/>
    </xf>
    <xf numFmtId="0" fontId="17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3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</cellStyleXfs>
  <cellXfs count="264">
    <xf numFmtId="0" fontId="0" fillId="0" borderId="0" xfId="0" applyAlignment="1">
      <alignment/>
    </xf>
    <xf numFmtId="0" fontId="1" fillId="0" borderId="0" xfId="71" applyFont="1">
      <alignment/>
      <protection/>
    </xf>
    <xf numFmtId="0" fontId="1" fillId="0" borderId="0" xfId="71" applyFont="1" applyAlignment="1">
      <alignment vertical="center"/>
      <protection/>
    </xf>
    <xf numFmtId="0" fontId="1" fillId="0" borderId="0" xfId="71" applyFont="1" applyBorder="1" applyAlignment="1">
      <alignment horizontal="center" vertical="center"/>
      <protection/>
    </xf>
    <xf numFmtId="0" fontId="1" fillId="0" borderId="0" xfId="71" applyFont="1" applyAlignment="1">
      <alignment horizontal="center" vertical="center"/>
      <protection/>
    </xf>
    <xf numFmtId="49" fontId="1" fillId="0" borderId="0" xfId="71" applyNumberFormat="1" applyFont="1" applyBorder="1" applyAlignment="1">
      <alignment horizontal="center" vertical="top" wrapText="1"/>
      <protection/>
    </xf>
    <xf numFmtId="0" fontId="4" fillId="0" borderId="0" xfId="71" applyFont="1" applyAlignment="1">
      <alignment wrapText="1"/>
      <protection/>
    </xf>
    <xf numFmtId="0" fontId="4" fillId="0" borderId="0" xfId="71" applyFont="1">
      <alignment/>
      <protection/>
    </xf>
    <xf numFmtId="0" fontId="1" fillId="0" borderId="0" xfId="71" applyFont="1" applyBorder="1">
      <alignment/>
      <protection/>
    </xf>
    <xf numFmtId="0" fontId="1" fillId="0" borderId="0" xfId="71" applyFont="1" applyBorder="1" applyAlignment="1">
      <alignment vertical="center"/>
      <protection/>
    </xf>
    <xf numFmtId="49" fontId="2" fillId="32" borderId="0" xfId="71" applyNumberFormat="1" applyFont="1" applyFill="1" applyBorder="1" applyAlignment="1">
      <alignment horizontal="left" vertical="top"/>
      <protection/>
    </xf>
    <xf numFmtId="0" fontId="1" fillId="32" borderId="0" xfId="71" applyFont="1" applyFill="1" applyAlignment="1">
      <alignment vertical="center"/>
      <protection/>
    </xf>
    <xf numFmtId="0" fontId="1" fillId="32" borderId="0" xfId="71" applyFont="1" applyFill="1" applyBorder="1" applyAlignment="1">
      <alignment horizontal="center" vertical="center"/>
      <protection/>
    </xf>
    <xf numFmtId="0" fontId="1" fillId="32" borderId="0" xfId="71" applyFont="1" applyFill="1" applyAlignment="1">
      <alignment horizontal="center" vertical="center"/>
      <protection/>
    </xf>
    <xf numFmtId="0" fontId="10" fillId="0" borderId="0" xfId="71" applyFont="1" applyBorder="1" applyAlignment="1">
      <alignment horizontal="center" vertical="top"/>
      <protection/>
    </xf>
    <xf numFmtId="0" fontId="7" fillId="0" borderId="0" xfId="71" applyFont="1" applyBorder="1" applyAlignment="1">
      <alignment horizontal="center" vertical="top"/>
      <protection/>
    </xf>
    <xf numFmtId="49" fontId="4" fillId="0" borderId="0" xfId="71" applyNumberFormat="1" applyFont="1" applyBorder="1" applyAlignment="1">
      <alignment horizontal="center" vertical="top" wrapText="1"/>
      <protection/>
    </xf>
    <xf numFmtId="0" fontId="4" fillId="0" borderId="0" xfId="71" applyFont="1" applyAlignment="1">
      <alignment vertical="center"/>
      <protection/>
    </xf>
    <xf numFmtId="0" fontId="4" fillId="0" borderId="0" xfId="71" applyFont="1" applyBorder="1" applyAlignment="1">
      <alignment horizontal="center" vertical="center"/>
      <protection/>
    </xf>
    <xf numFmtId="0" fontId="4" fillId="0" borderId="0" xfId="71" applyFont="1" applyAlignment="1">
      <alignment horizontal="center" vertical="center"/>
      <protection/>
    </xf>
    <xf numFmtId="0" fontId="4" fillId="0" borderId="0" xfId="71" applyFont="1" applyBorder="1">
      <alignment/>
      <protection/>
    </xf>
    <xf numFmtId="0" fontId="4" fillId="0" borderId="0" xfId="71" applyFont="1" applyBorder="1" applyAlignment="1">
      <alignment vertical="center"/>
      <protection/>
    </xf>
    <xf numFmtId="0" fontId="11" fillId="0" borderId="0" xfId="77">
      <alignment/>
      <protection/>
    </xf>
    <xf numFmtId="196" fontId="10" fillId="0" borderId="0" xfId="77" applyNumberFormat="1" applyFont="1" applyAlignment="1">
      <alignment/>
      <protection/>
    </xf>
    <xf numFmtId="0" fontId="20" fillId="0" borderId="0" xfId="77" applyFont="1" applyAlignment="1">
      <alignment/>
      <protection/>
    </xf>
    <xf numFmtId="0" fontId="24" fillId="0" borderId="10" xfId="77" applyNumberFormat="1" applyFont="1" applyBorder="1" applyAlignment="1">
      <alignment horizontal="center" vertical="center" wrapText="1"/>
      <protection/>
    </xf>
    <xf numFmtId="0" fontId="24" fillId="0" borderId="11" xfId="77" applyNumberFormat="1" applyFont="1" applyBorder="1" applyAlignment="1">
      <alignment horizontal="center" vertical="center" wrapText="1"/>
      <protection/>
    </xf>
    <xf numFmtId="0" fontId="24" fillId="0" borderId="12" xfId="77" applyNumberFormat="1" applyFont="1" applyBorder="1" applyAlignment="1">
      <alignment horizontal="center" vertical="center" wrapText="1"/>
      <protection/>
    </xf>
    <xf numFmtId="0" fontId="8" fillId="0" borderId="13" xfId="77" applyNumberFormat="1" applyFont="1" applyBorder="1" applyAlignment="1">
      <alignment horizontal="center" vertical="center" wrapText="1"/>
      <protection/>
    </xf>
    <xf numFmtId="2" fontId="26" fillId="0" borderId="14" xfId="77" applyNumberFormat="1" applyFont="1" applyBorder="1" applyAlignment="1">
      <alignment horizontal="center" vertical="center" wrapText="1"/>
      <protection/>
    </xf>
    <xf numFmtId="0" fontId="21" fillId="0" borderId="14" xfId="77" applyNumberFormat="1" applyFont="1" applyBorder="1" applyAlignment="1">
      <alignment horizontal="center" vertical="center" wrapText="1"/>
      <protection/>
    </xf>
    <xf numFmtId="2" fontId="24" fillId="0" borderId="14" xfId="77" applyNumberFormat="1" applyFont="1" applyBorder="1" applyAlignment="1">
      <alignment horizontal="center" vertical="center" wrapText="1"/>
      <protection/>
    </xf>
    <xf numFmtId="2" fontId="24" fillId="0" borderId="15" xfId="77" applyNumberFormat="1" applyFont="1" applyBorder="1" applyAlignment="1">
      <alignment horizontal="center" vertical="center" wrapText="1"/>
      <protection/>
    </xf>
    <xf numFmtId="0" fontId="8" fillId="0" borderId="16" xfId="77" applyNumberFormat="1" applyFont="1" applyBorder="1" applyAlignment="1">
      <alignment horizontal="center" vertical="center" wrapText="1"/>
      <protection/>
    </xf>
    <xf numFmtId="2" fontId="26" fillId="0" borderId="17" xfId="77" applyNumberFormat="1" applyFont="1" applyBorder="1" applyAlignment="1">
      <alignment horizontal="center" vertical="center" wrapText="1"/>
      <protection/>
    </xf>
    <xf numFmtId="2" fontId="21" fillId="0" borderId="17" xfId="77" applyNumberFormat="1" applyFont="1" applyBorder="1" applyAlignment="1">
      <alignment horizontal="center" vertical="center" wrapText="1"/>
      <protection/>
    </xf>
    <xf numFmtId="2" fontId="24" fillId="0" borderId="17" xfId="77" applyNumberFormat="1" applyFont="1" applyBorder="1" applyAlignment="1">
      <alignment horizontal="center" vertical="center" wrapText="1"/>
      <protection/>
    </xf>
    <xf numFmtId="2" fontId="24" fillId="0" borderId="18" xfId="77" applyNumberFormat="1" applyFont="1" applyBorder="1" applyAlignment="1">
      <alignment horizontal="center" vertical="center" wrapText="1"/>
      <protection/>
    </xf>
    <xf numFmtId="2" fontId="24" fillId="0" borderId="11" xfId="77" applyNumberFormat="1" applyFont="1" applyBorder="1" applyAlignment="1">
      <alignment horizontal="center" vertical="center" wrapText="1"/>
      <protection/>
    </xf>
    <xf numFmtId="2" fontId="20" fillId="0" borderId="17" xfId="77" applyNumberFormat="1" applyFont="1" applyBorder="1" applyAlignment="1">
      <alignment horizontal="center" vertical="center" wrapText="1"/>
      <protection/>
    </xf>
    <xf numFmtId="2" fontId="7" fillId="32" borderId="11" xfId="94" applyNumberFormat="1" applyFont="1" applyFill="1" applyBorder="1" applyAlignment="1">
      <alignment horizontal="center" vertical="center"/>
      <protection/>
    </xf>
    <xf numFmtId="0" fontId="8" fillId="32" borderId="11" xfId="94" applyFont="1" applyFill="1" applyBorder="1" applyAlignment="1">
      <alignment horizontal="center"/>
      <protection/>
    </xf>
    <xf numFmtId="0" fontId="27" fillId="32" borderId="0" xfId="94" applyFont="1" applyFill="1" applyBorder="1" applyAlignment="1">
      <alignment/>
      <protection/>
    </xf>
    <xf numFmtId="0" fontId="28" fillId="0" borderId="0" xfId="77" applyFont="1" applyBorder="1">
      <alignment/>
      <protection/>
    </xf>
    <xf numFmtId="0" fontId="28" fillId="0" borderId="0" xfId="77" applyFont="1">
      <alignment/>
      <protection/>
    </xf>
    <xf numFmtId="0" fontId="26" fillId="0" borderId="16" xfId="77" applyNumberFormat="1" applyFont="1" applyBorder="1" applyAlignment="1">
      <alignment horizontal="center" vertical="center" wrapText="1"/>
      <protection/>
    </xf>
    <xf numFmtId="2" fontId="7" fillId="0" borderId="17" xfId="77" applyNumberFormat="1" applyFont="1" applyBorder="1" applyAlignment="1">
      <alignment horizontal="center" vertical="center" wrapText="1"/>
      <protection/>
    </xf>
    <xf numFmtId="2" fontId="7" fillId="0" borderId="18" xfId="77" applyNumberFormat="1" applyFont="1" applyBorder="1" applyAlignment="1">
      <alignment horizontal="center" vertical="center" wrapText="1"/>
      <protection/>
    </xf>
    <xf numFmtId="2" fontId="21" fillId="0" borderId="17" xfId="77" applyNumberFormat="1" applyFont="1" applyBorder="1" applyAlignment="1">
      <alignment horizontal="center" vertical="center" wrapText="1"/>
      <protection/>
    </xf>
    <xf numFmtId="201" fontId="8" fillId="0" borderId="17" xfId="77" applyNumberFormat="1" applyFont="1" applyBorder="1" applyAlignment="1">
      <alignment horizontal="center" vertical="center" wrapText="1"/>
      <protection/>
    </xf>
    <xf numFmtId="2" fontId="8" fillId="0" borderId="17" xfId="77" applyNumberFormat="1" applyFont="1" applyBorder="1" applyAlignment="1">
      <alignment horizontal="center" vertical="center" wrapText="1"/>
      <protection/>
    </xf>
    <xf numFmtId="2" fontId="24" fillId="0" borderId="11" xfId="77" applyNumberFormat="1" applyFont="1" applyBorder="1" applyAlignment="1">
      <alignment horizontal="center" vertical="center" wrapText="1"/>
      <protection/>
    </xf>
    <xf numFmtId="2" fontId="21" fillId="0" borderId="11" xfId="77" applyNumberFormat="1" applyFont="1" applyBorder="1" applyAlignment="1">
      <alignment horizontal="center" vertical="center" wrapText="1"/>
      <protection/>
    </xf>
    <xf numFmtId="2" fontId="8" fillId="0" borderId="11" xfId="77" applyNumberFormat="1" applyFont="1" applyBorder="1" applyAlignment="1">
      <alignment horizontal="center" vertical="center" wrapText="1"/>
      <protection/>
    </xf>
    <xf numFmtId="2" fontId="8" fillId="0" borderId="12" xfId="77" applyNumberFormat="1" applyFont="1" applyBorder="1" applyAlignment="1">
      <alignment horizontal="center" vertical="center" wrapText="1"/>
      <protection/>
    </xf>
    <xf numFmtId="0" fontId="29" fillId="0" borderId="0" xfId="71" applyFont="1" applyAlignment="1">
      <alignment horizontal="left" vertical="center"/>
      <protection/>
    </xf>
    <xf numFmtId="0" fontId="1" fillId="32" borderId="16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 wrapText="1"/>
    </xf>
    <xf numFmtId="0" fontId="30" fillId="0" borderId="0" xfId="74" applyFont="1" applyAlignment="1">
      <alignment horizontal="center" vertical="center"/>
      <protection/>
    </xf>
    <xf numFmtId="0" fontId="12" fillId="0" borderId="0" xfId="74" applyFont="1">
      <alignment/>
      <protection/>
    </xf>
    <xf numFmtId="0" fontId="31" fillId="0" borderId="0" xfId="74" applyFont="1">
      <alignment/>
      <protection/>
    </xf>
    <xf numFmtId="0" fontId="31" fillId="0" borderId="0" xfId="74" applyFont="1" applyAlignment="1">
      <alignment horizontal="left" vertical="top" wrapText="1"/>
      <protection/>
    </xf>
    <xf numFmtId="0" fontId="1" fillId="32" borderId="0" xfId="74" applyFont="1" applyFill="1" applyAlignment="1">
      <alignment horizontal="left" vertical="top" wrapText="1"/>
      <protection/>
    </xf>
    <xf numFmtId="0" fontId="1" fillId="32" borderId="0" xfId="74" applyFont="1" applyFill="1" applyAlignment="1">
      <alignment vertical="top" wrapText="1"/>
      <protection/>
    </xf>
    <xf numFmtId="0" fontId="12" fillId="0" borderId="0" xfId="74" applyFont="1" applyAlignment="1">
      <alignment horizontal="left" vertical="top" wrapText="1"/>
      <protection/>
    </xf>
    <xf numFmtId="2" fontId="8" fillId="0" borderId="18" xfId="77" applyNumberFormat="1" applyFont="1" applyBorder="1" applyAlignment="1">
      <alignment horizontal="center" vertical="center" wrapText="1"/>
      <protection/>
    </xf>
    <xf numFmtId="0" fontId="1" fillId="33" borderId="17" xfId="0" applyFont="1" applyFill="1" applyBorder="1" applyAlignment="1">
      <alignment horizontal="center" vertical="center" wrapText="1"/>
    </xf>
    <xf numFmtId="0" fontId="2" fillId="0" borderId="0" xfId="71" applyFont="1" applyBorder="1" applyAlignment="1">
      <alignment horizontal="center" vertical="center"/>
      <protection/>
    </xf>
    <xf numFmtId="0" fontId="2" fillId="0" borderId="0" xfId="71" applyFont="1" applyBorder="1" applyAlignment="1">
      <alignment vertical="center"/>
      <protection/>
    </xf>
    <xf numFmtId="2" fontId="10" fillId="0" borderId="0" xfId="77" applyNumberFormat="1" applyFont="1" applyAlignment="1">
      <alignment/>
      <protection/>
    </xf>
    <xf numFmtId="49" fontId="7" fillId="0" borderId="10" xfId="77" applyNumberFormat="1" applyFont="1" applyBorder="1" applyAlignment="1">
      <alignment horizontal="center" vertical="center" wrapText="1"/>
      <protection/>
    </xf>
    <xf numFmtId="0" fontId="10" fillId="32" borderId="19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2" fontId="1" fillId="32" borderId="11" xfId="0" applyNumberFormat="1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center" vertical="center"/>
    </xf>
    <xf numFmtId="1" fontId="10" fillId="32" borderId="20" xfId="0" applyNumberFormat="1" applyFont="1" applyFill="1" applyBorder="1" applyAlignment="1">
      <alignment horizontal="center" vertical="center"/>
    </xf>
    <xf numFmtId="0" fontId="10" fillId="32" borderId="21" xfId="0" applyFont="1" applyFill="1" applyBorder="1" applyAlignment="1">
      <alignment horizontal="center" vertical="center"/>
    </xf>
    <xf numFmtId="0" fontId="10" fillId="0" borderId="13" xfId="71" applyFont="1" applyBorder="1" applyAlignment="1">
      <alignment horizontal="center" vertical="top"/>
      <protection/>
    </xf>
    <xf numFmtId="49" fontId="1" fillId="0" borderId="14" xfId="71" applyNumberFormat="1" applyFont="1" applyBorder="1" applyAlignment="1">
      <alignment horizontal="center" vertical="top" wrapText="1"/>
      <protection/>
    </xf>
    <xf numFmtId="0" fontId="2" fillId="0" borderId="14" xfId="71" applyFont="1" applyBorder="1" applyAlignment="1">
      <alignment horizontal="center" vertical="center" wrapText="1"/>
      <protection/>
    </xf>
    <xf numFmtId="192" fontId="32" fillId="0" borderId="14" xfId="71" applyNumberFormat="1" applyFont="1" applyFill="1" applyBorder="1" applyAlignment="1">
      <alignment horizontal="center" vertical="center" wrapText="1"/>
      <protection/>
    </xf>
    <xf numFmtId="192" fontId="32" fillId="0" borderId="15" xfId="71" applyNumberFormat="1" applyFont="1" applyFill="1" applyBorder="1" applyAlignment="1">
      <alignment horizontal="center" vertical="center" wrapText="1"/>
      <protection/>
    </xf>
    <xf numFmtId="0" fontId="10" fillId="0" borderId="16" xfId="71" applyFont="1" applyBorder="1" applyAlignment="1">
      <alignment horizontal="center" vertical="top"/>
      <protection/>
    </xf>
    <xf numFmtId="49" fontId="1" fillId="0" borderId="17" xfId="71" applyNumberFormat="1" applyFont="1" applyBorder="1" applyAlignment="1">
      <alignment horizontal="center" vertical="top" wrapText="1"/>
      <protection/>
    </xf>
    <xf numFmtId="0" fontId="33" fillId="0" borderId="17" xfId="0" applyFont="1" applyBorder="1" applyAlignment="1">
      <alignment horizontal="center" vertical="top" wrapText="1"/>
    </xf>
    <xf numFmtId="192" fontId="32" fillId="0" borderId="17" xfId="71" applyNumberFormat="1" applyFont="1" applyFill="1" applyBorder="1" applyAlignment="1">
      <alignment horizontal="center" vertical="center" wrapText="1"/>
      <protection/>
    </xf>
    <xf numFmtId="192" fontId="32" fillId="0" borderId="18" xfId="71" applyNumberFormat="1" applyFont="1" applyFill="1" applyBorder="1" applyAlignment="1">
      <alignment horizontal="center" vertical="center" wrapText="1"/>
      <protection/>
    </xf>
    <xf numFmtId="0" fontId="10" fillId="0" borderId="16" xfId="0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 wrapText="1"/>
    </xf>
    <xf numFmtId="196" fontId="10" fillId="0" borderId="17" xfId="0" applyNumberFormat="1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2" fontId="10" fillId="0" borderId="18" xfId="0" applyNumberFormat="1" applyFont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vertical="center" wrapText="1"/>
    </xf>
    <xf numFmtId="0" fontId="1" fillId="32" borderId="17" xfId="0" applyFont="1" applyFill="1" applyBorder="1" applyAlignment="1">
      <alignment horizontal="center" vertical="center"/>
    </xf>
    <xf numFmtId="2" fontId="10" fillId="32" borderId="17" xfId="0" applyNumberFormat="1" applyFont="1" applyFill="1" applyBorder="1" applyAlignment="1">
      <alignment horizontal="center" vertical="center"/>
    </xf>
    <xf numFmtId="0" fontId="10" fillId="32" borderId="17" xfId="0" applyFont="1" applyFill="1" applyBorder="1" applyAlignment="1">
      <alignment horizontal="center" vertical="center"/>
    </xf>
    <xf numFmtId="2" fontId="10" fillId="32" borderId="18" xfId="0" applyNumberFormat="1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" fillId="33" borderId="17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/>
    </xf>
    <xf numFmtId="196" fontId="10" fillId="33" borderId="17" xfId="0" applyNumberFormat="1" applyFont="1" applyFill="1" applyBorder="1" applyAlignment="1">
      <alignment horizontal="center" vertical="center" wrapText="1"/>
    </xf>
    <xf numFmtId="2" fontId="10" fillId="34" borderId="17" xfId="0" applyNumberFormat="1" applyFont="1" applyFill="1" applyBorder="1" applyAlignment="1">
      <alignment horizontal="center" vertical="center" wrapText="1"/>
    </xf>
    <xf numFmtId="2" fontId="10" fillId="33" borderId="17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vertical="center" wrapText="1"/>
    </xf>
    <xf numFmtId="2" fontId="10" fillId="33" borderId="17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201" fontId="10" fillId="33" borderId="17" xfId="0" applyNumberFormat="1" applyFont="1" applyFill="1" applyBorder="1" applyAlignment="1">
      <alignment horizontal="center" vertical="center"/>
    </xf>
    <xf numFmtId="2" fontId="10" fillId="33" borderId="18" xfId="0" applyNumberFormat="1" applyFont="1" applyFill="1" applyBorder="1" applyAlignment="1">
      <alignment horizontal="center" vertical="center"/>
    </xf>
    <xf numFmtId="196" fontId="10" fillId="33" borderId="17" xfId="0" applyNumberFormat="1" applyFont="1" applyFill="1" applyBorder="1" applyAlignment="1">
      <alignment horizontal="center" vertical="center"/>
    </xf>
    <xf numFmtId="197" fontId="10" fillId="33" borderId="17" xfId="0" applyNumberFormat="1" applyFont="1" applyFill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2" fontId="1" fillId="32" borderId="17" xfId="0" applyNumberFormat="1" applyFont="1" applyFill="1" applyBorder="1" applyAlignment="1">
      <alignment horizontal="center" vertical="center"/>
    </xf>
    <xf numFmtId="2" fontId="1" fillId="32" borderId="18" xfId="0" applyNumberFormat="1" applyFont="1" applyFill="1" applyBorder="1" applyAlignment="1">
      <alignment horizontal="center" vertical="center"/>
    </xf>
    <xf numFmtId="200" fontId="10" fillId="32" borderId="17" xfId="0" applyNumberFormat="1" applyFont="1" applyFill="1" applyBorder="1" applyAlignment="1">
      <alignment horizontal="center" vertical="center"/>
    </xf>
    <xf numFmtId="0" fontId="1" fillId="32" borderId="17" xfId="95" applyFont="1" applyFill="1" applyBorder="1" applyAlignment="1">
      <alignment horizontal="left" vertical="center" wrapText="1"/>
      <protection/>
    </xf>
    <xf numFmtId="0" fontId="1" fillId="32" borderId="17" xfId="95" applyNumberFormat="1" applyFont="1" applyFill="1" applyBorder="1" applyAlignment="1">
      <alignment horizontal="center" vertical="center"/>
      <protection/>
    </xf>
    <xf numFmtId="0" fontId="2" fillId="0" borderId="17" xfId="71" applyFont="1" applyBorder="1" applyAlignment="1">
      <alignment vertical="center" wrapText="1"/>
      <protection/>
    </xf>
    <xf numFmtId="0" fontId="2" fillId="0" borderId="17" xfId="71" applyFont="1" applyBorder="1" applyAlignment="1">
      <alignment horizontal="center" vertical="center"/>
      <protection/>
    </xf>
    <xf numFmtId="0" fontId="34" fillId="0" borderId="17" xfId="71" applyFont="1" applyBorder="1" applyAlignment="1">
      <alignment horizontal="center" vertical="center"/>
      <protection/>
    </xf>
    <xf numFmtId="2" fontId="34" fillId="0" borderId="17" xfId="0" applyNumberFormat="1" applyFont="1" applyBorder="1" applyAlignment="1">
      <alignment horizontal="center" vertical="center" wrapText="1"/>
    </xf>
    <xf numFmtId="2" fontId="34" fillId="0" borderId="18" xfId="0" applyNumberFormat="1" applyFont="1" applyBorder="1" applyAlignment="1">
      <alignment horizontal="center" vertical="center" wrapText="1"/>
    </xf>
    <xf numFmtId="49" fontId="1" fillId="32" borderId="17" xfId="0" applyNumberFormat="1" applyFont="1" applyFill="1" applyBorder="1" applyAlignment="1">
      <alignment horizontal="center" vertical="center" wrapText="1"/>
    </xf>
    <xf numFmtId="0" fontId="1" fillId="32" borderId="17" xfId="95" applyFont="1" applyFill="1" applyBorder="1" applyAlignment="1">
      <alignment horizontal="center" vertical="center" wrapText="1"/>
      <protection/>
    </xf>
    <xf numFmtId="0" fontId="1" fillId="0" borderId="17" xfId="95" applyFont="1" applyBorder="1" applyAlignment="1">
      <alignment horizontal="center" vertical="center" wrapText="1"/>
      <protection/>
    </xf>
    <xf numFmtId="2" fontId="1" fillId="0" borderId="17" xfId="95" applyNumberFormat="1" applyFont="1" applyBorder="1" applyAlignment="1">
      <alignment horizontal="center" vertical="center" wrapText="1"/>
      <protection/>
    </xf>
    <xf numFmtId="2" fontId="1" fillId="32" borderId="17" xfId="95" applyNumberFormat="1" applyFont="1" applyFill="1" applyBorder="1" applyAlignment="1">
      <alignment horizontal="center" vertical="center" wrapText="1"/>
      <protection/>
    </xf>
    <xf numFmtId="1" fontId="1" fillId="32" borderId="17" xfId="95" applyNumberFormat="1" applyFont="1" applyFill="1" applyBorder="1" applyAlignment="1">
      <alignment horizontal="center" vertical="center" wrapText="1"/>
      <protection/>
    </xf>
    <xf numFmtId="2" fontId="1" fillId="0" borderId="18" xfId="95" applyNumberFormat="1" applyFont="1" applyBorder="1" applyAlignment="1">
      <alignment horizontal="center" vertical="center" wrapText="1"/>
      <protection/>
    </xf>
    <xf numFmtId="0" fontId="1" fillId="0" borderId="16" xfId="95" applyFont="1" applyBorder="1" applyAlignment="1">
      <alignment horizontal="center" vertical="center" wrapText="1"/>
      <protection/>
    </xf>
    <xf numFmtId="0" fontId="10" fillId="32" borderId="17" xfId="95" applyNumberFormat="1" applyFont="1" applyFill="1" applyBorder="1" applyAlignment="1">
      <alignment horizontal="center" vertical="center"/>
      <protection/>
    </xf>
    <xf numFmtId="1" fontId="10" fillId="32" borderId="17" xfId="0" applyNumberFormat="1" applyFont="1" applyFill="1" applyBorder="1" applyAlignment="1">
      <alignment horizontal="center" vertical="center"/>
    </xf>
    <xf numFmtId="3" fontId="34" fillId="32" borderId="18" xfId="0" applyNumberFormat="1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left" vertical="center" wrapText="1"/>
    </xf>
    <xf numFmtId="0" fontId="76" fillId="0" borderId="17" xfId="0" applyFont="1" applyFill="1" applyBorder="1" applyAlignment="1">
      <alignment/>
    </xf>
    <xf numFmtId="0" fontId="31" fillId="0" borderId="17" xfId="0" applyFont="1" applyBorder="1" applyAlignment="1">
      <alignment horizontal="left" vertical="top" wrapText="1"/>
    </xf>
    <xf numFmtId="2" fontId="77" fillId="0" borderId="17" xfId="0" applyNumberFormat="1" applyFont="1" applyFill="1" applyBorder="1" applyAlignment="1">
      <alignment horizontal="center" vertical="center"/>
    </xf>
    <xf numFmtId="2" fontId="77" fillId="0" borderId="17" xfId="0" applyNumberFormat="1" applyFont="1" applyFill="1" applyBorder="1" applyAlignment="1">
      <alignment horizontal="left" vertical="center" wrapText="1"/>
    </xf>
    <xf numFmtId="0" fontId="77" fillId="0" borderId="17" xfId="0" applyFont="1" applyFill="1" applyBorder="1" applyAlignment="1">
      <alignment horizontal="left"/>
    </xf>
    <xf numFmtId="0" fontId="77" fillId="0" borderId="17" xfId="0" applyFont="1" applyFill="1" applyBorder="1" applyAlignment="1">
      <alignment/>
    </xf>
    <xf numFmtId="49" fontId="1" fillId="33" borderId="17" xfId="0" applyNumberFormat="1" applyFont="1" applyFill="1" applyBorder="1" applyAlignment="1">
      <alignment horizontal="center" vertical="center" wrapText="1"/>
    </xf>
    <xf numFmtId="0" fontId="1" fillId="0" borderId="16" xfId="71" applyFont="1" applyBorder="1" applyAlignment="1">
      <alignment horizontal="center" vertical="top"/>
      <protection/>
    </xf>
    <xf numFmtId="0" fontId="2" fillId="0" borderId="17" xfId="71" applyFont="1" applyBorder="1" applyAlignment="1">
      <alignment horizontal="left" vertical="center" wrapText="1"/>
      <protection/>
    </xf>
    <xf numFmtId="0" fontId="1" fillId="0" borderId="17" xfId="71" applyFont="1" applyBorder="1" applyAlignment="1">
      <alignment horizontal="center" vertical="center" wrapText="1"/>
      <protection/>
    </xf>
    <xf numFmtId="0" fontId="10" fillId="0" borderId="17" xfId="71" applyFont="1" applyBorder="1" applyAlignment="1">
      <alignment horizontal="center" vertical="center"/>
      <protection/>
    </xf>
    <xf numFmtId="192" fontId="32" fillId="0" borderId="17" xfId="71" applyNumberFormat="1" applyFont="1" applyFill="1" applyBorder="1" applyAlignment="1">
      <alignment horizontal="center" vertical="center" wrapText="1"/>
      <protection/>
    </xf>
    <xf numFmtId="0" fontId="10" fillId="0" borderId="18" xfId="71" applyFont="1" applyBorder="1">
      <alignment/>
      <protection/>
    </xf>
    <xf numFmtId="0" fontId="2" fillId="0" borderId="17" xfId="71" applyFont="1" applyBorder="1" applyAlignment="1">
      <alignment horizontal="center" vertical="center" wrapText="1"/>
      <protection/>
    </xf>
    <xf numFmtId="0" fontId="36" fillId="0" borderId="17" xfId="0" applyFont="1" applyBorder="1" applyAlignment="1" quotePrefix="1">
      <alignment horizontal="center" vertical="center" wrapText="1"/>
    </xf>
    <xf numFmtId="0" fontId="1" fillId="0" borderId="17" xfId="0" applyFont="1" applyFill="1" applyBorder="1" applyAlignment="1">
      <alignment horizontal="center" vertical="top" wrapText="1"/>
    </xf>
    <xf numFmtId="2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37" fillId="0" borderId="17" xfId="0" applyFont="1" applyBorder="1" applyAlignment="1" quotePrefix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43" fontId="10" fillId="33" borderId="17" xfId="42" applyFont="1" applyFill="1" applyBorder="1" applyAlignment="1">
      <alignment horizontal="center" vertical="center"/>
    </xf>
    <xf numFmtId="200" fontId="10" fillId="33" borderId="17" xfId="0" applyNumberFormat="1" applyFont="1" applyFill="1" applyBorder="1" applyAlignment="1">
      <alignment horizontal="center" vertical="center"/>
    </xf>
    <xf numFmtId="0" fontId="39" fillId="32" borderId="17" xfId="0" applyFont="1" applyFill="1" applyBorder="1" applyAlignment="1">
      <alignment horizontal="center" vertical="center"/>
    </xf>
    <xf numFmtId="4" fontId="39" fillId="32" borderId="17" xfId="0" applyNumberFormat="1" applyFont="1" applyFill="1" applyBorder="1" applyAlignment="1">
      <alignment horizontal="center" vertical="center"/>
    </xf>
    <xf numFmtId="4" fontId="39" fillId="32" borderId="18" xfId="0" applyNumberFormat="1" applyFont="1" applyFill="1" applyBorder="1" applyAlignment="1">
      <alignment horizontal="center" vertical="center"/>
    </xf>
    <xf numFmtId="0" fontId="40" fillId="32" borderId="16" xfId="0" applyFont="1" applyFill="1" applyBorder="1" applyAlignment="1">
      <alignment horizontal="center" vertical="center"/>
    </xf>
    <xf numFmtId="0" fontId="40" fillId="32" borderId="17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vertical="center" wrapText="1"/>
    </xf>
    <xf numFmtId="2" fontId="10" fillId="34" borderId="17" xfId="0" applyNumberFormat="1" applyFont="1" applyFill="1" applyBorder="1" applyAlignment="1">
      <alignment horizontal="center" vertical="center"/>
    </xf>
    <xf numFmtId="0" fontId="1" fillId="34" borderId="17" xfId="0" applyNumberFormat="1" applyFont="1" applyFill="1" applyBorder="1" applyAlignment="1">
      <alignment horizontal="left" vertical="center" wrapText="1"/>
    </xf>
    <xf numFmtId="196" fontId="10" fillId="34" borderId="17" xfId="0" applyNumberFormat="1" applyFont="1" applyFill="1" applyBorder="1" applyAlignment="1">
      <alignment horizontal="center" vertical="center" wrapText="1"/>
    </xf>
    <xf numFmtId="0" fontId="34" fillId="0" borderId="16" xfId="71" applyFont="1" applyBorder="1" applyAlignment="1">
      <alignment horizontal="center" vertical="top"/>
      <protection/>
    </xf>
    <xf numFmtId="49" fontId="2" fillId="0" borderId="17" xfId="71" applyNumberFormat="1" applyFont="1" applyBorder="1" applyAlignment="1">
      <alignment horizontal="center" vertical="top" wrapText="1"/>
      <protection/>
    </xf>
    <xf numFmtId="0" fontId="1" fillId="0" borderId="17" xfId="71" applyFont="1" applyBorder="1" applyAlignment="1">
      <alignment vertical="center"/>
      <protection/>
    </xf>
    <xf numFmtId="0" fontId="1" fillId="0" borderId="17" xfId="0" applyFont="1" applyBorder="1" applyAlignment="1">
      <alignment horizontal="center" vertical="center"/>
    </xf>
    <xf numFmtId="0" fontId="1" fillId="0" borderId="17" xfId="71" applyFont="1" applyBorder="1" applyAlignment="1">
      <alignment horizontal="center" vertical="center"/>
      <protection/>
    </xf>
    <xf numFmtId="0" fontId="2" fillId="0" borderId="17" xfId="71" applyFont="1" applyBorder="1" applyAlignment="1">
      <alignment vertical="center"/>
      <protection/>
    </xf>
    <xf numFmtId="0" fontId="34" fillId="0" borderId="10" xfId="71" applyFont="1" applyBorder="1" applyAlignment="1">
      <alignment horizontal="center" vertical="top"/>
      <protection/>
    </xf>
    <xf numFmtId="49" fontId="2" fillId="0" borderId="11" xfId="71" applyNumberFormat="1" applyFont="1" applyBorder="1" applyAlignment="1">
      <alignment horizontal="center" vertical="top" wrapText="1"/>
      <protection/>
    </xf>
    <xf numFmtId="0" fontId="2" fillId="0" borderId="11" xfId="0" applyFont="1" applyBorder="1" applyAlignment="1">
      <alignment vertical="center" wrapText="1"/>
    </xf>
    <xf numFmtId="0" fontId="2" fillId="0" borderId="11" xfId="71" applyFont="1" applyBorder="1" applyAlignment="1">
      <alignment horizontal="center" vertical="center"/>
      <protection/>
    </xf>
    <xf numFmtId="2" fontId="34" fillId="0" borderId="11" xfId="0" applyNumberFormat="1" applyFont="1" applyBorder="1" applyAlignment="1">
      <alignment horizontal="center" vertical="center" wrapText="1"/>
    </xf>
    <xf numFmtId="2" fontId="34" fillId="0" borderId="12" xfId="0" applyNumberFormat="1" applyFont="1" applyBorder="1" applyAlignment="1">
      <alignment horizontal="center" vertical="center" wrapText="1"/>
    </xf>
    <xf numFmtId="0" fontId="76" fillId="33" borderId="17" xfId="0" applyNumberFormat="1" applyFont="1" applyFill="1" applyBorder="1" applyAlignment="1">
      <alignment horizontal="center" vertical="center"/>
    </xf>
    <xf numFmtId="0" fontId="78" fillId="0" borderId="17" xfId="0" applyFont="1" applyFill="1" applyBorder="1" applyAlignment="1">
      <alignment/>
    </xf>
    <xf numFmtId="0" fontId="79" fillId="0" borderId="17" xfId="0" applyFont="1" applyFill="1" applyBorder="1" applyAlignment="1">
      <alignment/>
    </xf>
    <xf numFmtId="1" fontId="79" fillId="0" borderId="17" xfId="0" applyNumberFormat="1" applyFont="1" applyFill="1" applyBorder="1" applyAlignment="1">
      <alignment/>
    </xf>
    <xf numFmtId="197" fontId="79" fillId="0" borderId="17" xfId="0" applyNumberFormat="1" applyFont="1" applyFill="1" applyBorder="1" applyAlignment="1">
      <alignment horizontal="center" vertical="center"/>
    </xf>
    <xf numFmtId="2" fontId="79" fillId="0" borderId="17" xfId="0" applyNumberFormat="1" applyFont="1" applyFill="1" applyBorder="1" applyAlignment="1">
      <alignment horizontal="center" vertical="center"/>
    </xf>
    <xf numFmtId="2" fontId="79" fillId="0" borderId="17" xfId="0" applyNumberFormat="1" applyFont="1" applyFill="1" applyBorder="1" applyAlignment="1">
      <alignment horizontal="center"/>
    </xf>
    <xf numFmtId="0" fontId="79" fillId="0" borderId="17" xfId="0" applyFont="1" applyFill="1" applyBorder="1" applyAlignment="1">
      <alignment horizontal="center"/>
    </xf>
    <xf numFmtId="200" fontId="79" fillId="0" borderId="17" xfId="0" applyNumberFormat="1" applyFont="1" applyFill="1" applyBorder="1" applyAlignment="1">
      <alignment horizontal="center" vertical="center"/>
    </xf>
    <xf numFmtId="196" fontId="79" fillId="0" borderId="17" xfId="0" applyNumberFormat="1" applyFont="1" applyFill="1" applyBorder="1" applyAlignment="1">
      <alignment horizontal="center" vertical="center"/>
    </xf>
    <xf numFmtId="196" fontId="79" fillId="0" borderId="17" xfId="0" applyNumberFormat="1" applyFont="1" applyFill="1" applyBorder="1" applyAlignment="1">
      <alignment horizontal="center"/>
    </xf>
    <xf numFmtId="0" fontId="77" fillId="0" borderId="17" xfId="0" applyFont="1" applyFill="1" applyBorder="1" applyAlignment="1">
      <alignment horizontal="center"/>
    </xf>
    <xf numFmtId="0" fontId="79" fillId="0" borderId="18" xfId="0" applyFont="1" applyFill="1" applyBorder="1" applyAlignment="1">
      <alignment/>
    </xf>
    <xf numFmtId="2" fontId="79" fillId="0" borderId="18" xfId="0" applyNumberFormat="1" applyFont="1" applyFill="1" applyBorder="1" applyAlignment="1">
      <alignment horizontal="center"/>
    </xf>
    <xf numFmtId="2" fontId="79" fillId="0" borderId="18" xfId="0" applyNumberFormat="1" applyFont="1" applyFill="1" applyBorder="1" applyAlignment="1">
      <alignment horizontal="center" vertical="center"/>
    </xf>
    <xf numFmtId="197" fontId="10" fillId="34" borderId="17" xfId="0" applyNumberFormat="1" applyFont="1" applyFill="1" applyBorder="1" applyAlignment="1">
      <alignment horizontal="center" vertical="center" wrapText="1"/>
    </xf>
    <xf numFmtId="197" fontId="10" fillId="33" borderId="17" xfId="0" applyNumberFormat="1" applyFont="1" applyFill="1" applyBorder="1" applyAlignment="1">
      <alignment horizontal="center" vertical="center" wrapText="1"/>
    </xf>
    <xf numFmtId="14" fontId="1" fillId="33" borderId="17" xfId="0" applyNumberFormat="1" applyFont="1" applyFill="1" applyBorder="1" applyAlignment="1">
      <alignment horizontal="center" vertical="center" wrapText="1"/>
    </xf>
    <xf numFmtId="2" fontId="7" fillId="32" borderId="12" xfId="94" applyNumberFormat="1" applyFont="1" applyFill="1" applyBorder="1" applyAlignment="1">
      <alignment horizontal="center" vertical="center"/>
      <protection/>
    </xf>
    <xf numFmtId="199" fontId="10" fillId="34" borderId="17" xfId="0" applyNumberFormat="1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center" wrapText="1"/>
    </xf>
    <xf numFmtId="0" fontId="2" fillId="0" borderId="23" xfId="71" applyFont="1" applyBorder="1" applyAlignment="1">
      <alignment vertical="center" wrapText="1"/>
      <protection/>
    </xf>
    <xf numFmtId="0" fontId="2" fillId="0" borderId="23" xfId="71" applyFont="1" applyBorder="1" applyAlignment="1">
      <alignment horizontal="center" vertical="center"/>
      <protection/>
    </xf>
    <xf numFmtId="0" fontId="34" fillId="0" borderId="23" xfId="71" applyFont="1" applyBorder="1" applyAlignment="1">
      <alignment horizontal="center" vertical="center"/>
      <protection/>
    </xf>
    <xf numFmtId="2" fontId="34" fillId="0" borderId="23" xfId="0" applyNumberFormat="1" applyFont="1" applyBorder="1" applyAlignment="1">
      <alignment horizontal="center" vertical="center" wrapText="1"/>
    </xf>
    <xf numFmtId="2" fontId="34" fillId="0" borderId="24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 wrapText="1"/>
    </xf>
    <xf numFmtId="0" fontId="2" fillId="0" borderId="14" xfId="71" applyFont="1" applyBorder="1" applyAlignment="1">
      <alignment vertical="center" wrapText="1"/>
      <protection/>
    </xf>
    <xf numFmtId="0" fontId="2" fillId="0" borderId="14" xfId="0" applyFont="1" applyBorder="1" applyAlignment="1">
      <alignment horizontal="center" vertical="center"/>
    </xf>
    <xf numFmtId="2" fontId="34" fillId="0" borderId="14" xfId="0" applyNumberFormat="1" applyFont="1" applyBorder="1" applyAlignment="1">
      <alignment horizontal="center" vertical="center" wrapText="1"/>
    </xf>
    <xf numFmtId="2" fontId="34" fillId="0" borderId="15" xfId="0" applyNumberFormat="1" applyFont="1" applyBorder="1" applyAlignment="1">
      <alignment horizontal="center" vertical="center" wrapText="1"/>
    </xf>
    <xf numFmtId="0" fontId="34" fillId="33" borderId="16" xfId="0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 wrapText="1"/>
    </xf>
    <xf numFmtId="0" fontId="7" fillId="0" borderId="19" xfId="77" applyNumberFormat="1" applyFont="1" applyBorder="1" applyAlignment="1">
      <alignment horizontal="center" vertical="center" wrapText="1"/>
      <protection/>
    </xf>
    <xf numFmtId="0" fontId="7" fillId="0" borderId="20" xfId="77" applyNumberFormat="1" applyFont="1" applyBorder="1" applyAlignment="1">
      <alignment horizontal="center" vertical="center" wrapText="1"/>
      <protection/>
    </xf>
    <xf numFmtId="0" fontId="7" fillId="0" borderId="21" xfId="77" applyNumberFormat="1" applyFont="1" applyBorder="1" applyAlignment="1">
      <alignment horizontal="center" vertical="center" wrapText="1"/>
      <protection/>
    </xf>
    <xf numFmtId="0" fontId="8" fillId="0" borderId="25" xfId="77" applyNumberFormat="1" applyFont="1" applyBorder="1" applyAlignment="1">
      <alignment horizontal="center" vertical="center" wrapText="1"/>
      <protection/>
    </xf>
    <xf numFmtId="2" fontId="26" fillId="0" borderId="26" xfId="77" applyNumberFormat="1" applyFont="1" applyBorder="1" applyAlignment="1">
      <alignment horizontal="center" vertical="center" wrapText="1"/>
      <protection/>
    </xf>
    <xf numFmtId="2" fontId="21" fillId="0" borderId="26" xfId="77" applyNumberFormat="1" applyFont="1" applyBorder="1" applyAlignment="1">
      <alignment horizontal="center" vertical="center" wrapText="1"/>
      <protection/>
    </xf>
    <xf numFmtId="2" fontId="8" fillId="0" borderId="26" xfId="77" applyNumberFormat="1" applyFont="1" applyBorder="1" applyAlignment="1">
      <alignment horizontal="center" vertical="center" wrapText="1"/>
      <protection/>
    </xf>
    <xf numFmtId="2" fontId="7" fillId="0" borderId="26" xfId="77" applyNumberFormat="1" applyFont="1" applyBorder="1" applyAlignment="1">
      <alignment horizontal="center" vertical="center" wrapText="1"/>
      <protection/>
    </xf>
    <xf numFmtId="196" fontId="7" fillId="0" borderId="26" xfId="77" applyNumberFormat="1" applyFont="1" applyBorder="1" applyAlignment="1">
      <alignment horizontal="center" vertical="center" wrapText="1"/>
      <protection/>
    </xf>
    <xf numFmtId="201" fontId="7" fillId="0" borderId="26" xfId="77" applyNumberFormat="1" applyFont="1" applyBorder="1" applyAlignment="1">
      <alignment horizontal="center" vertical="center" wrapText="1"/>
      <protection/>
    </xf>
    <xf numFmtId="2" fontId="8" fillId="0" borderId="27" xfId="77" applyNumberFormat="1" applyFont="1" applyBorder="1" applyAlignment="1">
      <alignment horizontal="center" vertical="center" wrapText="1"/>
      <protection/>
    </xf>
    <xf numFmtId="2" fontId="24" fillId="0" borderId="17" xfId="77" applyNumberFormat="1" applyFont="1" applyBorder="1" applyAlignment="1">
      <alignment horizontal="center" vertical="center" wrapText="1"/>
      <protection/>
    </xf>
    <xf numFmtId="2" fontId="7" fillId="32" borderId="17" xfId="94" applyNumberFormat="1" applyFont="1" applyFill="1" applyBorder="1" applyAlignment="1">
      <alignment horizontal="center" vertical="center"/>
      <protection/>
    </xf>
    <xf numFmtId="0" fontId="8" fillId="32" borderId="17" xfId="94" applyFont="1" applyFill="1" applyBorder="1" applyAlignment="1">
      <alignment horizontal="center"/>
      <protection/>
    </xf>
    <xf numFmtId="49" fontId="7" fillId="0" borderId="16" xfId="77" applyNumberFormat="1" applyFont="1" applyBorder="1" applyAlignment="1">
      <alignment horizontal="center" vertical="center" wrapText="1"/>
      <protection/>
    </xf>
    <xf numFmtId="2" fontId="7" fillId="32" borderId="18" xfId="94" applyNumberFormat="1" applyFont="1" applyFill="1" applyBorder="1" applyAlignment="1">
      <alignment horizontal="center" vertical="center"/>
      <protection/>
    </xf>
    <xf numFmtId="2" fontId="20" fillId="0" borderId="11" xfId="77" applyNumberFormat="1" applyFont="1" applyBorder="1" applyAlignment="1">
      <alignment horizontal="center" vertical="center" wrapText="1"/>
      <protection/>
    </xf>
    <xf numFmtId="197" fontId="10" fillId="34" borderId="17" xfId="0" applyNumberFormat="1" applyFont="1" applyFill="1" applyBorder="1" applyAlignment="1">
      <alignment horizontal="center" vertical="center"/>
    </xf>
    <xf numFmtId="197" fontId="10" fillId="0" borderId="17" xfId="0" applyNumberFormat="1" applyFont="1" applyBorder="1" applyAlignment="1">
      <alignment horizontal="center" vertical="center" wrapText="1"/>
    </xf>
    <xf numFmtId="0" fontId="22" fillId="0" borderId="0" xfId="77" applyFont="1" applyAlignment="1">
      <alignment horizontal="center"/>
      <protection/>
    </xf>
    <xf numFmtId="49" fontId="22" fillId="0" borderId="0" xfId="77" applyNumberFormat="1" applyFont="1" applyAlignment="1">
      <alignment horizontal="center" vertical="center" wrapText="1"/>
      <protection/>
    </xf>
    <xf numFmtId="0" fontId="23" fillId="0" borderId="0" xfId="77" applyFont="1" applyAlignment="1">
      <alignment horizontal="center"/>
      <protection/>
    </xf>
    <xf numFmtId="0" fontId="18" fillId="32" borderId="0" xfId="77" applyFont="1" applyFill="1" applyAlignment="1">
      <alignment horizontal="center"/>
      <protection/>
    </xf>
    <xf numFmtId="0" fontId="20" fillId="0" borderId="0" xfId="77" applyFont="1" applyAlignment="1">
      <alignment horizontal="center"/>
      <protection/>
    </xf>
    <xf numFmtId="0" fontId="24" fillId="0" borderId="0" xfId="77" applyFont="1" applyBorder="1" applyAlignment="1">
      <alignment horizontal="left"/>
      <protection/>
    </xf>
    <xf numFmtId="0" fontId="24" fillId="0" borderId="13" xfId="77" applyNumberFormat="1" applyFont="1" applyBorder="1" applyAlignment="1">
      <alignment horizontal="center" vertical="center" wrapText="1"/>
      <protection/>
    </xf>
    <xf numFmtId="0" fontId="24" fillId="0" borderId="10" xfId="77" applyNumberFormat="1" applyFont="1" applyBorder="1" applyAlignment="1">
      <alignment horizontal="center" vertical="center" wrapText="1"/>
      <protection/>
    </xf>
    <xf numFmtId="0" fontId="24" fillId="0" borderId="14" xfId="77" applyNumberFormat="1" applyFont="1" applyBorder="1" applyAlignment="1">
      <alignment horizontal="center" vertical="center" wrapText="1"/>
      <protection/>
    </xf>
    <xf numFmtId="0" fontId="24" fillId="0" borderId="11" xfId="77" applyNumberFormat="1" applyFont="1" applyBorder="1" applyAlignment="1">
      <alignment horizontal="center" vertical="center" wrapText="1"/>
      <protection/>
    </xf>
    <xf numFmtId="0" fontId="24" fillId="0" borderId="15" xfId="77" applyNumberFormat="1" applyFont="1" applyBorder="1" applyAlignment="1">
      <alignment horizontal="center" vertical="center" wrapText="1"/>
      <protection/>
    </xf>
    <xf numFmtId="0" fontId="19" fillId="0" borderId="0" xfId="77" applyFont="1" applyBorder="1" applyAlignment="1">
      <alignment horizontal="center" vertical="center" wrapText="1"/>
      <protection/>
    </xf>
    <xf numFmtId="0" fontId="41" fillId="0" borderId="0" xfId="71" applyFont="1" applyBorder="1" applyAlignment="1">
      <alignment horizontal="center" vertical="top" wrapText="1"/>
      <protection/>
    </xf>
    <xf numFmtId="49" fontId="41" fillId="0" borderId="0" xfId="71" applyNumberFormat="1" applyFont="1" applyBorder="1" applyAlignment="1">
      <alignment horizontal="center" vertical="center" wrapText="1"/>
      <protection/>
    </xf>
    <xf numFmtId="0" fontId="41" fillId="0" borderId="0" xfId="71" applyFont="1" applyBorder="1" applyAlignment="1">
      <alignment horizontal="center" vertical="center" wrapText="1"/>
      <protection/>
    </xf>
    <xf numFmtId="0" fontId="10" fillId="32" borderId="19" xfId="0" applyFont="1" applyFill="1" applyBorder="1" applyAlignment="1">
      <alignment horizontal="center" vertical="center"/>
    </xf>
    <xf numFmtId="0" fontId="10" fillId="32" borderId="28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 wrapText="1"/>
    </xf>
    <xf numFmtId="0" fontId="1" fillId="32" borderId="29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4" fillId="0" borderId="0" xfId="71" applyFont="1" applyAlignment="1">
      <alignment horizontal="center" vertical="center"/>
      <protection/>
    </xf>
    <xf numFmtId="0" fontId="1" fillId="32" borderId="14" xfId="0" applyFont="1" applyFill="1" applyBorder="1" applyAlignment="1">
      <alignment horizontal="center" vertical="center"/>
    </xf>
    <xf numFmtId="0" fontId="13" fillId="0" borderId="30" xfId="71" applyFont="1" applyBorder="1" applyAlignment="1">
      <alignment horizontal="center" vertical="center"/>
      <protection/>
    </xf>
    <xf numFmtId="0" fontId="2" fillId="0" borderId="0" xfId="71" applyFont="1" applyBorder="1" applyAlignment="1">
      <alignment horizontal="center" vertical="center"/>
      <protection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urrency" xfId="51"/>
    <cellStyle name="Currency [0]" xfId="52"/>
    <cellStyle name="Currency 2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Hyperlink 2" xfId="62"/>
    <cellStyle name="Input" xfId="63"/>
    <cellStyle name="Linked Cell" xfId="64"/>
    <cellStyle name="Neutral" xfId="65"/>
    <cellStyle name="Normal 10" xfId="66"/>
    <cellStyle name="Normal 14" xfId="67"/>
    <cellStyle name="Normal 14 3" xfId="68"/>
    <cellStyle name="Normal 14_anakia II etapi.xls sm. defeqturi" xfId="69"/>
    <cellStyle name="Normal 16_axalqalaqis skola " xfId="70"/>
    <cellStyle name="Normal 2" xfId="71"/>
    <cellStyle name="Normal 2 2" xfId="72"/>
    <cellStyle name="Normal 2_---SUL--- GORI-HOSPITALI-BOLO" xfId="73"/>
    <cellStyle name="Normal 3" xfId="74"/>
    <cellStyle name="Normal 4" xfId="75"/>
    <cellStyle name="Normal 4 2" xfId="76"/>
    <cellStyle name="Normal 4 3" xfId="77"/>
    <cellStyle name="Normal 46 10" xfId="78"/>
    <cellStyle name="Normal 5" xfId="79"/>
    <cellStyle name="Normal 6" xfId="80"/>
    <cellStyle name="Normal 8" xfId="81"/>
    <cellStyle name="Note" xfId="82"/>
    <cellStyle name="Output" xfId="83"/>
    <cellStyle name="Percent" xfId="84"/>
    <cellStyle name="Percent 2" xfId="85"/>
    <cellStyle name="silfain" xfId="86"/>
    <cellStyle name="Style 1" xfId="87"/>
    <cellStyle name="Title" xfId="88"/>
    <cellStyle name="Total" xfId="89"/>
    <cellStyle name="Warning Text" xfId="90"/>
    <cellStyle name="Обычный 2" xfId="91"/>
    <cellStyle name="Обычный 5" xfId="92"/>
    <cellStyle name="Обычный 6" xfId="93"/>
    <cellStyle name="Обычный_Лист1" xfId="94"/>
    <cellStyle name="Обычный_დემონტაჟი" xfId="95"/>
  </cellStyles>
  <dxfs count="20"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91.421875" style="59" customWidth="1"/>
    <col min="2" max="2" width="9.28125" style="59" bestFit="1" customWidth="1"/>
    <col min="3" max="16384" width="9.140625" style="59" customWidth="1"/>
  </cols>
  <sheetData>
    <row r="1" ht="22.5">
      <c r="A1" s="58" t="s">
        <v>83</v>
      </c>
    </row>
    <row r="2" ht="16.5">
      <c r="A2" s="60"/>
    </row>
    <row r="3" ht="151.5" customHeight="1">
      <c r="A3" s="62" t="s">
        <v>130</v>
      </c>
    </row>
    <row r="4" ht="85.5" customHeight="1">
      <c r="A4" s="62" t="s">
        <v>182</v>
      </c>
    </row>
    <row r="5" spans="1:14" ht="82.5">
      <c r="A5" s="63" t="s">
        <v>84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ht="49.5">
      <c r="A6" s="62" t="s">
        <v>85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ht="15.75">
      <c r="A7" s="64"/>
    </row>
    <row r="8" ht="15.75">
      <c r="A8" s="59" t="s">
        <v>183</v>
      </c>
    </row>
    <row r="9" ht="16.5">
      <c r="A9" s="6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57"/>
  <sheetViews>
    <sheetView zoomScale="86" zoomScaleNormal="86" zoomScaleSheetLayoutView="90" workbookViewId="0" topLeftCell="A73">
      <selection activeCell="E92" sqref="E92:E94"/>
    </sheetView>
  </sheetViews>
  <sheetFormatPr defaultColWidth="9.140625" defaultRowHeight="15"/>
  <cols>
    <col min="1" max="1" width="4.421875" style="14" customWidth="1"/>
    <col min="2" max="2" width="11.00390625" style="5" customWidth="1"/>
    <col min="3" max="3" width="39.421875" style="2" customWidth="1"/>
    <col min="4" max="4" width="9.28125" style="3" bestFit="1" customWidth="1"/>
    <col min="5" max="5" width="10.7109375" style="4" customWidth="1"/>
    <col min="6" max="6" width="13.28125" style="4" customWidth="1"/>
    <col min="7" max="7" width="13.00390625" style="4" customWidth="1"/>
    <col min="8" max="8" width="14.57421875" style="4" customWidth="1"/>
    <col min="9" max="9" width="11.421875" style="4" customWidth="1"/>
    <col min="10" max="10" width="13.8515625" style="4" customWidth="1"/>
    <col min="11" max="11" width="11.140625" style="4" customWidth="1"/>
    <col min="12" max="12" width="16.00390625" style="4" customWidth="1"/>
    <col min="13" max="13" width="16.7109375" style="1" customWidth="1"/>
    <col min="14" max="16384" width="9.140625" style="1" customWidth="1"/>
  </cols>
  <sheetData>
    <row r="1" spans="1:13" ht="21">
      <c r="A1" s="251" t="s">
        <v>174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ht="21">
      <c r="A2" s="252" t="s">
        <v>175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2:13" ht="16.5">
      <c r="B3" s="10"/>
      <c r="C3" s="11"/>
      <c r="D3" s="12"/>
      <c r="E3" s="13"/>
      <c r="I3" s="55"/>
      <c r="K3" s="260" t="s">
        <v>125</v>
      </c>
      <c r="L3" s="260"/>
      <c r="M3" s="260"/>
    </row>
    <row r="4" spans="1:13" s="7" customFormat="1" ht="16.5" thickBot="1">
      <c r="A4" s="15"/>
      <c r="B4" s="16"/>
      <c r="C4" s="17"/>
      <c r="D4" s="18"/>
      <c r="E4" s="19"/>
      <c r="F4" s="19"/>
      <c r="G4" s="19"/>
      <c r="H4" s="262"/>
      <c r="I4" s="262"/>
      <c r="J4" s="262"/>
      <c r="K4" s="262"/>
      <c r="L4" s="262"/>
      <c r="M4" s="262"/>
    </row>
    <row r="5" spans="1:15" s="7" customFormat="1" ht="15.75" customHeight="1">
      <c r="A5" s="254" t="s">
        <v>2</v>
      </c>
      <c r="B5" s="256" t="s">
        <v>9</v>
      </c>
      <c r="C5" s="258" t="s">
        <v>10</v>
      </c>
      <c r="D5" s="258" t="s">
        <v>11</v>
      </c>
      <c r="E5" s="258" t="s">
        <v>12</v>
      </c>
      <c r="F5" s="258" t="s">
        <v>13</v>
      </c>
      <c r="G5" s="261" t="s">
        <v>14</v>
      </c>
      <c r="H5" s="261"/>
      <c r="I5" s="261" t="s">
        <v>17</v>
      </c>
      <c r="J5" s="261"/>
      <c r="K5" s="258" t="s">
        <v>18</v>
      </c>
      <c r="L5" s="258"/>
      <c r="M5" s="72" t="s">
        <v>19</v>
      </c>
      <c r="N5" s="6"/>
      <c r="O5" s="6"/>
    </row>
    <row r="6" spans="1:13" s="7" customFormat="1" ht="26.25" customHeight="1" thickBot="1">
      <c r="A6" s="255"/>
      <c r="B6" s="257"/>
      <c r="C6" s="259"/>
      <c r="D6" s="259"/>
      <c r="E6" s="259"/>
      <c r="F6" s="259"/>
      <c r="G6" s="73" t="s">
        <v>15</v>
      </c>
      <c r="H6" s="74" t="s">
        <v>16</v>
      </c>
      <c r="I6" s="73" t="s">
        <v>15</v>
      </c>
      <c r="J6" s="74" t="s">
        <v>16</v>
      </c>
      <c r="K6" s="73" t="s">
        <v>15</v>
      </c>
      <c r="L6" s="74" t="s">
        <v>16</v>
      </c>
      <c r="M6" s="75" t="s">
        <v>20</v>
      </c>
    </row>
    <row r="7" spans="1:13" s="7" customFormat="1" ht="16.5" thickBot="1">
      <c r="A7" s="71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7">
        <v>7</v>
      </c>
      <c r="H7" s="78">
        <v>8</v>
      </c>
      <c r="I7" s="77">
        <v>9</v>
      </c>
      <c r="J7" s="78">
        <v>10</v>
      </c>
      <c r="K7" s="77">
        <v>11</v>
      </c>
      <c r="L7" s="78">
        <v>12</v>
      </c>
      <c r="M7" s="79">
        <v>13</v>
      </c>
    </row>
    <row r="8" spans="1:13" s="7" customFormat="1" ht="22.5" customHeight="1">
      <c r="A8" s="80"/>
      <c r="B8" s="81"/>
      <c r="C8" s="82" t="s">
        <v>21</v>
      </c>
      <c r="D8" s="83"/>
      <c r="E8" s="83"/>
      <c r="F8" s="83"/>
      <c r="G8" s="83"/>
      <c r="H8" s="83"/>
      <c r="I8" s="83"/>
      <c r="J8" s="83"/>
      <c r="K8" s="83"/>
      <c r="L8" s="83"/>
      <c r="M8" s="84"/>
    </row>
    <row r="9" spans="1:13" s="7" customFormat="1" ht="42.75" customHeight="1">
      <c r="A9" s="85"/>
      <c r="B9" s="86"/>
      <c r="C9" s="87" t="s">
        <v>22</v>
      </c>
      <c r="D9" s="88"/>
      <c r="E9" s="88"/>
      <c r="F9" s="88"/>
      <c r="G9" s="88"/>
      <c r="H9" s="88"/>
      <c r="I9" s="88"/>
      <c r="J9" s="88"/>
      <c r="K9" s="88"/>
      <c r="L9" s="88"/>
      <c r="M9" s="89"/>
    </row>
    <row r="10" spans="1:13" s="7" customFormat="1" ht="82.5">
      <c r="A10" s="90">
        <v>1</v>
      </c>
      <c r="B10" s="91" t="s">
        <v>24</v>
      </c>
      <c r="C10" s="169" t="s">
        <v>76</v>
      </c>
      <c r="D10" s="91" t="s">
        <v>118</v>
      </c>
      <c r="E10" s="92"/>
      <c r="F10" s="172">
        <v>0.262</v>
      </c>
      <c r="G10" s="93"/>
      <c r="H10" s="93"/>
      <c r="I10" s="93"/>
      <c r="J10" s="93"/>
      <c r="K10" s="93"/>
      <c r="L10" s="93"/>
      <c r="M10" s="94"/>
    </row>
    <row r="11" spans="1:13" s="7" customFormat="1" ht="16.5">
      <c r="A11" s="95"/>
      <c r="B11" s="57"/>
      <c r="C11" s="96" t="s">
        <v>4</v>
      </c>
      <c r="D11" s="103" t="s">
        <v>3</v>
      </c>
      <c r="E11" s="98">
        <v>93.22</v>
      </c>
      <c r="F11" s="113">
        <f>F10*E11</f>
        <v>24.423640000000002</v>
      </c>
      <c r="G11" s="99"/>
      <c r="H11" s="98"/>
      <c r="I11" s="98"/>
      <c r="J11" s="98"/>
      <c r="K11" s="99"/>
      <c r="L11" s="98"/>
      <c r="M11" s="100"/>
    </row>
    <row r="12" spans="1:13" s="7" customFormat="1" ht="66">
      <c r="A12" s="101">
        <v>2</v>
      </c>
      <c r="B12" s="102" t="s">
        <v>137</v>
      </c>
      <c r="C12" s="169" t="s">
        <v>138</v>
      </c>
      <c r="D12" s="103" t="s">
        <v>139</v>
      </c>
      <c r="E12" s="104"/>
      <c r="F12" s="105">
        <v>3</v>
      </c>
      <c r="G12" s="106"/>
      <c r="H12" s="93"/>
      <c r="I12" s="93"/>
      <c r="J12" s="93"/>
      <c r="K12" s="106"/>
      <c r="L12" s="93"/>
      <c r="M12" s="94"/>
    </row>
    <row r="13" spans="1:13" s="7" customFormat="1" ht="16.5">
      <c r="A13" s="218"/>
      <c r="B13" s="219"/>
      <c r="C13" s="107" t="s">
        <v>4</v>
      </c>
      <c r="D13" s="103" t="s">
        <v>3</v>
      </c>
      <c r="E13" s="108">
        <v>2.2</v>
      </c>
      <c r="F13" s="113">
        <f>F12*E13</f>
        <v>6.6000000000000005</v>
      </c>
      <c r="G13" s="109"/>
      <c r="H13" s="108"/>
      <c r="I13" s="108"/>
      <c r="J13" s="108"/>
      <c r="K13" s="109"/>
      <c r="L13" s="108"/>
      <c r="M13" s="111"/>
    </row>
    <row r="14" spans="1:13" s="7" customFormat="1" ht="16.5">
      <c r="A14" s="218"/>
      <c r="B14" s="102"/>
      <c r="C14" s="66" t="s">
        <v>5</v>
      </c>
      <c r="D14" s="103"/>
      <c r="E14" s="112"/>
      <c r="F14" s="113"/>
      <c r="G14" s="109"/>
      <c r="H14" s="108"/>
      <c r="I14" s="109"/>
      <c r="J14" s="108"/>
      <c r="K14" s="109"/>
      <c r="L14" s="108"/>
      <c r="M14" s="111"/>
    </row>
    <row r="15" spans="1:13" s="7" customFormat="1" ht="16.5">
      <c r="A15" s="218"/>
      <c r="B15" s="102"/>
      <c r="C15" s="107" t="s">
        <v>140</v>
      </c>
      <c r="D15" s="114" t="s">
        <v>34</v>
      </c>
      <c r="E15" s="113">
        <v>0.0942</v>
      </c>
      <c r="F15" s="113">
        <f>F12*E15</f>
        <v>0.2826</v>
      </c>
      <c r="G15" s="110"/>
      <c r="H15" s="108"/>
      <c r="I15" s="109"/>
      <c r="J15" s="108"/>
      <c r="K15" s="109"/>
      <c r="L15" s="108"/>
      <c r="M15" s="111"/>
    </row>
    <row r="16" spans="1:13" s="7" customFormat="1" ht="33">
      <c r="A16" s="95"/>
      <c r="B16" s="57" t="s">
        <v>107</v>
      </c>
      <c r="C16" s="171" t="s">
        <v>128</v>
      </c>
      <c r="D16" s="114" t="s">
        <v>33</v>
      </c>
      <c r="E16" s="93">
        <v>2.4</v>
      </c>
      <c r="F16" s="200">
        <f>F15*2.4</f>
        <v>0.6782400000000001</v>
      </c>
      <c r="G16" s="93"/>
      <c r="H16" s="93"/>
      <c r="I16" s="93"/>
      <c r="J16" s="93"/>
      <c r="K16" s="93"/>
      <c r="L16" s="93"/>
      <c r="M16" s="94"/>
    </row>
    <row r="17" spans="1:13" s="7" customFormat="1" ht="16.5">
      <c r="A17" s="95"/>
      <c r="B17" s="57"/>
      <c r="C17" s="120" t="s">
        <v>25</v>
      </c>
      <c r="D17" s="121" t="s">
        <v>28</v>
      </c>
      <c r="E17" s="122"/>
      <c r="F17" s="122"/>
      <c r="G17" s="123"/>
      <c r="H17" s="123"/>
      <c r="I17" s="123"/>
      <c r="J17" s="123"/>
      <c r="K17" s="123"/>
      <c r="L17" s="123"/>
      <c r="M17" s="124"/>
    </row>
    <row r="18" spans="1:13" s="7" customFormat="1" ht="16.5">
      <c r="A18" s="95"/>
      <c r="B18" s="57"/>
      <c r="C18" s="120" t="s">
        <v>26</v>
      </c>
      <c r="D18" s="121"/>
      <c r="E18" s="122"/>
      <c r="F18" s="122"/>
      <c r="G18" s="123"/>
      <c r="H18" s="123"/>
      <c r="I18" s="123"/>
      <c r="J18" s="123"/>
      <c r="K18" s="123"/>
      <c r="L18" s="123"/>
      <c r="M18" s="124"/>
    </row>
    <row r="19" spans="1:13" s="7" customFormat="1" ht="99">
      <c r="A19" s="95">
        <v>1</v>
      </c>
      <c r="B19" s="125" t="s">
        <v>71</v>
      </c>
      <c r="C19" s="169" t="s">
        <v>141</v>
      </c>
      <c r="D19" s="114" t="s">
        <v>34</v>
      </c>
      <c r="E19" s="126"/>
      <c r="F19" s="105">
        <v>55</v>
      </c>
      <c r="G19" s="127"/>
      <c r="H19" s="128"/>
      <c r="I19" s="126"/>
      <c r="J19" s="129"/>
      <c r="K19" s="126"/>
      <c r="L19" s="130"/>
      <c r="M19" s="131"/>
    </row>
    <row r="20" spans="1:13" s="7" customFormat="1" ht="33">
      <c r="A20" s="132"/>
      <c r="B20" s="126"/>
      <c r="C20" s="118" t="s">
        <v>86</v>
      </c>
      <c r="D20" s="119" t="s">
        <v>108</v>
      </c>
      <c r="E20" s="133">
        <v>0.0479</v>
      </c>
      <c r="F20" s="113">
        <f>F19*E20</f>
        <v>2.6345</v>
      </c>
      <c r="G20" s="98"/>
      <c r="H20" s="98"/>
      <c r="I20" s="98"/>
      <c r="J20" s="98"/>
      <c r="K20" s="98"/>
      <c r="L20" s="98"/>
      <c r="M20" s="100"/>
    </row>
    <row r="21" spans="1:13" s="7" customFormat="1" ht="36.75">
      <c r="A21" s="95">
        <v>2</v>
      </c>
      <c r="B21" s="202" t="s">
        <v>120</v>
      </c>
      <c r="C21" s="169" t="s">
        <v>103</v>
      </c>
      <c r="D21" s="97" t="s">
        <v>34</v>
      </c>
      <c r="E21" s="99" t="s">
        <v>38</v>
      </c>
      <c r="F21" s="105">
        <f>F19</f>
        <v>55</v>
      </c>
      <c r="G21" s="98"/>
      <c r="H21" s="134"/>
      <c r="I21" s="98"/>
      <c r="J21" s="134"/>
      <c r="K21" s="99"/>
      <c r="L21" s="134"/>
      <c r="M21" s="135"/>
    </row>
    <row r="22" spans="1:13" s="7" customFormat="1" ht="16.5">
      <c r="A22" s="95"/>
      <c r="B22" s="97"/>
      <c r="C22" s="136" t="s">
        <v>37</v>
      </c>
      <c r="D22" s="97" t="s">
        <v>36</v>
      </c>
      <c r="E22" s="112">
        <v>0.034</v>
      </c>
      <c r="F22" s="113">
        <f>E22*F21</f>
        <v>1.87</v>
      </c>
      <c r="G22" s="98"/>
      <c r="H22" s="98"/>
      <c r="I22" s="98"/>
      <c r="J22" s="98"/>
      <c r="K22" s="98"/>
      <c r="L22" s="98"/>
      <c r="M22" s="100"/>
    </row>
    <row r="23" spans="1:13" s="7" customFormat="1" ht="16.5">
      <c r="A23" s="95"/>
      <c r="B23" s="97"/>
      <c r="C23" s="136" t="s">
        <v>72</v>
      </c>
      <c r="D23" s="97" t="s">
        <v>39</v>
      </c>
      <c r="E23" s="109">
        <v>0.0803</v>
      </c>
      <c r="F23" s="113">
        <f>E23*F21</f>
        <v>4.4165</v>
      </c>
      <c r="G23" s="98"/>
      <c r="H23" s="98"/>
      <c r="I23" s="98"/>
      <c r="J23" s="98"/>
      <c r="K23" s="98"/>
      <c r="L23" s="98"/>
      <c r="M23" s="100"/>
    </row>
    <row r="24" spans="1:13" s="7" customFormat="1" ht="16.5">
      <c r="A24" s="95"/>
      <c r="B24" s="57"/>
      <c r="C24" s="136" t="s">
        <v>87</v>
      </c>
      <c r="D24" s="97" t="s">
        <v>0</v>
      </c>
      <c r="E24" s="113">
        <v>0.0056</v>
      </c>
      <c r="F24" s="113">
        <f>F21*E24</f>
        <v>0.308</v>
      </c>
      <c r="G24" s="98"/>
      <c r="H24" s="98"/>
      <c r="I24" s="98"/>
      <c r="J24" s="98"/>
      <c r="K24" s="98"/>
      <c r="L24" s="98"/>
      <c r="M24" s="100"/>
    </row>
    <row r="25" spans="1:13" s="7" customFormat="1" ht="49.5">
      <c r="A25" s="95">
        <v>3</v>
      </c>
      <c r="B25" s="125" t="s">
        <v>40</v>
      </c>
      <c r="C25" s="171" t="s">
        <v>142</v>
      </c>
      <c r="D25" s="114" t="s">
        <v>34</v>
      </c>
      <c r="E25" s="97"/>
      <c r="F25" s="170">
        <v>3</v>
      </c>
      <c r="G25" s="97"/>
      <c r="H25" s="115"/>
      <c r="I25" s="97"/>
      <c r="J25" s="115"/>
      <c r="K25" s="97"/>
      <c r="L25" s="115"/>
      <c r="M25" s="116"/>
    </row>
    <row r="26" spans="1:13" s="7" customFormat="1" ht="16.5">
      <c r="A26" s="56"/>
      <c r="B26" s="57"/>
      <c r="C26" s="96" t="s">
        <v>4</v>
      </c>
      <c r="D26" s="103" t="s">
        <v>3</v>
      </c>
      <c r="E26" s="98">
        <v>2.06</v>
      </c>
      <c r="F26" s="98">
        <f>F25*E26</f>
        <v>6.18</v>
      </c>
      <c r="G26" s="98"/>
      <c r="H26" s="98"/>
      <c r="I26" s="98"/>
      <c r="J26" s="98"/>
      <c r="K26" s="98"/>
      <c r="L26" s="98"/>
      <c r="M26" s="100"/>
    </row>
    <row r="27" spans="1:13" s="7" customFormat="1" ht="33">
      <c r="A27" s="95">
        <v>4</v>
      </c>
      <c r="B27" s="143" t="s">
        <v>117</v>
      </c>
      <c r="C27" s="171" t="s">
        <v>88</v>
      </c>
      <c r="D27" s="97" t="s">
        <v>34</v>
      </c>
      <c r="E27" s="97"/>
      <c r="F27" s="170">
        <f>F25</f>
        <v>3</v>
      </c>
      <c r="G27" s="97"/>
      <c r="H27" s="115"/>
      <c r="I27" s="97"/>
      <c r="J27" s="115"/>
      <c r="K27" s="97"/>
      <c r="L27" s="115"/>
      <c r="M27" s="116"/>
    </row>
    <row r="28" spans="1:13" s="7" customFormat="1" ht="16.5">
      <c r="A28" s="56"/>
      <c r="B28" s="57"/>
      <c r="C28" s="96" t="s">
        <v>4</v>
      </c>
      <c r="D28" s="97" t="s">
        <v>36</v>
      </c>
      <c r="E28" s="98">
        <v>0.87</v>
      </c>
      <c r="F28" s="113">
        <f>F27*E28</f>
        <v>2.61</v>
      </c>
      <c r="G28" s="98"/>
      <c r="H28" s="98"/>
      <c r="I28" s="98"/>
      <c r="J28" s="98"/>
      <c r="K28" s="98"/>
      <c r="L28" s="98"/>
      <c r="M28" s="100"/>
    </row>
    <row r="29" spans="1:13" s="7" customFormat="1" ht="16.5">
      <c r="A29" s="95">
        <v>5</v>
      </c>
      <c r="B29" s="91" t="s">
        <v>107</v>
      </c>
      <c r="C29" s="171" t="s">
        <v>89</v>
      </c>
      <c r="D29" s="91" t="s">
        <v>33</v>
      </c>
      <c r="E29" s="93">
        <v>1.9</v>
      </c>
      <c r="F29" s="170">
        <f>(F21+F27)*1.9</f>
        <v>110.19999999999999</v>
      </c>
      <c r="G29" s="93"/>
      <c r="H29" s="93"/>
      <c r="I29" s="93"/>
      <c r="J29" s="93"/>
      <c r="K29" s="106"/>
      <c r="L29" s="93"/>
      <c r="M29" s="94"/>
    </row>
    <row r="30" spans="1:13" s="7" customFormat="1" ht="16.5">
      <c r="A30" s="95">
        <v>6</v>
      </c>
      <c r="B30" s="185" t="s">
        <v>111</v>
      </c>
      <c r="C30" s="171" t="s">
        <v>96</v>
      </c>
      <c r="D30" s="139" t="s">
        <v>34</v>
      </c>
      <c r="E30" s="186"/>
      <c r="F30" s="170">
        <f>F21+F27</f>
        <v>58</v>
      </c>
      <c r="G30" s="187"/>
      <c r="H30" s="187"/>
      <c r="I30" s="187"/>
      <c r="J30" s="188"/>
      <c r="K30" s="187"/>
      <c r="L30" s="187"/>
      <c r="M30" s="197"/>
    </row>
    <row r="31" spans="1:13" s="7" customFormat="1" ht="16.5">
      <c r="A31" s="95"/>
      <c r="B31" s="137"/>
      <c r="C31" s="138" t="s">
        <v>97</v>
      </c>
      <c r="D31" s="139" t="s">
        <v>3</v>
      </c>
      <c r="E31" s="189">
        <v>0.00323</v>
      </c>
      <c r="F31" s="189">
        <f>E31*F30</f>
        <v>0.18733999999999998</v>
      </c>
      <c r="G31" s="191"/>
      <c r="H31" s="191"/>
      <c r="I31" s="191"/>
      <c r="J31" s="191"/>
      <c r="K31" s="192"/>
      <c r="L31" s="192"/>
      <c r="M31" s="198"/>
    </row>
    <row r="32" spans="1:13" s="7" customFormat="1" ht="33">
      <c r="A32" s="95"/>
      <c r="B32" s="143" t="s">
        <v>98</v>
      </c>
      <c r="C32" s="140" t="s">
        <v>99</v>
      </c>
      <c r="D32" s="139" t="s">
        <v>43</v>
      </c>
      <c r="E32" s="189">
        <v>0.00362</v>
      </c>
      <c r="F32" s="189">
        <f>E32*F30</f>
        <v>0.20996</v>
      </c>
      <c r="G32" s="190"/>
      <c r="H32" s="190"/>
      <c r="I32" s="190"/>
      <c r="J32" s="190"/>
      <c r="K32" s="190"/>
      <c r="L32" s="190"/>
      <c r="M32" s="199"/>
    </row>
    <row r="33" spans="1:13" s="7" customFormat="1" ht="16.5">
      <c r="A33" s="95"/>
      <c r="B33" s="137"/>
      <c r="C33" s="141" t="s">
        <v>7</v>
      </c>
      <c r="D33" s="142" t="s">
        <v>0</v>
      </c>
      <c r="E33" s="193">
        <v>0.00018</v>
      </c>
      <c r="F33" s="189">
        <f>E33*F30</f>
        <v>0.010440000000000001</v>
      </c>
      <c r="G33" s="187"/>
      <c r="H33" s="187"/>
      <c r="I33" s="187"/>
      <c r="J33" s="188"/>
      <c r="K33" s="191"/>
      <c r="L33" s="190"/>
      <c r="M33" s="198"/>
    </row>
    <row r="34" spans="1:13" s="7" customFormat="1" ht="16.5">
      <c r="A34" s="95"/>
      <c r="B34" s="137"/>
      <c r="C34" s="141" t="s">
        <v>112</v>
      </c>
      <c r="D34" s="196" t="s">
        <v>34</v>
      </c>
      <c r="E34" s="193">
        <v>4E-05</v>
      </c>
      <c r="F34" s="189">
        <f>F30*E34</f>
        <v>0.00232</v>
      </c>
      <c r="G34" s="190"/>
      <c r="H34" s="195"/>
      <c r="I34" s="187"/>
      <c r="J34" s="188"/>
      <c r="K34" s="191"/>
      <c r="L34" s="190"/>
      <c r="M34" s="198"/>
    </row>
    <row r="35" spans="1:13" s="7" customFormat="1" ht="33">
      <c r="A35" s="95"/>
      <c r="B35" s="137"/>
      <c r="C35" s="171" t="s">
        <v>127</v>
      </c>
      <c r="D35" s="91" t="s">
        <v>33</v>
      </c>
      <c r="E35" s="93">
        <v>1.6</v>
      </c>
      <c r="F35" s="204">
        <f>F34*1.6</f>
        <v>0.003712</v>
      </c>
      <c r="G35" s="93"/>
      <c r="H35" s="93"/>
      <c r="I35" s="93"/>
      <c r="J35" s="93"/>
      <c r="K35" s="106"/>
      <c r="L35" s="93"/>
      <c r="M35" s="94"/>
    </row>
    <row r="36" spans="1:13" s="7" customFormat="1" ht="33">
      <c r="A36" s="95">
        <v>7</v>
      </c>
      <c r="B36" s="143" t="s">
        <v>91</v>
      </c>
      <c r="C36" s="171" t="s">
        <v>77</v>
      </c>
      <c r="D36" s="97" t="s">
        <v>35</v>
      </c>
      <c r="E36" s="99"/>
      <c r="F36" s="105">
        <v>1065</v>
      </c>
      <c r="G36" s="99"/>
      <c r="H36" s="98"/>
      <c r="I36" s="99"/>
      <c r="J36" s="98"/>
      <c r="K36" s="99"/>
      <c r="L36" s="98"/>
      <c r="M36" s="100"/>
    </row>
    <row r="37" spans="1:13" s="7" customFormat="1" ht="16.5">
      <c r="A37" s="56"/>
      <c r="B37" s="57"/>
      <c r="C37" s="118" t="s">
        <v>67</v>
      </c>
      <c r="D37" s="97" t="s">
        <v>39</v>
      </c>
      <c r="E37" s="117">
        <v>0.00067</v>
      </c>
      <c r="F37" s="113">
        <f>F36*E37</f>
        <v>0.71355</v>
      </c>
      <c r="G37" s="99"/>
      <c r="H37" s="98"/>
      <c r="I37" s="99"/>
      <c r="J37" s="98"/>
      <c r="K37" s="98"/>
      <c r="L37" s="98"/>
      <c r="M37" s="100"/>
    </row>
    <row r="38" spans="1:13" s="7" customFormat="1" ht="16.5">
      <c r="A38" s="144"/>
      <c r="B38" s="86"/>
      <c r="C38" s="118" t="s">
        <v>68</v>
      </c>
      <c r="D38" s="97" t="s">
        <v>39</v>
      </c>
      <c r="E38" s="117">
        <v>0.00039</v>
      </c>
      <c r="F38" s="113">
        <f>F36*E38</f>
        <v>0.41535</v>
      </c>
      <c r="G38" s="99"/>
      <c r="H38" s="98"/>
      <c r="I38" s="99"/>
      <c r="J38" s="98"/>
      <c r="K38" s="99"/>
      <c r="L38" s="98"/>
      <c r="M38" s="100"/>
    </row>
    <row r="39" spans="1:13" s="7" customFormat="1" ht="16.5">
      <c r="A39" s="95"/>
      <c r="B39" s="57"/>
      <c r="C39" s="120" t="s">
        <v>27</v>
      </c>
      <c r="D39" s="121" t="s">
        <v>28</v>
      </c>
      <c r="E39" s="122"/>
      <c r="F39" s="122"/>
      <c r="G39" s="123"/>
      <c r="H39" s="123"/>
      <c r="I39" s="123"/>
      <c r="J39" s="123"/>
      <c r="K39" s="123"/>
      <c r="L39" s="123"/>
      <c r="M39" s="124"/>
    </row>
    <row r="40" spans="1:13" s="7" customFormat="1" ht="16.5">
      <c r="A40" s="95"/>
      <c r="B40" s="57"/>
      <c r="C40" s="145" t="s">
        <v>73</v>
      </c>
      <c r="D40" s="146"/>
      <c r="E40" s="147"/>
      <c r="F40" s="148"/>
      <c r="G40" s="148"/>
      <c r="H40" s="147"/>
      <c r="I40" s="147"/>
      <c r="J40" s="148"/>
      <c r="K40" s="148"/>
      <c r="L40" s="147"/>
      <c r="M40" s="149"/>
    </row>
    <row r="41" spans="1:13" s="7" customFormat="1" ht="16.5">
      <c r="A41" s="95"/>
      <c r="B41" s="57"/>
      <c r="C41" s="150" t="s">
        <v>74</v>
      </c>
      <c r="D41" s="146"/>
      <c r="E41" s="147"/>
      <c r="F41" s="148"/>
      <c r="G41" s="148"/>
      <c r="H41" s="147"/>
      <c r="I41" s="147"/>
      <c r="J41" s="148"/>
      <c r="K41" s="148"/>
      <c r="L41" s="147"/>
      <c r="M41" s="149"/>
    </row>
    <row r="42" spans="1:13" s="7" customFormat="1" ht="132">
      <c r="A42" s="95">
        <v>1</v>
      </c>
      <c r="B42" s="151" t="s">
        <v>69</v>
      </c>
      <c r="C42" s="171" t="s">
        <v>113</v>
      </c>
      <c r="D42" s="57" t="s">
        <v>34</v>
      </c>
      <c r="E42" s="152"/>
      <c r="F42" s="170">
        <v>87</v>
      </c>
      <c r="G42" s="152"/>
      <c r="H42" s="153"/>
      <c r="I42" s="154"/>
      <c r="J42" s="153"/>
      <c r="K42" s="154"/>
      <c r="L42" s="153"/>
      <c r="M42" s="155"/>
    </row>
    <row r="43" spans="1:13" s="7" customFormat="1" ht="16.5">
      <c r="A43" s="156"/>
      <c r="B43" s="157"/>
      <c r="C43" s="158" t="s">
        <v>41</v>
      </c>
      <c r="D43" s="159" t="s">
        <v>3</v>
      </c>
      <c r="E43" s="112">
        <v>0.15</v>
      </c>
      <c r="F43" s="113">
        <f>F42*E43</f>
        <v>13.049999999999999</v>
      </c>
      <c r="G43" s="98"/>
      <c r="H43" s="98"/>
      <c r="I43" s="98"/>
      <c r="J43" s="98"/>
      <c r="K43" s="98"/>
      <c r="L43" s="98"/>
      <c r="M43" s="100"/>
    </row>
    <row r="44" spans="1:13" s="7" customFormat="1" ht="33">
      <c r="A44" s="156"/>
      <c r="B44" s="157"/>
      <c r="C44" s="158" t="s">
        <v>42</v>
      </c>
      <c r="D44" s="159" t="s">
        <v>43</v>
      </c>
      <c r="E44" s="113">
        <v>0.0216</v>
      </c>
      <c r="F44" s="113">
        <f>F42*E44</f>
        <v>1.8792000000000002</v>
      </c>
      <c r="G44" s="98"/>
      <c r="H44" s="98"/>
      <c r="I44" s="98"/>
      <c r="J44" s="98"/>
      <c r="K44" s="108"/>
      <c r="L44" s="98"/>
      <c r="M44" s="100"/>
    </row>
    <row r="45" spans="1:13" s="7" customFormat="1" ht="16.5">
      <c r="A45" s="156"/>
      <c r="B45" s="157"/>
      <c r="C45" s="158" t="s">
        <v>70</v>
      </c>
      <c r="D45" s="159" t="s">
        <v>43</v>
      </c>
      <c r="E45" s="113">
        <v>0.0273</v>
      </c>
      <c r="F45" s="113">
        <f>F42*E45</f>
        <v>2.3751</v>
      </c>
      <c r="G45" s="98"/>
      <c r="H45" s="98"/>
      <c r="I45" s="98"/>
      <c r="J45" s="98"/>
      <c r="K45" s="108"/>
      <c r="L45" s="98"/>
      <c r="M45" s="100"/>
    </row>
    <row r="46" spans="1:13" s="7" customFormat="1" ht="33">
      <c r="A46" s="156"/>
      <c r="B46" s="157"/>
      <c r="C46" s="160" t="s">
        <v>44</v>
      </c>
      <c r="D46" s="161" t="s">
        <v>43</v>
      </c>
      <c r="E46" s="113">
        <v>0.0097</v>
      </c>
      <c r="F46" s="113">
        <f>F42*E46</f>
        <v>0.8439</v>
      </c>
      <c r="G46" s="98"/>
      <c r="H46" s="98"/>
      <c r="I46" s="98"/>
      <c r="J46" s="98"/>
      <c r="K46" s="108"/>
      <c r="L46" s="98"/>
      <c r="M46" s="100"/>
    </row>
    <row r="47" spans="1:13" s="7" customFormat="1" ht="16.5">
      <c r="A47" s="156"/>
      <c r="B47" s="157"/>
      <c r="C47" s="57" t="s">
        <v>5</v>
      </c>
      <c r="D47" s="159"/>
      <c r="E47" s="113"/>
      <c r="F47" s="113"/>
      <c r="G47" s="98"/>
      <c r="H47" s="98"/>
      <c r="I47" s="98"/>
      <c r="J47" s="98"/>
      <c r="K47" s="98"/>
      <c r="L47" s="98"/>
      <c r="M47" s="100"/>
    </row>
    <row r="48" spans="1:13" s="7" customFormat="1" ht="33">
      <c r="A48" s="156"/>
      <c r="B48" s="143" t="s">
        <v>114</v>
      </c>
      <c r="C48" s="160" t="s">
        <v>30</v>
      </c>
      <c r="D48" s="159" t="s">
        <v>34</v>
      </c>
      <c r="E48" s="98">
        <v>1.22</v>
      </c>
      <c r="F48" s="113">
        <f>F42*E48</f>
        <v>106.14</v>
      </c>
      <c r="G48" s="98"/>
      <c r="H48" s="98"/>
      <c r="I48" s="98"/>
      <c r="J48" s="98"/>
      <c r="K48" s="98"/>
      <c r="L48" s="98"/>
      <c r="M48" s="100"/>
    </row>
    <row r="49" spans="1:13" s="7" customFormat="1" ht="16.5">
      <c r="A49" s="156"/>
      <c r="B49" s="157"/>
      <c r="C49" s="158" t="s">
        <v>6</v>
      </c>
      <c r="D49" s="159" t="s">
        <v>34</v>
      </c>
      <c r="E49" s="112">
        <v>0.07</v>
      </c>
      <c r="F49" s="113">
        <f>F42*E49</f>
        <v>6.090000000000001</v>
      </c>
      <c r="G49" s="108"/>
      <c r="H49" s="98"/>
      <c r="I49" s="98"/>
      <c r="J49" s="98"/>
      <c r="K49" s="98"/>
      <c r="L49" s="98"/>
      <c r="M49" s="100"/>
    </row>
    <row r="50" spans="1:13" s="7" customFormat="1" ht="33">
      <c r="A50" s="156"/>
      <c r="B50" s="91" t="s">
        <v>107</v>
      </c>
      <c r="C50" s="171" t="s">
        <v>126</v>
      </c>
      <c r="D50" s="91" t="s">
        <v>33</v>
      </c>
      <c r="E50" s="92"/>
      <c r="F50" s="237">
        <f>F48*1.6</f>
        <v>169.824</v>
      </c>
      <c r="G50" s="93"/>
      <c r="H50" s="93"/>
      <c r="I50" s="93"/>
      <c r="J50" s="93"/>
      <c r="K50" s="106"/>
      <c r="L50" s="93"/>
      <c r="M50" s="94"/>
    </row>
    <row r="51" spans="1:13" s="7" customFormat="1" ht="84">
      <c r="A51" s="95">
        <v>2</v>
      </c>
      <c r="B51" s="151" t="s">
        <v>78</v>
      </c>
      <c r="C51" s="171" t="s">
        <v>104</v>
      </c>
      <c r="D51" s="57" t="s">
        <v>35</v>
      </c>
      <c r="E51" s="152"/>
      <c r="F51" s="170">
        <v>887</v>
      </c>
      <c r="G51" s="152"/>
      <c r="H51" s="153"/>
      <c r="I51" s="154"/>
      <c r="J51" s="153"/>
      <c r="K51" s="154"/>
      <c r="L51" s="153"/>
      <c r="M51" s="155"/>
    </row>
    <row r="52" spans="1:13" s="7" customFormat="1" ht="16.5">
      <c r="A52" s="156"/>
      <c r="B52" s="157"/>
      <c r="C52" s="158" t="s">
        <v>41</v>
      </c>
      <c r="D52" s="159" t="s">
        <v>3</v>
      </c>
      <c r="E52" s="112">
        <v>0.033</v>
      </c>
      <c r="F52" s="113">
        <f>F51*E52</f>
        <v>29.271</v>
      </c>
      <c r="G52" s="98"/>
      <c r="H52" s="98"/>
      <c r="I52" s="98"/>
      <c r="J52" s="98"/>
      <c r="K52" s="98"/>
      <c r="L52" s="98"/>
      <c r="M52" s="100"/>
    </row>
    <row r="53" spans="1:13" s="7" customFormat="1" ht="33">
      <c r="A53" s="156"/>
      <c r="B53" s="157"/>
      <c r="C53" s="158" t="s">
        <v>42</v>
      </c>
      <c r="D53" s="159" t="s">
        <v>43</v>
      </c>
      <c r="E53" s="113">
        <v>0.00191</v>
      </c>
      <c r="F53" s="113">
        <f>F51*E53</f>
        <v>1.69417</v>
      </c>
      <c r="G53" s="98"/>
      <c r="H53" s="98"/>
      <c r="I53" s="98"/>
      <c r="J53" s="98"/>
      <c r="K53" s="162"/>
      <c r="L53" s="98"/>
      <c r="M53" s="100"/>
    </row>
    <row r="54" spans="1:13" s="7" customFormat="1" ht="16.5">
      <c r="A54" s="156"/>
      <c r="B54" s="157"/>
      <c r="C54" s="158" t="s">
        <v>45</v>
      </c>
      <c r="D54" s="159" t="s">
        <v>43</v>
      </c>
      <c r="E54" s="113">
        <v>0.0112</v>
      </c>
      <c r="F54" s="113">
        <f>F51*E54</f>
        <v>9.9344</v>
      </c>
      <c r="G54" s="98"/>
      <c r="H54" s="98"/>
      <c r="I54" s="98"/>
      <c r="J54" s="98"/>
      <c r="K54" s="162"/>
      <c r="L54" s="98"/>
      <c r="M54" s="100"/>
    </row>
    <row r="55" spans="1:13" s="7" customFormat="1" ht="16.5">
      <c r="A55" s="156"/>
      <c r="B55" s="157"/>
      <c r="C55" s="158" t="s">
        <v>46</v>
      </c>
      <c r="D55" s="159" t="s">
        <v>43</v>
      </c>
      <c r="E55" s="113">
        <v>0.0248</v>
      </c>
      <c r="F55" s="113">
        <f>F51*E55</f>
        <v>21.9976</v>
      </c>
      <c r="G55" s="98"/>
      <c r="H55" s="98"/>
      <c r="I55" s="98"/>
      <c r="J55" s="98"/>
      <c r="K55" s="162"/>
      <c r="L55" s="98"/>
      <c r="M55" s="100"/>
    </row>
    <row r="56" spans="1:13" s="7" customFormat="1" ht="33">
      <c r="A56" s="156"/>
      <c r="B56" s="157"/>
      <c r="C56" s="158" t="s">
        <v>44</v>
      </c>
      <c r="D56" s="159" t="s">
        <v>43</v>
      </c>
      <c r="E56" s="113">
        <v>0.00414</v>
      </c>
      <c r="F56" s="113">
        <f>F51*E56</f>
        <v>3.6721799999999996</v>
      </c>
      <c r="G56" s="98"/>
      <c r="H56" s="98"/>
      <c r="I56" s="98"/>
      <c r="J56" s="98"/>
      <c r="K56" s="162"/>
      <c r="L56" s="98"/>
      <c r="M56" s="100"/>
    </row>
    <row r="57" spans="1:13" s="7" customFormat="1" ht="33">
      <c r="A57" s="156"/>
      <c r="B57" s="157"/>
      <c r="C57" s="158" t="s">
        <v>47</v>
      </c>
      <c r="D57" s="159" t="s">
        <v>43</v>
      </c>
      <c r="E57" s="113">
        <v>0.00053</v>
      </c>
      <c r="F57" s="113">
        <f>F51*E57</f>
        <v>0.47011</v>
      </c>
      <c r="G57" s="98"/>
      <c r="H57" s="98"/>
      <c r="I57" s="98"/>
      <c r="J57" s="98"/>
      <c r="K57" s="162"/>
      <c r="L57" s="98"/>
      <c r="M57" s="100"/>
    </row>
    <row r="58" spans="1:13" s="7" customFormat="1" ht="16.5">
      <c r="A58" s="156"/>
      <c r="B58" s="157"/>
      <c r="C58" s="57" t="s">
        <v>5</v>
      </c>
      <c r="D58" s="159"/>
      <c r="E58" s="113"/>
      <c r="F58" s="113"/>
      <c r="G58" s="98"/>
      <c r="H58" s="98"/>
      <c r="I58" s="98"/>
      <c r="J58" s="98"/>
      <c r="K58" s="98"/>
      <c r="L58" s="98"/>
      <c r="M58" s="100"/>
    </row>
    <row r="59" spans="1:13" s="7" customFormat="1" ht="33">
      <c r="A59" s="156"/>
      <c r="B59" s="143" t="s">
        <v>114</v>
      </c>
      <c r="C59" s="158" t="s">
        <v>92</v>
      </c>
      <c r="D59" s="161" t="s">
        <v>34</v>
      </c>
      <c r="E59" s="113">
        <v>0.1512</v>
      </c>
      <c r="F59" s="113">
        <f>F51*E59</f>
        <v>134.1144</v>
      </c>
      <c r="G59" s="108"/>
      <c r="H59" s="98"/>
      <c r="I59" s="98"/>
      <c r="J59" s="98"/>
      <c r="K59" s="98"/>
      <c r="L59" s="98"/>
      <c r="M59" s="100"/>
    </row>
    <row r="60" spans="1:13" s="7" customFormat="1" ht="16.5">
      <c r="A60" s="156"/>
      <c r="B60" s="157"/>
      <c r="C60" s="158" t="s">
        <v>6</v>
      </c>
      <c r="D60" s="159" t="s">
        <v>34</v>
      </c>
      <c r="E60" s="113">
        <v>0.03</v>
      </c>
      <c r="F60" s="113">
        <f>F51*E60</f>
        <v>26.61</v>
      </c>
      <c r="G60" s="108"/>
      <c r="H60" s="98"/>
      <c r="I60" s="98"/>
      <c r="J60" s="98"/>
      <c r="K60" s="98"/>
      <c r="L60" s="98"/>
      <c r="M60" s="100"/>
    </row>
    <row r="61" spans="1:13" s="7" customFormat="1" ht="33">
      <c r="A61" s="156"/>
      <c r="B61" s="91"/>
      <c r="C61" s="171" t="s">
        <v>127</v>
      </c>
      <c r="D61" s="91" t="s">
        <v>33</v>
      </c>
      <c r="E61" s="92"/>
      <c r="F61" s="237">
        <f>F59*1.6</f>
        <v>214.58303999999998</v>
      </c>
      <c r="G61" s="93"/>
      <c r="H61" s="93"/>
      <c r="I61" s="93"/>
      <c r="J61" s="93"/>
      <c r="K61" s="106"/>
      <c r="L61" s="93"/>
      <c r="M61" s="94"/>
    </row>
    <row r="62" spans="1:13" s="7" customFormat="1" ht="115.5">
      <c r="A62" s="95">
        <v>3</v>
      </c>
      <c r="B62" s="125" t="s">
        <v>79</v>
      </c>
      <c r="C62" s="171" t="s">
        <v>184</v>
      </c>
      <c r="D62" s="57" t="s">
        <v>35</v>
      </c>
      <c r="E62" s="98"/>
      <c r="F62" s="170">
        <v>803</v>
      </c>
      <c r="G62" s="99"/>
      <c r="H62" s="98"/>
      <c r="I62" s="99"/>
      <c r="J62" s="98"/>
      <c r="K62" s="99"/>
      <c r="L62" s="98"/>
      <c r="M62" s="100"/>
    </row>
    <row r="63" spans="1:13" s="7" customFormat="1" ht="33">
      <c r="A63" s="95"/>
      <c r="B63" s="57"/>
      <c r="C63" s="96" t="s">
        <v>80</v>
      </c>
      <c r="D63" s="97" t="s">
        <v>23</v>
      </c>
      <c r="E63" s="112">
        <v>0.386</v>
      </c>
      <c r="F63" s="113">
        <f>F62*E63</f>
        <v>309.958</v>
      </c>
      <c r="G63" s="99"/>
      <c r="H63" s="98"/>
      <c r="I63" s="98"/>
      <c r="J63" s="98"/>
      <c r="K63" s="99"/>
      <c r="L63" s="98"/>
      <c r="M63" s="100"/>
    </row>
    <row r="64" spans="1:13" s="7" customFormat="1" ht="16.5">
      <c r="A64" s="95"/>
      <c r="B64" s="57"/>
      <c r="C64" s="96" t="s">
        <v>7</v>
      </c>
      <c r="D64" s="97" t="s">
        <v>28</v>
      </c>
      <c r="E64" s="113">
        <v>0.0131</v>
      </c>
      <c r="F64" s="113">
        <f>E64*F62</f>
        <v>10.519300000000001</v>
      </c>
      <c r="G64" s="99"/>
      <c r="H64" s="98"/>
      <c r="I64" s="99"/>
      <c r="J64" s="98"/>
      <c r="K64" s="98"/>
      <c r="L64" s="98"/>
      <c r="M64" s="100"/>
    </row>
    <row r="65" spans="1:13" s="7" customFormat="1" ht="16.5">
      <c r="A65" s="95"/>
      <c r="B65" s="57"/>
      <c r="C65" s="57" t="s">
        <v>5</v>
      </c>
      <c r="D65" s="97"/>
      <c r="E65" s="98"/>
      <c r="F65" s="113"/>
      <c r="G65" s="99"/>
      <c r="H65" s="98"/>
      <c r="I65" s="99"/>
      <c r="J65" s="98"/>
      <c r="K65" s="99"/>
      <c r="L65" s="98"/>
      <c r="M65" s="100"/>
    </row>
    <row r="66" spans="1:13" s="7" customFormat="1" ht="16.5">
      <c r="A66" s="95"/>
      <c r="B66" s="91"/>
      <c r="C66" s="96" t="s">
        <v>105</v>
      </c>
      <c r="D66" s="114" t="s">
        <v>34</v>
      </c>
      <c r="E66" s="113">
        <v>0.1632</v>
      </c>
      <c r="F66" s="113">
        <f>F62*0.16*1.02</f>
        <v>131.0496</v>
      </c>
      <c r="G66" s="110"/>
      <c r="H66" s="98"/>
      <c r="I66" s="99"/>
      <c r="J66" s="98"/>
      <c r="K66" s="99"/>
      <c r="L66" s="98"/>
      <c r="M66" s="100"/>
    </row>
    <row r="67" spans="1:13" s="7" customFormat="1" ht="16.5">
      <c r="A67" s="95"/>
      <c r="B67" s="91"/>
      <c r="C67" s="107" t="s">
        <v>106</v>
      </c>
      <c r="D67" s="114" t="s">
        <v>33</v>
      </c>
      <c r="E67" s="108"/>
      <c r="F67" s="113">
        <v>1.78</v>
      </c>
      <c r="G67" s="110"/>
      <c r="H67" s="108"/>
      <c r="I67" s="109"/>
      <c r="J67" s="108"/>
      <c r="K67" s="109"/>
      <c r="L67" s="108"/>
      <c r="M67" s="111"/>
    </row>
    <row r="68" spans="1:13" s="7" customFormat="1" ht="16.5">
      <c r="A68" s="95"/>
      <c r="B68" s="91"/>
      <c r="C68" s="107" t="s">
        <v>119</v>
      </c>
      <c r="D68" s="114" t="s">
        <v>33</v>
      </c>
      <c r="E68" s="163"/>
      <c r="F68" s="113">
        <v>0.055</v>
      </c>
      <c r="G68" s="110"/>
      <c r="H68" s="108"/>
      <c r="I68" s="109"/>
      <c r="J68" s="108"/>
      <c r="K68" s="109"/>
      <c r="L68" s="108"/>
      <c r="M68" s="111"/>
    </row>
    <row r="69" spans="1:13" s="7" customFormat="1" ht="16.5">
      <c r="A69" s="156"/>
      <c r="B69" s="157"/>
      <c r="C69" s="107" t="s">
        <v>93</v>
      </c>
      <c r="D69" s="114" t="s">
        <v>35</v>
      </c>
      <c r="E69" s="163">
        <v>0.00934</v>
      </c>
      <c r="F69" s="163">
        <f>F62*E69</f>
        <v>7.500019999999999</v>
      </c>
      <c r="G69" s="110"/>
      <c r="H69" s="108"/>
      <c r="I69" s="109"/>
      <c r="J69" s="108"/>
      <c r="K69" s="109"/>
      <c r="L69" s="108"/>
      <c r="M69" s="111"/>
    </row>
    <row r="70" spans="1:13" s="7" customFormat="1" ht="16.5">
      <c r="A70" s="156"/>
      <c r="B70" s="157"/>
      <c r="C70" s="158" t="s">
        <v>94</v>
      </c>
      <c r="D70" s="159" t="s">
        <v>0</v>
      </c>
      <c r="E70" s="163">
        <v>0.00564</v>
      </c>
      <c r="F70" s="113">
        <f>F62*E70</f>
        <v>4.52892</v>
      </c>
      <c r="G70" s="108"/>
      <c r="H70" s="108"/>
      <c r="I70" s="108"/>
      <c r="J70" s="108"/>
      <c r="K70" s="108"/>
      <c r="L70" s="108"/>
      <c r="M70" s="111"/>
    </row>
    <row r="71" spans="1:13" s="7" customFormat="1" ht="33">
      <c r="A71" s="156"/>
      <c r="B71" s="91"/>
      <c r="C71" s="171" t="s">
        <v>128</v>
      </c>
      <c r="D71" s="114" t="s">
        <v>33</v>
      </c>
      <c r="E71" s="92"/>
      <c r="F71" s="200">
        <f>F66*2.4</f>
        <v>314.51903999999996</v>
      </c>
      <c r="G71" s="93"/>
      <c r="H71" s="93"/>
      <c r="I71" s="93"/>
      <c r="J71" s="93"/>
      <c r="K71" s="93"/>
      <c r="L71" s="93"/>
      <c r="M71" s="94"/>
    </row>
    <row r="72" spans="1:13" s="7" customFormat="1" ht="33">
      <c r="A72" s="156"/>
      <c r="B72" s="91"/>
      <c r="C72" s="171" t="s">
        <v>129</v>
      </c>
      <c r="D72" s="114" t="s">
        <v>33</v>
      </c>
      <c r="E72" s="92"/>
      <c r="F72" s="200">
        <f>F67</f>
        <v>1.78</v>
      </c>
      <c r="G72" s="93"/>
      <c r="H72" s="93"/>
      <c r="I72" s="93"/>
      <c r="J72" s="93"/>
      <c r="K72" s="93"/>
      <c r="L72" s="93"/>
      <c r="M72" s="94"/>
    </row>
    <row r="73" spans="1:13" s="7" customFormat="1" ht="33">
      <c r="A73" s="156"/>
      <c r="B73" s="91"/>
      <c r="C73" s="171" t="s">
        <v>116</v>
      </c>
      <c r="D73" s="114" t="s">
        <v>33</v>
      </c>
      <c r="E73" s="92"/>
      <c r="F73" s="200">
        <f>F68</f>
        <v>0.055</v>
      </c>
      <c r="G73" s="93"/>
      <c r="H73" s="93"/>
      <c r="I73" s="93"/>
      <c r="J73" s="93"/>
      <c r="K73" s="93"/>
      <c r="L73" s="93"/>
      <c r="M73" s="94"/>
    </row>
    <row r="74" spans="1:13" s="7" customFormat="1" ht="33">
      <c r="A74" s="95">
        <v>4</v>
      </c>
      <c r="B74" s="102" t="s">
        <v>100</v>
      </c>
      <c r="C74" s="171" t="s">
        <v>95</v>
      </c>
      <c r="D74" s="114" t="s">
        <v>35</v>
      </c>
      <c r="E74" s="164"/>
      <c r="F74" s="105">
        <f>F62</f>
        <v>803</v>
      </c>
      <c r="G74" s="164"/>
      <c r="H74" s="165"/>
      <c r="I74" s="164"/>
      <c r="J74" s="165"/>
      <c r="K74" s="164"/>
      <c r="L74" s="165"/>
      <c r="M74" s="166"/>
    </row>
    <row r="75" spans="1:13" s="7" customFormat="1" ht="16.5">
      <c r="A75" s="167"/>
      <c r="B75" s="168"/>
      <c r="C75" s="96" t="s">
        <v>4</v>
      </c>
      <c r="D75" s="159" t="s">
        <v>3</v>
      </c>
      <c r="E75" s="104">
        <v>0.197</v>
      </c>
      <c r="F75" s="238">
        <f>E75*F74</f>
        <v>158.191</v>
      </c>
      <c r="G75" s="93"/>
      <c r="H75" s="93"/>
      <c r="I75" s="93"/>
      <c r="J75" s="93"/>
      <c r="K75" s="93"/>
      <c r="L75" s="93"/>
      <c r="M75" s="94"/>
    </row>
    <row r="76" spans="1:13" s="7" customFormat="1" ht="16.5">
      <c r="A76" s="167"/>
      <c r="B76" s="168"/>
      <c r="C76" s="96" t="s">
        <v>7</v>
      </c>
      <c r="D76" s="159" t="s">
        <v>0</v>
      </c>
      <c r="E76" s="104">
        <v>0.0437</v>
      </c>
      <c r="F76" s="238">
        <f>E76*F74</f>
        <v>35.091100000000004</v>
      </c>
      <c r="G76" s="93"/>
      <c r="H76" s="93"/>
      <c r="I76" s="93"/>
      <c r="J76" s="93"/>
      <c r="K76" s="93"/>
      <c r="L76" s="93"/>
      <c r="M76" s="94"/>
    </row>
    <row r="77" spans="1:13" s="7" customFormat="1" ht="16.5">
      <c r="A77" s="167"/>
      <c r="B77" s="168"/>
      <c r="C77" s="57" t="s">
        <v>5</v>
      </c>
      <c r="D77" s="159"/>
      <c r="E77" s="106"/>
      <c r="F77" s="238"/>
      <c r="G77" s="93"/>
      <c r="H77" s="93"/>
      <c r="I77" s="93"/>
      <c r="J77" s="93"/>
      <c r="K77" s="93"/>
      <c r="L77" s="93"/>
      <c r="M77" s="94"/>
    </row>
    <row r="78" spans="1:13" s="7" customFormat="1" ht="16.5">
      <c r="A78" s="167"/>
      <c r="B78" s="168"/>
      <c r="C78" s="96" t="s">
        <v>82</v>
      </c>
      <c r="D78" s="159" t="s">
        <v>81</v>
      </c>
      <c r="E78" s="106">
        <v>0.4</v>
      </c>
      <c r="F78" s="238">
        <f>E78*F74</f>
        <v>321.20000000000005</v>
      </c>
      <c r="G78" s="93"/>
      <c r="H78" s="93"/>
      <c r="I78" s="93"/>
      <c r="J78" s="93"/>
      <c r="K78" s="93"/>
      <c r="L78" s="93"/>
      <c r="M78" s="94"/>
    </row>
    <row r="79" spans="1:13" s="7" customFormat="1" ht="16.5">
      <c r="A79" s="167"/>
      <c r="B79" s="168"/>
      <c r="C79" s="96" t="s">
        <v>8</v>
      </c>
      <c r="D79" s="159" t="s">
        <v>0</v>
      </c>
      <c r="E79" s="201">
        <v>0.072</v>
      </c>
      <c r="F79" s="238">
        <f>E79*F74</f>
        <v>57.815999999999995</v>
      </c>
      <c r="G79" s="93"/>
      <c r="H79" s="93"/>
      <c r="I79" s="93"/>
      <c r="J79" s="93"/>
      <c r="K79" s="93"/>
      <c r="L79" s="93"/>
      <c r="M79" s="94"/>
    </row>
    <row r="80" spans="1:13" s="7" customFormat="1" ht="33">
      <c r="A80" s="156"/>
      <c r="B80" s="91"/>
      <c r="C80" s="171" t="s">
        <v>115</v>
      </c>
      <c r="D80" s="114" t="s">
        <v>33</v>
      </c>
      <c r="E80" s="92"/>
      <c r="F80" s="200">
        <f>F78/1000</f>
        <v>0.32120000000000004</v>
      </c>
      <c r="G80" s="93"/>
      <c r="H80" s="93"/>
      <c r="I80" s="93"/>
      <c r="J80" s="93"/>
      <c r="K80" s="93"/>
      <c r="L80" s="93"/>
      <c r="M80" s="94"/>
    </row>
    <row r="81" spans="1:13" s="7" customFormat="1" ht="99">
      <c r="A81" s="95">
        <v>5</v>
      </c>
      <c r="B81" s="151" t="s">
        <v>69</v>
      </c>
      <c r="C81" s="171" t="s">
        <v>132</v>
      </c>
      <c r="D81" s="57" t="s">
        <v>34</v>
      </c>
      <c r="E81" s="152"/>
      <c r="F81" s="170">
        <v>65</v>
      </c>
      <c r="G81" s="152"/>
      <c r="H81" s="153"/>
      <c r="I81" s="154"/>
      <c r="J81" s="153"/>
      <c r="K81" s="154"/>
      <c r="L81" s="153"/>
      <c r="M81" s="155"/>
    </row>
    <row r="82" spans="1:13" s="7" customFormat="1" ht="16.5">
      <c r="A82" s="156"/>
      <c r="B82" s="157"/>
      <c r="C82" s="158" t="s">
        <v>41</v>
      </c>
      <c r="D82" s="159" t="s">
        <v>3</v>
      </c>
      <c r="E82" s="112">
        <v>0.15</v>
      </c>
      <c r="F82" s="113">
        <f>F81*E82</f>
        <v>9.75</v>
      </c>
      <c r="G82" s="98"/>
      <c r="H82" s="98"/>
      <c r="I82" s="98"/>
      <c r="J82" s="98"/>
      <c r="K82" s="98"/>
      <c r="L82" s="98"/>
      <c r="M82" s="100"/>
    </row>
    <row r="83" spans="1:13" s="7" customFormat="1" ht="33">
      <c r="A83" s="156"/>
      <c r="B83" s="157"/>
      <c r="C83" s="158" t="s">
        <v>42</v>
      </c>
      <c r="D83" s="159" t="s">
        <v>43</v>
      </c>
      <c r="E83" s="113">
        <v>0.0216</v>
      </c>
      <c r="F83" s="113">
        <f>F81*E83</f>
        <v>1.4040000000000001</v>
      </c>
      <c r="G83" s="98"/>
      <c r="H83" s="98"/>
      <c r="I83" s="98"/>
      <c r="J83" s="98"/>
      <c r="K83" s="108"/>
      <c r="L83" s="98"/>
      <c r="M83" s="100"/>
    </row>
    <row r="84" spans="1:13" s="7" customFormat="1" ht="16.5">
      <c r="A84" s="156"/>
      <c r="B84" s="157"/>
      <c r="C84" s="158" t="s">
        <v>70</v>
      </c>
      <c r="D84" s="159" t="s">
        <v>43</v>
      </c>
      <c r="E84" s="113">
        <v>0.0273</v>
      </c>
      <c r="F84" s="113">
        <f>F81*E84</f>
        <v>1.7745000000000002</v>
      </c>
      <c r="G84" s="98"/>
      <c r="H84" s="98"/>
      <c r="I84" s="98"/>
      <c r="J84" s="98"/>
      <c r="K84" s="108"/>
      <c r="L84" s="98"/>
      <c r="M84" s="100"/>
    </row>
    <row r="85" spans="1:13" s="7" customFormat="1" ht="33">
      <c r="A85" s="156"/>
      <c r="B85" s="157"/>
      <c r="C85" s="160" t="s">
        <v>44</v>
      </c>
      <c r="D85" s="161" t="s">
        <v>43</v>
      </c>
      <c r="E85" s="113">
        <v>0.0097</v>
      </c>
      <c r="F85" s="113">
        <f>F81*E85</f>
        <v>0.6305000000000001</v>
      </c>
      <c r="G85" s="98"/>
      <c r="H85" s="98"/>
      <c r="I85" s="98"/>
      <c r="J85" s="98"/>
      <c r="K85" s="108"/>
      <c r="L85" s="98"/>
      <c r="M85" s="100"/>
    </row>
    <row r="86" spans="1:13" s="7" customFormat="1" ht="16.5">
      <c r="A86" s="156"/>
      <c r="B86" s="157"/>
      <c r="C86" s="57" t="s">
        <v>5</v>
      </c>
      <c r="D86" s="159"/>
      <c r="E86" s="113"/>
      <c r="F86" s="113"/>
      <c r="G86" s="98"/>
      <c r="H86" s="98"/>
      <c r="I86" s="98"/>
      <c r="J86" s="98"/>
      <c r="K86" s="98"/>
      <c r="L86" s="98"/>
      <c r="M86" s="100"/>
    </row>
    <row r="87" spans="1:13" s="7" customFormat="1" ht="33">
      <c r="A87" s="156"/>
      <c r="B87" s="143" t="s">
        <v>114</v>
      </c>
      <c r="C87" s="160" t="s">
        <v>30</v>
      </c>
      <c r="D87" s="159" t="s">
        <v>34</v>
      </c>
      <c r="E87" s="98">
        <v>1.22</v>
      </c>
      <c r="F87" s="113">
        <f>F81*E87</f>
        <v>79.3</v>
      </c>
      <c r="G87" s="98"/>
      <c r="H87" s="98"/>
      <c r="I87" s="98"/>
      <c r="J87" s="98"/>
      <c r="K87" s="98"/>
      <c r="L87" s="98"/>
      <c r="M87" s="100"/>
    </row>
    <row r="88" spans="1:13" s="7" customFormat="1" ht="16.5">
      <c r="A88" s="156"/>
      <c r="B88" s="157"/>
      <c r="C88" s="158" t="s">
        <v>6</v>
      </c>
      <c r="D88" s="159" t="s">
        <v>34</v>
      </c>
      <c r="E88" s="112">
        <v>0.07</v>
      </c>
      <c r="F88" s="113">
        <f>F81*E88</f>
        <v>4.550000000000001</v>
      </c>
      <c r="G88" s="108"/>
      <c r="H88" s="98"/>
      <c r="I88" s="98"/>
      <c r="J88" s="98"/>
      <c r="K88" s="98"/>
      <c r="L88" s="98"/>
      <c r="M88" s="100"/>
    </row>
    <row r="89" spans="1:13" s="7" customFormat="1" ht="33">
      <c r="A89" s="156"/>
      <c r="B89" s="91" t="s">
        <v>107</v>
      </c>
      <c r="C89" s="171" t="s">
        <v>126</v>
      </c>
      <c r="D89" s="91" t="s">
        <v>33</v>
      </c>
      <c r="E89" s="92"/>
      <c r="F89" s="237">
        <f>F87*1.6</f>
        <v>126.88</v>
      </c>
      <c r="G89" s="93"/>
      <c r="H89" s="93"/>
      <c r="I89" s="93"/>
      <c r="J89" s="93"/>
      <c r="K89" s="106"/>
      <c r="L89" s="93"/>
      <c r="M89" s="94"/>
    </row>
    <row r="90" spans="1:13" s="7" customFormat="1" ht="17.25" thickBot="1">
      <c r="A90" s="205"/>
      <c r="B90" s="206"/>
      <c r="C90" s="207" t="s">
        <v>29</v>
      </c>
      <c r="D90" s="208" t="s">
        <v>28</v>
      </c>
      <c r="E90" s="209"/>
      <c r="F90" s="209"/>
      <c r="G90" s="210"/>
      <c r="H90" s="210"/>
      <c r="I90" s="210"/>
      <c r="J90" s="210"/>
      <c r="K90" s="210"/>
      <c r="L90" s="210"/>
      <c r="M90" s="211"/>
    </row>
    <row r="91" spans="1:13" s="8" customFormat="1" ht="17.25" customHeight="1">
      <c r="A91" s="212"/>
      <c r="B91" s="213"/>
      <c r="C91" s="214" t="s">
        <v>90</v>
      </c>
      <c r="D91" s="215" t="s">
        <v>28</v>
      </c>
      <c r="E91" s="215"/>
      <c r="F91" s="215"/>
      <c r="G91" s="216"/>
      <c r="H91" s="216"/>
      <c r="I91" s="216"/>
      <c r="J91" s="216"/>
      <c r="K91" s="216"/>
      <c r="L91" s="216"/>
      <c r="M91" s="217"/>
    </row>
    <row r="92" spans="1:13" s="8" customFormat="1" ht="17.25" customHeight="1">
      <c r="A92" s="173"/>
      <c r="B92" s="174"/>
      <c r="C92" s="175" t="s">
        <v>31</v>
      </c>
      <c r="D92" s="176" t="s">
        <v>1</v>
      </c>
      <c r="E92" s="93"/>
      <c r="F92" s="177"/>
      <c r="G92" s="177"/>
      <c r="H92" s="177"/>
      <c r="I92" s="177"/>
      <c r="J92" s="177"/>
      <c r="K92" s="177"/>
      <c r="L92" s="93"/>
      <c r="M92" s="94"/>
    </row>
    <row r="93" spans="1:13" s="8" customFormat="1" ht="15" customHeight="1">
      <c r="A93" s="173"/>
      <c r="B93" s="174"/>
      <c r="C93" s="178" t="s">
        <v>16</v>
      </c>
      <c r="D93" s="121" t="s">
        <v>28</v>
      </c>
      <c r="E93" s="93"/>
      <c r="F93" s="121"/>
      <c r="G93" s="121"/>
      <c r="H93" s="121"/>
      <c r="I93" s="121"/>
      <c r="J93" s="121"/>
      <c r="K93" s="121"/>
      <c r="L93" s="123"/>
      <c r="M93" s="124"/>
    </row>
    <row r="94" spans="1:13" s="8" customFormat="1" ht="15" customHeight="1">
      <c r="A94" s="173"/>
      <c r="B94" s="174"/>
      <c r="C94" s="175" t="s">
        <v>32</v>
      </c>
      <c r="D94" s="176" t="s">
        <v>1</v>
      </c>
      <c r="E94" s="93"/>
      <c r="F94" s="177"/>
      <c r="G94" s="177"/>
      <c r="H94" s="177"/>
      <c r="I94" s="177"/>
      <c r="J94" s="177"/>
      <c r="K94" s="177"/>
      <c r="L94" s="93"/>
      <c r="M94" s="94"/>
    </row>
    <row r="95" spans="1:13" s="8" customFormat="1" ht="17.25" thickBot="1">
      <c r="A95" s="179"/>
      <c r="B95" s="180"/>
      <c r="C95" s="181" t="s">
        <v>16</v>
      </c>
      <c r="D95" s="182" t="s">
        <v>28</v>
      </c>
      <c r="E95" s="182"/>
      <c r="F95" s="182"/>
      <c r="G95" s="182"/>
      <c r="H95" s="182"/>
      <c r="I95" s="182"/>
      <c r="J95" s="182"/>
      <c r="K95" s="182"/>
      <c r="L95" s="183"/>
      <c r="M95" s="184"/>
    </row>
    <row r="96" spans="1:13" s="8" customFormat="1" ht="16.5">
      <c r="A96" s="15"/>
      <c r="B96" s="16"/>
      <c r="C96" s="21"/>
      <c r="D96" s="18"/>
      <c r="E96" s="18"/>
      <c r="F96" s="18"/>
      <c r="G96" s="18"/>
      <c r="H96" s="18"/>
      <c r="I96" s="18"/>
      <c r="J96" s="18"/>
      <c r="K96" s="18"/>
      <c r="L96" s="18"/>
      <c r="M96" s="20"/>
    </row>
    <row r="97" spans="1:12" s="8" customFormat="1" ht="16.5">
      <c r="A97" s="14"/>
      <c r="B97" s="5"/>
      <c r="C97" s="263"/>
      <c r="D97" s="263"/>
      <c r="E97" s="263"/>
      <c r="F97" s="263"/>
      <c r="G97" s="263"/>
      <c r="H97" s="263"/>
      <c r="I97" s="263"/>
      <c r="J97" s="263"/>
      <c r="K97" s="263"/>
      <c r="L97" s="263"/>
    </row>
    <row r="98" s="59" customFormat="1" ht="15.75">
      <c r="A98" s="59" t="s">
        <v>183</v>
      </c>
    </row>
    <row r="99" spans="1:12" s="8" customFormat="1" ht="16.5">
      <c r="A99" s="14"/>
      <c r="B99" s="5"/>
      <c r="C99" s="68"/>
      <c r="D99" s="67"/>
      <c r="E99" s="67"/>
      <c r="F99" s="67"/>
      <c r="G99" s="67"/>
      <c r="H99" s="67"/>
      <c r="I99" s="67"/>
      <c r="J99" s="67"/>
      <c r="K99" s="67"/>
      <c r="L99" s="67"/>
    </row>
    <row r="100" spans="1:12" s="8" customFormat="1" ht="16.5">
      <c r="A100" s="14"/>
      <c r="B100" s="5"/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</row>
    <row r="101" spans="1:12" s="8" customFormat="1" ht="16.5">
      <c r="A101" s="14"/>
      <c r="B101" s="5"/>
      <c r="C101" s="263"/>
      <c r="D101" s="263"/>
      <c r="E101" s="263"/>
      <c r="F101" s="263"/>
      <c r="G101" s="263"/>
      <c r="H101" s="263"/>
      <c r="I101" s="263"/>
      <c r="J101" s="263"/>
      <c r="K101" s="263"/>
      <c r="L101" s="263"/>
    </row>
    <row r="102" spans="1:12" s="8" customFormat="1" ht="16.5">
      <c r="A102" s="14"/>
      <c r="B102" s="5"/>
      <c r="C102" s="9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8" customFormat="1" ht="16.5">
      <c r="A103" s="14"/>
      <c r="B103" s="5"/>
      <c r="C103" s="9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8" customFormat="1" ht="16.5">
      <c r="A104" s="14"/>
      <c r="B104" s="5"/>
      <c r="C104" s="9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8" customFormat="1" ht="16.5">
      <c r="A105" s="14"/>
      <c r="B105" s="5"/>
      <c r="C105" s="9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8" customFormat="1" ht="16.5">
      <c r="A106" s="14"/>
      <c r="B106" s="5"/>
      <c r="C106" s="9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8" customFormat="1" ht="16.5">
      <c r="A107" s="14"/>
      <c r="B107" s="5"/>
      <c r="C107" s="9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8" customFormat="1" ht="16.5">
      <c r="A108" s="14"/>
      <c r="B108" s="5"/>
      <c r="C108" s="9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8" customFormat="1" ht="16.5">
      <c r="A109" s="14"/>
      <c r="B109" s="5"/>
      <c r="C109" s="9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8" customFormat="1" ht="16.5">
      <c r="A110" s="14"/>
      <c r="B110" s="5"/>
      <c r="C110" s="9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8" customFormat="1" ht="16.5">
      <c r="A111" s="14"/>
      <c r="B111" s="5"/>
      <c r="C111" s="9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8" customFormat="1" ht="16.5">
      <c r="A112" s="14"/>
      <c r="B112" s="5"/>
      <c r="C112" s="9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8" customFormat="1" ht="16.5">
      <c r="A113" s="14"/>
      <c r="B113" s="5"/>
      <c r="C113" s="9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8" customFormat="1" ht="16.5">
      <c r="A114" s="14"/>
      <c r="B114" s="5"/>
      <c r="C114" s="9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8" customFormat="1" ht="16.5">
      <c r="A115" s="14"/>
      <c r="B115" s="5"/>
      <c r="C115" s="9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8" customFormat="1" ht="16.5">
      <c r="A116" s="14"/>
      <c r="B116" s="5"/>
      <c r="C116" s="9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8" customFormat="1" ht="16.5">
      <c r="A117" s="14"/>
      <c r="B117" s="5"/>
      <c r="C117" s="9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8" customFormat="1" ht="16.5">
      <c r="A118" s="14"/>
      <c r="B118" s="5"/>
      <c r="C118" s="9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8" customFormat="1" ht="16.5">
      <c r="A119" s="14"/>
      <c r="B119" s="5"/>
      <c r="C119" s="9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8" customFormat="1" ht="16.5">
      <c r="A120" s="14"/>
      <c r="B120" s="5"/>
      <c r="C120" s="9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8" customFormat="1" ht="16.5">
      <c r="A121" s="14"/>
      <c r="B121" s="5"/>
      <c r="C121" s="9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8" customFormat="1" ht="16.5">
      <c r="A122" s="14"/>
      <c r="B122" s="5"/>
      <c r="C122" s="9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8" customFormat="1" ht="16.5">
      <c r="A123" s="14"/>
      <c r="B123" s="5"/>
      <c r="C123" s="9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8" customFormat="1" ht="16.5">
      <c r="A124" s="14"/>
      <c r="B124" s="5"/>
      <c r="C124" s="9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8" customFormat="1" ht="16.5">
      <c r="A125" s="14"/>
      <c r="B125" s="5"/>
      <c r="C125" s="9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8" customFormat="1" ht="16.5">
      <c r="A126" s="14"/>
      <c r="B126" s="5"/>
      <c r="C126" s="9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8" customFormat="1" ht="16.5">
      <c r="A127" s="14"/>
      <c r="B127" s="5"/>
      <c r="C127" s="9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8" customFormat="1" ht="16.5">
      <c r="A128" s="14"/>
      <c r="B128" s="5"/>
      <c r="C128" s="9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8" customFormat="1" ht="16.5">
      <c r="A129" s="14"/>
      <c r="B129" s="5"/>
      <c r="C129" s="9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8" customFormat="1" ht="16.5">
      <c r="A130" s="14"/>
      <c r="B130" s="5"/>
      <c r="C130" s="9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8" customFormat="1" ht="16.5">
      <c r="A131" s="14"/>
      <c r="B131" s="5"/>
      <c r="C131" s="9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8" customFormat="1" ht="16.5">
      <c r="A132" s="14"/>
      <c r="B132" s="5"/>
      <c r="C132" s="9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8" customFormat="1" ht="16.5">
      <c r="A133" s="14"/>
      <c r="B133" s="5"/>
      <c r="C133" s="9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8" customFormat="1" ht="16.5">
      <c r="A134" s="14"/>
      <c r="B134" s="5"/>
      <c r="C134" s="9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8" customFormat="1" ht="16.5">
      <c r="A135" s="14"/>
      <c r="B135" s="5"/>
      <c r="C135" s="9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8" customFormat="1" ht="16.5">
      <c r="A136" s="14"/>
      <c r="B136" s="5"/>
      <c r="C136" s="9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8" customFormat="1" ht="16.5">
      <c r="A137" s="14"/>
      <c r="B137" s="5"/>
      <c r="C137" s="9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8" customFormat="1" ht="16.5">
      <c r="A138" s="14"/>
      <c r="B138" s="5"/>
      <c r="C138" s="9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8" customFormat="1" ht="16.5">
      <c r="A139" s="14"/>
      <c r="B139" s="5"/>
      <c r="C139" s="9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8" customFormat="1" ht="16.5">
      <c r="A140" s="14"/>
      <c r="B140" s="5"/>
      <c r="C140" s="9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8" customFormat="1" ht="16.5">
      <c r="A141" s="14"/>
      <c r="B141" s="5"/>
      <c r="C141" s="9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8" customFormat="1" ht="16.5">
      <c r="A142" s="14"/>
      <c r="B142" s="5"/>
      <c r="C142" s="9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8" customFormat="1" ht="16.5">
      <c r="A143" s="14"/>
      <c r="B143" s="5"/>
      <c r="C143" s="9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8" customFormat="1" ht="16.5">
      <c r="A144" s="14"/>
      <c r="B144" s="5"/>
      <c r="C144" s="9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8" customFormat="1" ht="16.5">
      <c r="A145" s="14"/>
      <c r="B145" s="5"/>
      <c r="C145" s="9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8" customFormat="1" ht="16.5">
      <c r="A146" s="14"/>
      <c r="B146" s="5"/>
      <c r="C146" s="9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8" customFormat="1" ht="16.5">
      <c r="A147" s="14"/>
      <c r="B147" s="5"/>
      <c r="C147" s="9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8" customFormat="1" ht="16.5">
      <c r="A148" s="14"/>
      <c r="B148" s="5"/>
      <c r="C148" s="9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8" customFormat="1" ht="16.5">
      <c r="A149" s="14"/>
      <c r="B149" s="5"/>
      <c r="C149" s="9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8" customFormat="1" ht="16.5">
      <c r="A150" s="14"/>
      <c r="B150" s="5"/>
      <c r="C150" s="9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8" customFormat="1" ht="16.5">
      <c r="A151" s="14"/>
      <c r="B151" s="5"/>
      <c r="C151" s="9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8" customFormat="1" ht="16.5">
      <c r="A152" s="14"/>
      <c r="B152" s="5"/>
      <c r="C152" s="9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8" customFormat="1" ht="16.5">
      <c r="A153" s="14"/>
      <c r="B153" s="5"/>
      <c r="C153" s="9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8" customFormat="1" ht="16.5">
      <c r="A154" s="14"/>
      <c r="B154" s="5"/>
      <c r="C154" s="9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8" customFormat="1" ht="16.5">
      <c r="A155" s="14"/>
      <c r="B155" s="5"/>
      <c r="C155" s="9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8" customFormat="1" ht="16.5">
      <c r="A156" s="14"/>
      <c r="B156" s="5"/>
      <c r="C156" s="9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8" customFormat="1" ht="16.5">
      <c r="A157" s="14"/>
      <c r="B157" s="5"/>
      <c r="C157" s="9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8" customFormat="1" ht="16.5">
      <c r="A158" s="14"/>
      <c r="B158" s="5"/>
      <c r="C158" s="9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8" customFormat="1" ht="16.5">
      <c r="A159" s="14"/>
      <c r="B159" s="5"/>
      <c r="C159" s="9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8" customFormat="1" ht="16.5">
      <c r="A160" s="14"/>
      <c r="B160" s="5"/>
      <c r="C160" s="9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8" customFormat="1" ht="16.5">
      <c r="A161" s="14"/>
      <c r="B161" s="5"/>
      <c r="C161" s="9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8" customFormat="1" ht="16.5">
      <c r="A162" s="14"/>
      <c r="B162" s="5"/>
      <c r="C162" s="9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8" customFormat="1" ht="16.5">
      <c r="A163" s="14"/>
      <c r="B163" s="5"/>
      <c r="C163" s="9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8" customFormat="1" ht="16.5">
      <c r="A164" s="14"/>
      <c r="B164" s="5"/>
      <c r="C164" s="9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8" customFormat="1" ht="16.5">
      <c r="A165" s="14"/>
      <c r="B165" s="5"/>
      <c r="C165" s="9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8" customFormat="1" ht="16.5">
      <c r="A166" s="14"/>
      <c r="B166" s="5"/>
      <c r="C166" s="9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8" customFormat="1" ht="16.5">
      <c r="A167" s="14"/>
      <c r="B167" s="5"/>
      <c r="C167" s="9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8" customFormat="1" ht="16.5">
      <c r="A168" s="14"/>
      <c r="B168" s="5"/>
      <c r="C168" s="9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8" customFormat="1" ht="16.5">
      <c r="A169" s="14"/>
      <c r="B169" s="5"/>
      <c r="C169" s="9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8" customFormat="1" ht="16.5">
      <c r="A170" s="14"/>
      <c r="B170" s="5"/>
      <c r="C170" s="9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8" customFormat="1" ht="16.5">
      <c r="A171" s="14"/>
      <c r="B171" s="5"/>
      <c r="C171" s="9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8" customFormat="1" ht="16.5">
      <c r="A172" s="14"/>
      <c r="B172" s="5"/>
      <c r="C172" s="9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8" customFormat="1" ht="16.5">
      <c r="A173" s="14"/>
      <c r="B173" s="5"/>
      <c r="C173" s="9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8" customFormat="1" ht="16.5">
      <c r="A174" s="14"/>
      <c r="B174" s="5"/>
      <c r="C174" s="9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8" customFormat="1" ht="16.5">
      <c r="A175" s="14"/>
      <c r="B175" s="5"/>
      <c r="C175" s="9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8" customFormat="1" ht="16.5">
      <c r="A176" s="14"/>
      <c r="B176" s="5"/>
      <c r="C176" s="9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8" customFormat="1" ht="16.5">
      <c r="A177" s="14"/>
      <c r="B177" s="5"/>
      <c r="C177" s="9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8" customFormat="1" ht="16.5">
      <c r="A178" s="14"/>
      <c r="B178" s="5"/>
      <c r="C178" s="9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8" customFormat="1" ht="16.5">
      <c r="A179" s="14"/>
      <c r="B179" s="5"/>
      <c r="C179" s="9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8" customFormat="1" ht="16.5">
      <c r="A180" s="14"/>
      <c r="B180" s="5"/>
      <c r="C180" s="9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8" customFormat="1" ht="16.5">
      <c r="A181" s="14"/>
      <c r="B181" s="5"/>
      <c r="C181" s="9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8" customFormat="1" ht="16.5">
      <c r="A182" s="14"/>
      <c r="B182" s="5"/>
      <c r="C182" s="9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8" customFormat="1" ht="16.5">
      <c r="A183" s="14"/>
      <c r="B183" s="5"/>
      <c r="C183" s="9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8" customFormat="1" ht="16.5">
      <c r="A184" s="14"/>
      <c r="B184" s="5"/>
      <c r="C184" s="9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8" customFormat="1" ht="16.5">
      <c r="A185" s="14"/>
      <c r="B185" s="5"/>
      <c r="C185" s="9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8" customFormat="1" ht="16.5">
      <c r="A186" s="14"/>
      <c r="B186" s="5"/>
      <c r="C186" s="9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8" customFormat="1" ht="16.5">
      <c r="A187" s="14"/>
      <c r="B187" s="5"/>
      <c r="C187" s="9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8" customFormat="1" ht="16.5">
      <c r="A188" s="14"/>
      <c r="B188" s="5"/>
      <c r="C188" s="9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8" customFormat="1" ht="16.5">
      <c r="A189" s="14"/>
      <c r="B189" s="5"/>
      <c r="C189" s="9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8" customFormat="1" ht="16.5">
      <c r="A190" s="14"/>
      <c r="B190" s="5"/>
      <c r="C190" s="9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8" customFormat="1" ht="16.5">
      <c r="A191" s="14"/>
      <c r="B191" s="5"/>
      <c r="C191" s="9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8" customFormat="1" ht="16.5">
      <c r="A192" s="14"/>
      <c r="B192" s="5"/>
      <c r="C192" s="9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8" customFormat="1" ht="16.5">
      <c r="A193" s="14"/>
      <c r="B193" s="5"/>
      <c r="C193" s="9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8" customFormat="1" ht="16.5">
      <c r="A194" s="14"/>
      <c r="B194" s="5"/>
      <c r="C194" s="9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8" customFormat="1" ht="16.5">
      <c r="A195" s="14"/>
      <c r="B195" s="5"/>
      <c r="C195" s="9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8" customFormat="1" ht="16.5">
      <c r="A196" s="14"/>
      <c r="B196" s="5"/>
      <c r="C196" s="9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8" customFormat="1" ht="16.5">
      <c r="A197" s="14"/>
      <c r="B197" s="5"/>
      <c r="C197" s="9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8" customFormat="1" ht="16.5">
      <c r="A198" s="14"/>
      <c r="B198" s="5"/>
      <c r="C198" s="9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8" customFormat="1" ht="16.5">
      <c r="A199" s="14"/>
      <c r="B199" s="5"/>
      <c r="C199" s="9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8" customFormat="1" ht="16.5">
      <c r="A200" s="14"/>
      <c r="B200" s="5"/>
      <c r="C200" s="9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8" customFormat="1" ht="16.5">
      <c r="A201" s="14"/>
      <c r="B201" s="5"/>
      <c r="C201" s="9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8" customFormat="1" ht="16.5">
      <c r="A202" s="14"/>
      <c r="B202" s="5"/>
      <c r="C202" s="9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8" customFormat="1" ht="16.5">
      <c r="A203" s="14"/>
      <c r="B203" s="5"/>
      <c r="C203" s="9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8" customFormat="1" ht="16.5">
      <c r="A204" s="14"/>
      <c r="B204" s="5"/>
      <c r="C204" s="9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8" customFormat="1" ht="16.5">
      <c r="A205" s="14"/>
      <c r="B205" s="5"/>
      <c r="C205" s="9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8" customFormat="1" ht="16.5">
      <c r="A206" s="14"/>
      <c r="B206" s="5"/>
      <c r="C206" s="9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8" customFormat="1" ht="16.5">
      <c r="A207" s="14"/>
      <c r="B207" s="5"/>
      <c r="C207" s="9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8" customFormat="1" ht="16.5">
      <c r="A208" s="14"/>
      <c r="B208" s="5"/>
      <c r="C208" s="9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8" customFormat="1" ht="16.5">
      <c r="A209" s="14"/>
      <c r="B209" s="5"/>
      <c r="C209" s="9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8" customFormat="1" ht="16.5">
      <c r="A210" s="14"/>
      <c r="B210" s="5"/>
      <c r="C210" s="9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8" customFormat="1" ht="16.5">
      <c r="A211" s="14"/>
      <c r="B211" s="5"/>
      <c r="C211" s="9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8" customFormat="1" ht="16.5">
      <c r="A212" s="14"/>
      <c r="B212" s="5"/>
      <c r="C212" s="9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8" customFormat="1" ht="16.5">
      <c r="A213" s="14"/>
      <c r="B213" s="5"/>
      <c r="C213" s="9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8" customFormat="1" ht="16.5">
      <c r="A214" s="14"/>
      <c r="B214" s="5"/>
      <c r="C214" s="9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8" customFormat="1" ht="16.5">
      <c r="A215" s="14"/>
      <c r="B215" s="5"/>
      <c r="C215" s="9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8" customFormat="1" ht="16.5">
      <c r="A216" s="14"/>
      <c r="B216" s="5"/>
      <c r="C216" s="9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8" customFormat="1" ht="16.5">
      <c r="A217" s="14"/>
      <c r="B217" s="5"/>
      <c r="C217" s="9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8" customFormat="1" ht="16.5">
      <c r="A218" s="14"/>
      <c r="B218" s="5"/>
      <c r="C218" s="9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8" customFormat="1" ht="16.5">
      <c r="A219" s="14"/>
      <c r="B219" s="5"/>
      <c r="C219" s="9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8" customFormat="1" ht="16.5">
      <c r="A220" s="14"/>
      <c r="B220" s="5"/>
      <c r="C220" s="9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8" customFormat="1" ht="16.5">
      <c r="A221" s="14"/>
      <c r="B221" s="5"/>
      <c r="C221" s="9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8" customFormat="1" ht="16.5">
      <c r="A222" s="14"/>
      <c r="B222" s="5"/>
      <c r="C222" s="9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8" customFormat="1" ht="16.5">
      <c r="A223" s="14"/>
      <c r="B223" s="5"/>
      <c r="C223" s="9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8" customFormat="1" ht="16.5">
      <c r="A224" s="14"/>
      <c r="B224" s="5"/>
      <c r="C224" s="9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8" customFormat="1" ht="16.5">
      <c r="A225" s="14"/>
      <c r="B225" s="5"/>
      <c r="C225" s="9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8" customFormat="1" ht="16.5">
      <c r="A226" s="14"/>
      <c r="B226" s="5"/>
      <c r="C226" s="9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8" customFormat="1" ht="16.5">
      <c r="A227" s="14"/>
      <c r="B227" s="5"/>
      <c r="C227" s="9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8" customFormat="1" ht="16.5">
      <c r="A228" s="14"/>
      <c r="B228" s="5"/>
      <c r="C228" s="9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8" customFormat="1" ht="16.5">
      <c r="A229" s="14"/>
      <c r="B229" s="5"/>
      <c r="C229" s="9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8" customFormat="1" ht="16.5">
      <c r="A230" s="14"/>
      <c r="B230" s="5"/>
      <c r="C230" s="9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8" customFormat="1" ht="16.5">
      <c r="A231" s="14"/>
      <c r="B231" s="5"/>
      <c r="C231" s="9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8" customFormat="1" ht="16.5">
      <c r="A232" s="14"/>
      <c r="B232" s="5"/>
      <c r="C232" s="9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8" customFormat="1" ht="16.5">
      <c r="A233" s="14"/>
      <c r="B233" s="5"/>
      <c r="C233" s="9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8" customFormat="1" ht="16.5">
      <c r="A234" s="14"/>
      <c r="B234" s="5"/>
      <c r="C234" s="9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8" customFormat="1" ht="16.5">
      <c r="A235" s="14"/>
      <c r="B235" s="5"/>
      <c r="C235" s="9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8" customFormat="1" ht="16.5">
      <c r="A236" s="14"/>
      <c r="B236" s="5"/>
      <c r="C236" s="9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8" customFormat="1" ht="16.5">
      <c r="A237" s="14"/>
      <c r="B237" s="5"/>
      <c r="C237" s="9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8" customFormat="1" ht="16.5">
      <c r="A238" s="14"/>
      <c r="B238" s="5"/>
      <c r="C238" s="9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8" customFormat="1" ht="16.5">
      <c r="A239" s="14"/>
      <c r="B239" s="5"/>
      <c r="C239" s="9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8" customFormat="1" ht="16.5">
      <c r="A240" s="14"/>
      <c r="B240" s="5"/>
      <c r="C240" s="9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8" customFormat="1" ht="16.5">
      <c r="A241" s="14"/>
      <c r="B241" s="5"/>
      <c r="C241" s="9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8" customFormat="1" ht="16.5">
      <c r="A242" s="14"/>
      <c r="B242" s="5"/>
      <c r="C242" s="9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8" customFormat="1" ht="16.5">
      <c r="A243" s="14"/>
      <c r="B243" s="5"/>
      <c r="C243" s="9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8" customFormat="1" ht="16.5">
      <c r="A244" s="14"/>
      <c r="B244" s="5"/>
      <c r="C244" s="9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8" customFormat="1" ht="16.5">
      <c r="A245" s="14"/>
      <c r="B245" s="5"/>
      <c r="C245" s="9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8" customFormat="1" ht="16.5">
      <c r="A246" s="14"/>
      <c r="B246" s="5"/>
      <c r="C246" s="9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8" customFormat="1" ht="16.5">
      <c r="A247" s="14"/>
      <c r="B247" s="5"/>
      <c r="C247" s="9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8" customFormat="1" ht="16.5">
      <c r="A248" s="14"/>
      <c r="B248" s="5"/>
      <c r="C248" s="9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8" customFormat="1" ht="16.5">
      <c r="A249" s="14"/>
      <c r="B249" s="5"/>
      <c r="C249" s="9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8" customFormat="1" ht="16.5">
      <c r="A250" s="14"/>
      <c r="B250" s="5"/>
      <c r="C250" s="9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8" customFormat="1" ht="16.5">
      <c r="A251" s="14"/>
      <c r="B251" s="5"/>
      <c r="C251" s="9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8" customFormat="1" ht="16.5">
      <c r="A252" s="14"/>
      <c r="B252" s="5"/>
      <c r="C252" s="9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8" customFormat="1" ht="16.5">
      <c r="A253" s="14"/>
      <c r="B253" s="5"/>
      <c r="C253" s="9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8" customFormat="1" ht="16.5">
      <c r="A254" s="14"/>
      <c r="B254" s="5"/>
      <c r="C254" s="9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8" customFormat="1" ht="16.5">
      <c r="A255" s="14"/>
      <c r="B255" s="5"/>
      <c r="C255" s="9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8" customFormat="1" ht="16.5">
      <c r="A256" s="14"/>
      <c r="B256" s="5"/>
      <c r="C256" s="9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8" customFormat="1" ht="16.5">
      <c r="A257" s="14"/>
      <c r="B257" s="5"/>
      <c r="C257" s="9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8" customFormat="1" ht="16.5">
      <c r="A258" s="14"/>
      <c r="B258" s="5"/>
      <c r="C258" s="9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8" customFormat="1" ht="16.5">
      <c r="A259" s="14"/>
      <c r="B259" s="5"/>
      <c r="C259" s="9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8" customFormat="1" ht="16.5">
      <c r="A260" s="14"/>
      <c r="B260" s="5"/>
      <c r="C260" s="9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8" customFormat="1" ht="16.5">
      <c r="A261" s="14"/>
      <c r="B261" s="5"/>
      <c r="C261" s="9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8" customFormat="1" ht="16.5">
      <c r="A262" s="14"/>
      <c r="B262" s="5"/>
      <c r="C262" s="9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8" customFormat="1" ht="16.5">
      <c r="A263" s="14"/>
      <c r="B263" s="5"/>
      <c r="C263" s="9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8" customFormat="1" ht="16.5">
      <c r="A264" s="14"/>
      <c r="B264" s="5"/>
      <c r="C264" s="9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8" customFormat="1" ht="16.5">
      <c r="A265" s="14"/>
      <c r="B265" s="5"/>
      <c r="C265" s="9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8" customFormat="1" ht="16.5">
      <c r="A266" s="14"/>
      <c r="B266" s="5"/>
      <c r="C266" s="9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8" customFormat="1" ht="16.5">
      <c r="A267" s="14"/>
      <c r="B267" s="5"/>
      <c r="C267" s="9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8" customFormat="1" ht="16.5">
      <c r="A268" s="14"/>
      <c r="B268" s="5"/>
      <c r="C268" s="9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8" customFormat="1" ht="16.5">
      <c r="A269" s="14"/>
      <c r="B269" s="5"/>
      <c r="C269" s="9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8" customFormat="1" ht="16.5">
      <c r="A270" s="14"/>
      <c r="B270" s="5"/>
      <c r="C270" s="9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8" customFormat="1" ht="16.5">
      <c r="A271" s="14"/>
      <c r="B271" s="5"/>
      <c r="C271" s="9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8" customFormat="1" ht="16.5">
      <c r="A272" s="14"/>
      <c r="B272" s="5"/>
      <c r="C272" s="9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8" customFormat="1" ht="16.5">
      <c r="A273" s="14"/>
      <c r="B273" s="5"/>
      <c r="C273" s="9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8" customFormat="1" ht="16.5">
      <c r="A274" s="14"/>
      <c r="B274" s="5"/>
      <c r="C274" s="9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8" customFormat="1" ht="16.5">
      <c r="A275" s="14"/>
      <c r="B275" s="5"/>
      <c r="C275" s="9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8" customFormat="1" ht="16.5">
      <c r="A276" s="14"/>
      <c r="B276" s="5"/>
      <c r="C276" s="9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8" customFormat="1" ht="16.5">
      <c r="A277" s="14"/>
      <c r="B277" s="5"/>
      <c r="C277" s="9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8" customFormat="1" ht="16.5">
      <c r="A278" s="14"/>
      <c r="B278" s="5"/>
      <c r="C278" s="9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8" customFormat="1" ht="16.5">
      <c r="A279" s="14"/>
      <c r="B279" s="5"/>
      <c r="C279" s="9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8" customFormat="1" ht="16.5">
      <c r="A280" s="14"/>
      <c r="B280" s="5"/>
      <c r="C280" s="9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8" customFormat="1" ht="16.5">
      <c r="A281" s="14"/>
      <c r="B281" s="5"/>
      <c r="C281" s="9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8" customFormat="1" ht="16.5">
      <c r="A282" s="14"/>
      <c r="B282" s="5"/>
      <c r="C282" s="9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8" customFormat="1" ht="16.5">
      <c r="A283" s="14"/>
      <c r="B283" s="5"/>
      <c r="C283" s="9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8" customFormat="1" ht="16.5">
      <c r="A284" s="14"/>
      <c r="B284" s="5"/>
      <c r="C284" s="9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8" customFormat="1" ht="16.5">
      <c r="A285" s="14"/>
      <c r="B285" s="5"/>
      <c r="C285" s="9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8" customFormat="1" ht="16.5">
      <c r="A286" s="14"/>
      <c r="B286" s="5"/>
      <c r="C286" s="9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8" customFormat="1" ht="16.5">
      <c r="A287" s="14"/>
      <c r="B287" s="5"/>
      <c r="C287" s="9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8" customFormat="1" ht="16.5">
      <c r="A288" s="14"/>
      <c r="B288" s="5"/>
      <c r="C288" s="9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8" customFormat="1" ht="16.5">
      <c r="A289" s="14"/>
      <c r="B289" s="5"/>
      <c r="C289" s="9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8" customFormat="1" ht="16.5">
      <c r="A290" s="14"/>
      <c r="B290" s="5"/>
      <c r="C290" s="9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8" customFormat="1" ht="16.5">
      <c r="A291" s="14"/>
      <c r="B291" s="5"/>
      <c r="C291" s="9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8" customFormat="1" ht="16.5">
      <c r="A292" s="14"/>
      <c r="B292" s="5"/>
      <c r="C292" s="9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8" customFormat="1" ht="16.5">
      <c r="A293" s="14"/>
      <c r="B293" s="5"/>
      <c r="C293" s="9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8" customFormat="1" ht="16.5">
      <c r="A294" s="14"/>
      <c r="B294" s="5"/>
      <c r="C294" s="9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8" customFormat="1" ht="16.5">
      <c r="A295" s="14"/>
      <c r="B295" s="5"/>
      <c r="C295" s="9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8" customFormat="1" ht="16.5">
      <c r="A296" s="14"/>
      <c r="B296" s="5"/>
      <c r="C296" s="9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8" customFormat="1" ht="16.5">
      <c r="A297" s="14"/>
      <c r="B297" s="5"/>
      <c r="C297" s="9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8" customFormat="1" ht="16.5">
      <c r="A298" s="14"/>
      <c r="B298" s="5"/>
      <c r="C298" s="9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8" customFormat="1" ht="16.5">
      <c r="A299" s="14"/>
      <c r="B299" s="5"/>
      <c r="C299" s="9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8" customFormat="1" ht="16.5">
      <c r="A300" s="14"/>
      <c r="B300" s="5"/>
      <c r="C300" s="9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8" customFormat="1" ht="16.5">
      <c r="A301" s="14"/>
      <c r="B301" s="5"/>
      <c r="C301" s="9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8" customFormat="1" ht="16.5">
      <c r="A302" s="14"/>
      <c r="B302" s="5"/>
      <c r="C302" s="9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8" customFormat="1" ht="16.5">
      <c r="A303" s="14"/>
      <c r="B303" s="5"/>
      <c r="C303" s="9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8" customFormat="1" ht="16.5">
      <c r="A304" s="14"/>
      <c r="B304" s="5"/>
      <c r="C304" s="9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8" customFormat="1" ht="16.5">
      <c r="A305" s="14"/>
      <c r="B305" s="5"/>
      <c r="C305" s="9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8" customFormat="1" ht="16.5">
      <c r="A306" s="14"/>
      <c r="B306" s="5"/>
      <c r="C306" s="9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8" customFormat="1" ht="16.5">
      <c r="A307" s="14"/>
      <c r="B307" s="5"/>
      <c r="C307" s="9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8" customFormat="1" ht="16.5">
      <c r="A308" s="14"/>
      <c r="B308" s="5"/>
      <c r="C308" s="9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8" customFormat="1" ht="16.5">
      <c r="A309" s="14"/>
      <c r="B309" s="5"/>
      <c r="C309" s="9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8" customFormat="1" ht="16.5">
      <c r="A310" s="14"/>
      <c r="B310" s="5"/>
      <c r="C310" s="9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8" customFormat="1" ht="16.5">
      <c r="A311" s="14"/>
      <c r="B311" s="5"/>
      <c r="C311" s="9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8" customFormat="1" ht="16.5">
      <c r="A312" s="14"/>
      <c r="B312" s="5"/>
      <c r="C312" s="9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8" customFormat="1" ht="16.5">
      <c r="A313" s="14"/>
      <c r="B313" s="5"/>
      <c r="C313" s="9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8" customFormat="1" ht="16.5">
      <c r="A314" s="14"/>
      <c r="B314" s="5"/>
      <c r="C314" s="9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8" customFormat="1" ht="16.5">
      <c r="A315" s="14"/>
      <c r="B315" s="5"/>
      <c r="C315" s="9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8" customFormat="1" ht="16.5">
      <c r="A316" s="14"/>
      <c r="B316" s="5"/>
      <c r="C316" s="9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8" customFormat="1" ht="16.5">
      <c r="A317" s="14"/>
      <c r="B317" s="5"/>
      <c r="C317" s="9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8" customFormat="1" ht="16.5">
      <c r="A318" s="14"/>
      <c r="B318" s="5"/>
      <c r="C318" s="9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8" customFormat="1" ht="16.5">
      <c r="A319" s="14"/>
      <c r="B319" s="5"/>
      <c r="C319" s="9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8" customFormat="1" ht="16.5">
      <c r="A320" s="14"/>
      <c r="B320" s="5"/>
      <c r="C320" s="9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8" customFormat="1" ht="16.5">
      <c r="A321" s="14"/>
      <c r="B321" s="5"/>
      <c r="C321" s="9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8" customFormat="1" ht="16.5">
      <c r="A322" s="14"/>
      <c r="B322" s="5"/>
      <c r="C322" s="9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8" customFormat="1" ht="16.5">
      <c r="A323" s="14"/>
      <c r="B323" s="5"/>
      <c r="C323" s="9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8" customFormat="1" ht="16.5">
      <c r="A324" s="14"/>
      <c r="B324" s="5"/>
      <c r="C324" s="9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8" customFormat="1" ht="16.5">
      <c r="A325" s="14"/>
      <c r="B325" s="5"/>
      <c r="C325" s="9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8" customFormat="1" ht="16.5">
      <c r="A326" s="14"/>
      <c r="B326" s="5"/>
      <c r="C326" s="9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8" customFormat="1" ht="16.5">
      <c r="A327" s="14"/>
      <c r="B327" s="5"/>
      <c r="C327" s="9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8" customFormat="1" ht="16.5">
      <c r="A328" s="14"/>
      <c r="B328" s="5"/>
      <c r="C328" s="9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8" customFormat="1" ht="16.5">
      <c r="A329" s="14"/>
      <c r="B329" s="5"/>
      <c r="C329" s="9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8" customFormat="1" ht="16.5">
      <c r="A330" s="14"/>
      <c r="B330" s="5"/>
      <c r="C330" s="9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8" customFormat="1" ht="16.5">
      <c r="A331" s="14"/>
      <c r="B331" s="5"/>
      <c r="C331" s="9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8" customFormat="1" ht="16.5">
      <c r="A332" s="14"/>
      <c r="B332" s="5"/>
      <c r="C332" s="9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8" customFormat="1" ht="16.5">
      <c r="A333" s="14"/>
      <c r="B333" s="5"/>
      <c r="C333" s="9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8" customFormat="1" ht="16.5">
      <c r="A334" s="14"/>
      <c r="B334" s="5"/>
      <c r="C334" s="9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8" customFormat="1" ht="16.5">
      <c r="A335" s="14"/>
      <c r="B335" s="5"/>
      <c r="C335" s="9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8" customFormat="1" ht="16.5">
      <c r="A336" s="14"/>
      <c r="B336" s="5"/>
      <c r="C336" s="9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8" customFormat="1" ht="16.5">
      <c r="A337" s="14"/>
      <c r="B337" s="5"/>
      <c r="C337" s="9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8" customFormat="1" ht="16.5">
      <c r="A338" s="14"/>
      <c r="B338" s="5"/>
      <c r="C338" s="9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8" customFormat="1" ht="16.5">
      <c r="A339" s="14"/>
      <c r="B339" s="5"/>
      <c r="C339" s="9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8" customFormat="1" ht="16.5">
      <c r="A340" s="14"/>
      <c r="B340" s="5"/>
      <c r="C340" s="9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8" customFormat="1" ht="16.5">
      <c r="A341" s="14"/>
      <c r="B341" s="5"/>
      <c r="C341" s="9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8" customFormat="1" ht="16.5">
      <c r="A342" s="14"/>
      <c r="B342" s="5"/>
      <c r="C342" s="9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8" customFormat="1" ht="16.5">
      <c r="A343" s="14"/>
      <c r="B343" s="5"/>
      <c r="C343" s="9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8" customFormat="1" ht="16.5">
      <c r="A344" s="14"/>
      <c r="B344" s="5"/>
      <c r="C344" s="9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8" customFormat="1" ht="16.5">
      <c r="A345" s="14"/>
      <c r="B345" s="5"/>
      <c r="C345" s="9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8" customFormat="1" ht="16.5">
      <c r="A346" s="14"/>
      <c r="B346" s="5"/>
      <c r="C346" s="9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8" customFormat="1" ht="16.5">
      <c r="A347" s="14"/>
      <c r="B347" s="5"/>
      <c r="C347" s="9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8" customFormat="1" ht="16.5">
      <c r="A348" s="14"/>
      <c r="B348" s="5"/>
      <c r="C348" s="9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8" customFormat="1" ht="16.5">
      <c r="A349" s="14"/>
      <c r="B349" s="5"/>
      <c r="C349" s="9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8" customFormat="1" ht="16.5">
      <c r="A350" s="14"/>
      <c r="B350" s="5"/>
      <c r="C350" s="9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8" customFormat="1" ht="16.5">
      <c r="A351" s="14"/>
      <c r="B351" s="5"/>
      <c r="C351" s="9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8" customFormat="1" ht="16.5">
      <c r="A352" s="14"/>
      <c r="B352" s="5"/>
      <c r="C352" s="9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8" customFormat="1" ht="16.5">
      <c r="A353" s="14"/>
      <c r="B353" s="5"/>
      <c r="C353" s="9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8" customFormat="1" ht="16.5">
      <c r="A354" s="14"/>
      <c r="B354" s="5"/>
      <c r="C354" s="9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8" customFormat="1" ht="16.5">
      <c r="A355" s="14"/>
      <c r="B355" s="5"/>
      <c r="C355" s="9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8" customFormat="1" ht="16.5">
      <c r="A356" s="14"/>
      <c r="B356" s="5"/>
      <c r="C356" s="9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8" customFormat="1" ht="16.5">
      <c r="A357" s="14"/>
      <c r="B357" s="5"/>
      <c r="C357" s="9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8" customFormat="1" ht="16.5">
      <c r="A358" s="14"/>
      <c r="B358" s="5"/>
      <c r="C358" s="9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8" customFormat="1" ht="16.5">
      <c r="A359" s="14"/>
      <c r="B359" s="5"/>
      <c r="C359" s="9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8" customFormat="1" ht="16.5">
      <c r="A360" s="14"/>
      <c r="B360" s="5"/>
      <c r="C360" s="9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8" customFormat="1" ht="16.5">
      <c r="A361" s="14"/>
      <c r="B361" s="5"/>
      <c r="C361" s="9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8" customFormat="1" ht="16.5">
      <c r="A362" s="14"/>
      <c r="B362" s="5"/>
      <c r="C362" s="9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8" customFormat="1" ht="16.5">
      <c r="A363" s="14"/>
      <c r="B363" s="5"/>
      <c r="C363" s="9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8" customFormat="1" ht="16.5">
      <c r="A364" s="14"/>
      <c r="B364" s="5"/>
      <c r="C364" s="9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8" customFormat="1" ht="16.5">
      <c r="A365" s="14"/>
      <c r="B365" s="5"/>
      <c r="C365" s="9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8" customFormat="1" ht="16.5">
      <c r="A366" s="14"/>
      <c r="B366" s="5"/>
      <c r="C366" s="9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8" customFormat="1" ht="16.5">
      <c r="A367" s="14"/>
      <c r="B367" s="5"/>
      <c r="C367" s="9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8" customFormat="1" ht="16.5">
      <c r="A368" s="14"/>
      <c r="B368" s="5"/>
      <c r="C368" s="9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8" customFormat="1" ht="16.5">
      <c r="A369" s="14"/>
      <c r="B369" s="5"/>
      <c r="C369" s="9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8" customFormat="1" ht="16.5">
      <c r="A370" s="14"/>
      <c r="B370" s="5"/>
      <c r="C370" s="9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8" customFormat="1" ht="16.5">
      <c r="A371" s="14"/>
      <c r="B371" s="5"/>
      <c r="C371" s="9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8" customFormat="1" ht="16.5">
      <c r="A372" s="14"/>
      <c r="B372" s="5"/>
      <c r="C372" s="9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8" customFormat="1" ht="16.5">
      <c r="A373" s="14"/>
      <c r="B373" s="5"/>
      <c r="C373" s="9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8" customFormat="1" ht="16.5">
      <c r="A374" s="14"/>
      <c r="B374" s="5"/>
      <c r="C374" s="9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8" customFormat="1" ht="16.5">
      <c r="A375" s="14"/>
      <c r="B375" s="5"/>
      <c r="C375" s="9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8" customFormat="1" ht="16.5">
      <c r="A376" s="14"/>
      <c r="B376" s="5"/>
      <c r="C376" s="9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8" customFormat="1" ht="16.5">
      <c r="A377" s="14"/>
      <c r="B377" s="5"/>
      <c r="C377" s="9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8" customFormat="1" ht="16.5">
      <c r="A378" s="14"/>
      <c r="B378" s="5"/>
      <c r="C378" s="9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8" customFormat="1" ht="16.5">
      <c r="A379" s="14"/>
      <c r="B379" s="5"/>
      <c r="C379" s="9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8" customFormat="1" ht="16.5">
      <c r="A380" s="14"/>
      <c r="B380" s="5"/>
      <c r="C380" s="9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8" customFormat="1" ht="16.5">
      <c r="A381" s="14"/>
      <c r="B381" s="5"/>
      <c r="C381" s="9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8" customFormat="1" ht="16.5">
      <c r="A382" s="14"/>
      <c r="B382" s="5"/>
      <c r="C382" s="9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8" customFormat="1" ht="16.5">
      <c r="A383" s="14"/>
      <c r="B383" s="5"/>
      <c r="C383" s="9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8" customFormat="1" ht="16.5">
      <c r="A384" s="14"/>
      <c r="B384" s="5"/>
      <c r="C384" s="9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8" customFormat="1" ht="16.5">
      <c r="A385" s="14"/>
      <c r="B385" s="5"/>
      <c r="C385" s="9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8" customFormat="1" ht="16.5">
      <c r="A386" s="14"/>
      <c r="B386" s="5"/>
      <c r="C386" s="9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8" customFormat="1" ht="16.5">
      <c r="A387" s="14"/>
      <c r="B387" s="5"/>
      <c r="C387" s="9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8" customFormat="1" ht="16.5">
      <c r="A388" s="14"/>
      <c r="B388" s="5"/>
      <c r="C388" s="9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8" customFormat="1" ht="16.5">
      <c r="A389" s="14"/>
      <c r="B389" s="5"/>
      <c r="C389" s="9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8" customFormat="1" ht="16.5">
      <c r="A390" s="14"/>
      <c r="B390" s="5"/>
      <c r="C390" s="9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8" customFormat="1" ht="16.5">
      <c r="A391" s="14"/>
      <c r="B391" s="5"/>
      <c r="C391" s="9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8" customFormat="1" ht="16.5">
      <c r="A392" s="14"/>
      <c r="B392" s="5"/>
      <c r="C392" s="9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8" customFormat="1" ht="16.5">
      <c r="A393" s="14"/>
      <c r="B393" s="5"/>
      <c r="C393" s="9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8" customFormat="1" ht="16.5">
      <c r="A394" s="14"/>
      <c r="B394" s="5"/>
      <c r="C394" s="9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8" customFormat="1" ht="16.5">
      <c r="A395" s="14"/>
      <c r="B395" s="5"/>
      <c r="C395" s="9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8" customFormat="1" ht="16.5">
      <c r="A396" s="14"/>
      <c r="B396" s="5"/>
      <c r="C396" s="9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8" customFormat="1" ht="16.5">
      <c r="A397" s="14"/>
      <c r="B397" s="5"/>
      <c r="C397" s="9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8" customFormat="1" ht="16.5">
      <c r="A398" s="14"/>
      <c r="B398" s="5"/>
      <c r="C398" s="9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8" customFormat="1" ht="16.5">
      <c r="A399" s="14"/>
      <c r="B399" s="5"/>
      <c r="C399" s="9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8" customFormat="1" ht="16.5">
      <c r="A400" s="14"/>
      <c r="B400" s="5"/>
      <c r="C400" s="9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8" customFormat="1" ht="16.5">
      <c r="A401" s="14"/>
      <c r="B401" s="5"/>
      <c r="C401" s="9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8" customFormat="1" ht="16.5">
      <c r="A402" s="14"/>
      <c r="B402" s="5"/>
      <c r="C402" s="9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8" customFormat="1" ht="16.5">
      <c r="A403" s="14"/>
      <c r="B403" s="5"/>
      <c r="C403" s="9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8" customFormat="1" ht="16.5">
      <c r="A404" s="14"/>
      <c r="B404" s="5"/>
      <c r="C404" s="9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8" customFormat="1" ht="16.5">
      <c r="A405" s="14"/>
      <c r="B405" s="5"/>
      <c r="C405" s="9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8" customFormat="1" ht="16.5">
      <c r="A406" s="14"/>
      <c r="B406" s="5"/>
      <c r="C406" s="9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8" customFormat="1" ht="16.5">
      <c r="A407" s="14"/>
      <c r="B407" s="5"/>
      <c r="C407" s="9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8" customFormat="1" ht="16.5">
      <c r="A408" s="14"/>
      <c r="B408" s="5"/>
      <c r="C408" s="9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8" customFormat="1" ht="16.5">
      <c r="A409" s="14"/>
      <c r="B409" s="5"/>
      <c r="C409" s="9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8" customFormat="1" ht="16.5">
      <c r="A410" s="14"/>
      <c r="B410" s="5"/>
      <c r="C410" s="9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8" customFormat="1" ht="16.5">
      <c r="A411" s="14"/>
      <c r="B411" s="5"/>
      <c r="C411" s="9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8" customFormat="1" ht="16.5">
      <c r="A412" s="14"/>
      <c r="B412" s="5"/>
      <c r="C412" s="9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8" customFormat="1" ht="16.5">
      <c r="A413" s="14"/>
      <c r="B413" s="5"/>
      <c r="C413" s="9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8" customFormat="1" ht="16.5">
      <c r="A414" s="14"/>
      <c r="B414" s="5"/>
      <c r="C414" s="9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8" customFormat="1" ht="16.5">
      <c r="A415" s="14"/>
      <c r="B415" s="5"/>
      <c r="C415" s="9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8" customFormat="1" ht="16.5">
      <c r="A416" s="14"/>
      <c r="B416" s="5"/>
      <c r="C416" s="9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8" customFormat="1" ht="16.5">
      <c r="A417" s="14"/>
      <c r="B417" s="5"/>
      <c r="C417" s="9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8" customFormat="1" ht="16.5">
      <c r="A418" s="14"/>
      <c r="B418" s="5"/>
      <c r="C418" s="9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8" customFormat="1" ht="16.5">
      <c r="A419" s="14"/>
      <c r="B419" s="5"/>
      <c r="C419" s="9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8" customFormat="1" ht="16.5">
      <c r="A420" s="14"/>
      <c r="B420" s="5"/>
      <c r="C420" s="9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8" customFormat="1" ht="16.5">
      <c r="A421" s="14"/>
      <c r="B421" s="5"/>
      <c r="C421" s="9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8" customFormat="1" ht="16.5">
      <c r="A422" s="14"/>
      <c r="B422" s="5"/>
      <c r="C422" s="9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8" customFormat="1" ht="16.5">
      <c r="A423" s="14"/>
      <c r="B423" s="5"/>
      <c r="C423" s="9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8" customFormat="1" ht="16.5">
      <c r="A424" s="14"/>
      <c r="B424" s="5"/>
      <c r="C424" s="9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8" customFormat="1" ht="16.5">
      <c r="A425" s="14"/>
      <c r="B425" s="5"/>
      <c r="C425" s="9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8" customFormat="1" ht="16.5">
      <c r="A426" s="14"/>
      <c r="B426" s="5"/>
      <c r="C426" s="9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8" customFormat="1" ht="16.5">
      <c r="A427" s="14"/>
      <c r="B427" s="5"/>
      <c r="C427" s="9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8" customFormat="1" ht="16.5">
      <c r="A428" s="14"/>
      <c r="B428" s="5"/>
      <c r="C428" s="9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8" customFormat="1" ht="16.5">
      <c r="A429" s="14"/>
      <c r="B429" s="5"/>
      <c r="C429" s="9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8" customFormat="1" ht="16.5">
      <c r="A430" s="14"/>
      <c r="B430" s="5"/>
      <c r="C430" s="9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8" customFormat="1" ht="16.5">
      <c r="A431" s="14"/>
      <c r="B431" s="5"/>
      <c r="C431" s="9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8" customFormat="1" ht="16.5">
      <c r="A432" s="14"/>
      <c r="B432" s="5"/>
      <c r="C432" s="9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8" customFormat="1" ht="16.5">
      <c r="A433" s="14"/>
      <c r="B433" s="5"/>
      <c r="C433" s="9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8" customFormat="1" ht="16.5">
      <c r="A434" s="14"/>
      <c r="B434" s="5"/>
      <c r="C434" s="9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8" customFormat="1" ht="16.5">
      <c r="A435" s="14"/>
      <c r="B435" s="5"/>
      <c r="C435" s="9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8" customFormat="1" ht="16.5">
      <c r="A436" s="14"/>
      <c r="B436" s="5"/>
      <c r="C436" s="9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8" customFormat="1" ht="16.5">
      <c r="A437" s="14"/>
      <c r="B437" s="5"/>
      <c r="C437" s="9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8" customFormat="1" ht="16.5">
      <c r="A438" s="14"/>
      <c r="B438" s="5"/>
      <c r="C438" s="9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8" customFormat="1" ht="16.5">
      <c r="A439" s="14"/>
      <c r="B439" s="5"/>
      <c r="C439" s="9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8" customFormat="1" ht="16.5">
      <c r="A440" s="14"/>
      <c r="B440" s="5"/>
      <c r="C440" s="9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8" customFormat="1" ht="16.5">
      <c r="A441" s="14"/>
      <c r="B441" s="5"/>
      <c r="C441" s="9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8" customFormat="1" ht="16.5">
      <c r="A442" s="14"/>
      <c r="B442" s="5"/>
      <c r="C442" s="9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8" customFormat="1" ht="16.5">
      <c r="A443" s="14"/>
      <c r="B443" s="5"/>
      <c r="C443" s="9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8" customFormat="1" ht="16.5">
      <c r="A444" s="14"/>
      <c r="B444" s="5"/>
      <c r="C444" s="9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8" customFormat="1" ht="16.5">
      <c r="A445" s="14"/>
      <c r="B445" s="5"/>
      <c r="C445" s="9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8" customFormat="1" ht="16.5">
      <c r="A446" s="14"/>
      <c r="B446" s="5"/>
      <c r="C446" s="9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8" customFormat="1" ht="16.5">
      <c r="A447" s="14"/>
      <c r="B447" s="5"/>
      <c r="C447" s="9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8" customFormat="1" ht="16.5">
      <c r="A448" s="14"/>
      <c r="B448" s="5"/>
      <c r="C448" s="9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8" customFormat="1" ht="16.5">
      <c r="A449" s="14"/>
      <c r="B449" s="5"/>
      <c r="C449" s="9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8" customFormat="1" ht="16.5">
      <c r="A450" s="14"/>
      <c r="B450" s="5"/>
      <c r="C450" s="9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8" customFormat="1" ht="16.5">
      <c r="A451" s="14"/>
      <c r="B451" s="5"/>
      <c r="C451" s="9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8" customFormat="1" ht="16.5">
      <c r="A452" s="14"/>
      <c r="B452" s="5"/>
      <c r="C452" s="9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8" customFormat="1" ht="16.5">
      <c r="A453" s="14"/>
      <c r="B453" s="5"/>
      <c r="C453" s="9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8" customFormat="1" ht="16.5">
      <c r="A454" s="14"/>
      <c r="B454" s="5"/>
      <c r="C454" s="9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8" customFormat="1" ht="16.5">
      <c r="A455" s="14"/>
      <c r="B455" s="5"/>
      <c r="C455" s="9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8" customFormat="1" ht="16.5">
      <c r="A456" s="14"/>
      <c r="B456" s="5"/>
      <c r="C456" s="9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8" customFormat="1" ht="16.5">
      <c r="A457" s="14"/>
      <c r="B457" s="5"/>
      <c r="C457" s="9"/>
      <c r="D457" s="3"/>
      <c r="E457" s="3"/>
      <c r="F457" s="3"/>
      <c r="G457" s="3"/>
      <c r="H457" s="3"/>
      <c r="I457" s="3"/>
      <c r="J457" s="3"/>
      <c r="K457" s="3"/>
      <c r="L457" s="3"/>
    </row>
  </sheetData>
  <sheetProtection/>
  <mergeCells count="16">
    <mergeCell ref="A1:M1"/>
    <mergeCell ref="A2:M2"/>
    <mergeCell ref="K3:M3"/>
    <mergeCell ref="H4:M4"/>
    <mergeCell ref="A5:A6"/>
    <mergeCell ref="B5:B6"/>
    <mergeCell ref="C5:C6"/>
    <mergeCell ref="D5:D6"/>
    <mergeCell ref="E5:E6"/>
    <mergeCell ref="F5:F6"/>
    <mergeCell ref="G5:H5"/>
    <mergeCell ref="I5:J5"/>
    <mergeCell ref="K5:L5"/>
    <mergeCell ref="C97:L97"/>
    <mergeCell ref="C100:L100"/>
    <mergeCell ref="C101:L101"/>
  </mergeCells>
  <conditionalFormatting sqref="C75:C79 D42:E49 F43:F49 D51:E60 F52:F60 C63:F70 F36 D37:D38 D71:D73 D27:D34 C29:C33 E29:F33 F19 D21:F21 C22:F24 D74:F89 D16 C15:F15 D12:F12">
    <cfRule type="cellIs" priority="2" dxfId="18" operator="equal" stopIfTrue="1">
      <formula>0</formula>
    </cfRule>
  </conditionalFormatting>
  <conditionalFormatting sqref="D30:D34">
    <cfRule type="cellIs" priority="1" dxfId="19" operator="equal" stopIfTrue="1">
      <formula>8223.307275</formula>
    </cfRule>
  </conditionalFormatting>
  <printOptions/>
  <pageMargins left="0.11811023622047245" right="0.11811023622047245" top="0.7874015748031497" bottom="0.7480314960629921" header="0.5118110236220472" footer="0.5118110236220472"/>
  <pageSetup fitToHeight="20" horizontalDpi="600" verticalDpi="600" orientation="landscape" scale="70" r:id="rId1"/>
  <ignoredErrors>
    <ignoredError sqref="F27" formula="1"/>
    <ignoredError sqref="B30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O457"/>
  <sheetViews>
    <sheetView zoomScale="86" zoomScaleNormal="86" zoomScaleSheetLayoutView="90" workbookViewId="0" topLeftCell="A82">
      <selection activeCell="E94" sqref="E94"/>
    </sheetView>
  </sheetViews>
  <sheetFormatPr defaultColWidth="9.140625" defaultRowHeight="15"/>
  <cols>
    <col min="1" max="1" width="4.421875" style="14" customWidth="1"/>
    <col min="2" max="2" width="11.00390625" style="5" customWidth="1"/>
    <col min="3" max="3" width="39.421875" style="2" customWidth="1"/>
    <col min="4" max="4" width="9.28125" style="3" bestFit="1" customWidth="1"/>
    <col min="5" max="5" width="10.7109375" style="4" customWidth="1"/>
    <col min="6" max="6" width="13.28125" style="4" customWidth="1"/>
    <col min="7" max="7" width="13.00390625" style="4" customWidth="1"/>
    <col min="8" max="8" width="14.57421875" style="4" customWidth="1"/>
    <col min="9" max="9" width="11.421875" style="4" customWidth="1"/>
    <col min="10" max="10" width="13.8515625" style="4" customWidth="1"/>
    <col min="11" max="11" width="11.140625" style="4" customWidth="1"/>
    <col min="12" max="12" width="16.00390625" style="4" customWidth="1"/>
    <col min="13" max="13" width="16.7109375" style="1" customWidth="1"/>
    <col min="14" max="16384" width="9.140625" style="1" customWidth="1"/>
  </cols>
  <sheetData>
    <row r="1" spans="1:13" ht="21">
      <c r="A1" s="251" t="s">
        <v>180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ht="21">
      <c r="A2" s="252" t="s">
        <v>181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2:13" ht="16.5">
      <c r="B3" s="10"/>
      <c r="C3" s="11"/>
      <c r="D3" s="12"/>
      <c r="E3" s="13"/>
      <c r="I3" s="55"/>
      <c r="K3" s="260" t="s">
        <v>125</v>
      </c>
      <c r="L3" s="260"/>
      <c r="M3" s="260"/>
    </row>
    <row r="4" spans="1:13" s="7" customFormat="1" ht="16.5" thickBot="1">
      <c r="A4" s="15"/>
      <c r="B4" s="16"/>
      <c r="C4" s="17"/>
      <c r="D4" s="18"/>
      <c r="E4" s="19"/>
      <c r="F4" s="19"/>
      <c r="G4" s="19"/>
      <c r="H4" s="262"/>
      <c r="I4" s="262"/>
      <c r="J4" s="262"/>
      <c r="K4" s="262"/>
      <c r="L4" s="262"/>
      <c r="M4" s="262"/>
    </row>
    <row r="5" spans="1:15" s="7" customFormat="1" ht="15.75" customHeight="1">
      <c r="A5" s="254" t="s">
        <v>2</v>
      </c>
      <c r="B5" s="256" t="s">
        <v>9</v>
      </c>
      <c r="C5" s="258" t="s">
        <v>10</v>
      </c>
      <c r="D5" s="258" t="s">
        <v>11</v>
      </c>
      <c r="E5" s="258" t="s">
        <v>12</v>
      </c>
      <c r="F5" s="258" t="s">
        <v>13</v>
      </c>
      <c r="G5" s="261" t="s">
        <v>14</v>
      </c>
      <c r="H5" s="261"/>
      <c r="I5" s="261" t="s">
        <v>17</v>
      </c>
      <c r="J5" s="261"/>
      <c r="K5" s="258" t="s">
        <v>18</v>
      </c>
      <c r="L5" s="258"/>
      <c r="M5" s="72" t="s">
        <v>19</v>
      </c>
      <c r="N5" s="6"/>
      <c r="O5" s="6"/>
    </row>
    <row r="6" spans="1:13" s="7" customFormat="1" ht="26.25" customHeight="1" thickBot="1">
      <c r="A6" s="255"/>
      <c r="B6" s="257"/>
      <c r="C6" s="259"/>
      <c r="D6" s="259"/>
      <c r="E6" s="259"/>
      <c r="F6" s="259"/>
      <c r="G6" s="73" t="s">
        <v>15</v>
      </c>
      <c r="H6" s="74" t="s">
        <v>16</v>
      </c>
      <c r="I6" s="73" t="s">
        <v>15</v>
      </c>
      <c r="J6" s="74" t="s">
        <v>16</v>
      </c>
      <c r="K6" s="73" t="s">
        <v>15</v>
      </c>
      <c r="L6" s="74" t="s">
        <v>16</v>
      </c>
      <c r="M6" s="75" t="s">
        <v>20</v>
      </c>
    </row>
    <row r="7" spans="1:13" s="7" customFormat="1" ht="16.5" thickBot="1">
      <c r="A7" s="71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7">
        <v>7</v>
      </c>
      <c r="H7" s="78">
        <v>8</v>
      </c>
      <c r="I7" s="77">
        <v>9</v>
      </c>
      <c r="J7" s="78">
        <v>10</v>
      </c>
      <c r="K7" s="77">
        <v>11</v>
      </c>
      <c r="L7" s="78">
        <v>12</v>
      </c>
      <c r="M7" s="79">
        <v>13</v>
      </c>
    </row>
    <row r="8" spans="1:13" s="7" customFormat="1" ht="22.5" customHeight="1">
      <c r="A8" s="80"/>
      <c r="B8" s="81"/>
      <c r="C8" s="82" t="s">
        <v>21</v>
      </c>
      <c r="D8" s="83"/>
      <c r="E8" s="83"/>
      <c r="F8" s="83"/>
      <c r="G8" s="83"/>
      <c r="H8" s="83"/>
      <c r="I8" s="83"/>
      <c r="J8" s="83"/>
      <c r="K8" s="83"/>
      <c r="L8" s="83"/>
      <c r="M8" s="84"/>
    </row>
    <row r="9" spans="1:13" s="7" customFormat="1" ht="42.75" customHeight="1">
      <c r="A9" s="85"/>
      <c r="B9" s="86"/>
      <c r="C9" s="87" t="s">
        <v>22</v>
      </c>
      <c r="D9" s="88"/>
      <c r="E9" s="88"/>
      <c r="F9" s="88"/>
      <c r="G9" s="88"/>
      <c r="H9" s="88"/>
      <c r="I9" s="88"/>
      <c r="J9" s="88"/>
      <c r="K9" s="88"/>
      <c r="L9" s="88"/>
      <c r="M9" s="89"/>
    </row>
    <row r="10" spans="1:13" s="7" customFormat="1" ht="82.5">
      <c r="A10" s="90">
        <v>1</v>
      </c>
      <c r="B10" s="91" t="s">
        <v>24</v>
      </c>
      <c r="C10" s="169" t="s">
        <v>76</v>
      </c>
      <c r="D10" s="91" t="s">
        <v>118</v>
      </c>
      <c r="E10" s="92"/>
      <c r="F10" s="172">
        <v>0.039</v>
      </c>
      <c r="G10" s="93"/>
      <c r="H10" s="93"/>
      <c r="I10" s="93"/>
      <c r="J10" s="93"/>
      <c r="K10" s="93"/>
      <c r="L10" s="93"/>
      <c r="M10" s="94"/>
    </row>
    <row r="11" spans="1:13" s="7" customFormat="1" ht="16.5">
      <c r="A11" s="95"/>
      <c r="B11" s="57"/>
      <c r="C11" s="96" t="s">
        <v>4</v>
      </c>
      <c r="D11" s="103" t="s">
        <v>3</v>
      </c>
      <c r="E11" s="98">
        <v>93.22</v>
      </c>
      <c r="F11" s="113">
        <f>F10*E11</f>
        <v>3.63558</v>
      </c>
      <c r="G11" s="99"/>
      <c r="H11" s="98"/>
      <c r="I11" s="98"/>
      <c r="J11" s="98"/>
      <c r="K11" s="99"/>
      <c r="L11" s="98"/>
      <c r="M11" s="100"/>
    </row>
    <row r="12" spans="1:13" s="7" customFormat="1" ht="66">
      <c r="A12" s="101">
        <v>2</v>
      </c>
      <c r="B12" s="102" t="s">
        <v>137</v>
      </c>
      <c r="C12" s="169" t="s">
        <v>138</v>
      </c>
      <c r="D12" s="103" t="s">
        <v>139</v>
      </c>
      <c r="E12" s="104"/>
      <c r="F12" s="105">
        <v>1</v>
      </c>
      <c r="G12" s="106"/>
      <c r="H12" s="93"/>
      <c r="I12" s="93"/>
      <c r="J12" s="93"/>
      <c r="K12" s="106"/>
      <c r="L12" s="93"/>
      <c r="M12" s="94"/>
    </row>
    <row r="13" spans="1:13" s="7" customFormat="1" ht="16.5">
      <c r="A13" s="218"/>
      <c r="B13" s="219"/>
      <c r="C13" s="107" t="s">
        <v>4</v>
      </c>
      <c r="D13" s="103" t="s">
        <v>3</v>
      </c>
      <c r="E13" s="108">
        <v>2.2</v>
      </c>
      <c r="F13" s="113">
        <f>F12*E13</f>
        <v>2.2</v>
      </c>
      <c r="G13" s="109"/>
      <c r="H13" s="108"/>
      <c r="I13" s="108"/>
      <c r="J13" s="108"/>
      <c r="K13" s="109"/>
      <c r="L13" s="108"/>
      <c r="M13" s="111"/>
    </row>
    <row r="14" spans="1:13" s="7" customFormat="1" ht="16.5">
      <c r="A14" s="218"/>
      <c r="B14" s="102"/>
      <c r="C14" s="66" t="s">
        <v>5</v>
      </c>
      <c r="D14" s="103"/>
      <c r="E14" s="112"/>
      <c r="F14" s="113"/>
      <c r="G14" s="109"/>
      <c r="H14" s="108"/>
      <c r="I14" s="109"/>
      <c r="J14" s="108"/>
      <c r="K14" s="109"/>
      <c r="L14" s="108"/>
      <c r="M14" s="111"/>
    </row>
    <row r="15" spans="1:13" s="7" customFormat="1" ht="16.5">
      <c r="A15" s="218"/>
      <c r="B15" s="102"/>
      <c r="C15" s="107" t="s">
        <v>140</v>
      </c>
      <c r="D15" s="114" t="s">
        <v>34</v>
      </c>
      <c r="E15" s="113">
        <v>0.0942</v>
      </c>
      <c r="F15" s="113">
        <f>F12*E15</f>
        <v>0.0942</v>
      </c>
      <c r="G15" s="110"/>
      <c r="H15" s="108"/>
      <c r="I15" s="109"/>
      <c r="J15" s="108"/>
      <c r="K15" s="109"/>
      <c r="L15" s="108"/>
      <c r="M15" s="111"/>
    </row>
    <row r="16" spans="1:13" s="7" customFormat="1" ht="33">
      <c r="A16" s="95"/>
      <c r="B16" s="57" t="s">
        <v>107</v>
      </c>
      <c r="C16" s="171" t="s">
        <v>128</v>
      </c>
      <c r="D16" s="114" t="s">
        <v>33</v>
      </c>
      <c r="E16" s="93">
        <v>2.4</v>
      </c>
      <c r="F16" s="200">
        <f>F15*2.4</f>
        <v>0.22608</v>
      </c>
      <c r="G16" s="93"/>
      <c r="H16" s="93"/>
      <c r="I16" s="93"/>
      <c r="J16" s="93"/>
      <c r="K16" s="93"/>
      <c r="L16" s="93"/>
      <c r="M16" s="94"/>
    </row>
    <row r="17" spans="1:13" s="7" customFormat="1" ht="16.5">
      <c r="A17" s="95"/>
      <c r="B17" s="57"/>
      <c r="C17" s="120" t="s">
        <v>25</v>
      </c>
      <c r="D17" s="121" t="s">
        <v>28</v>
      </c>
      <c r="E17" s="122"/>
      <c r="F17" s="122"/>
      <c r="G17" s="123"/>
      <c r="H17" s="123"/>
      <c r="I17" s="123"/>
      <c r="J17" s="123"/>
      <c r="K17" s="123"/>
      <c r="L17" s="123"/>
      <c r="M17" s="124"/>
    </row>
    <row r="18" spans="1:13" s="7" customFormat="1" ht="16.5">
      <c r="A18" s="95"/>
      <c r="B18" s="57"/>
      <c r="C18" s="120" t="s">
        <v>26</v>
      </c>
      <c r="D18" s="121"/>
      <c r="E18" s="122"/>
      <c r="F18" s="122"/>
      <c r="G18" s="123"/>
      <c r="H18" s="123"/>
      <c r="I18" s="123"/>
      <c r="J18" s="123"/>
      <c r="K18" s="123"/>
      <c r="L18" s="123"/>
      <c r="M18" s="124"/>
    </row>
    <row r="19" spans="1:13" s="7" customFormat="1" ht="99">
      <c r="A19" s="95">
        <v>1</v>
      </c>
      <c r="B19" s="125" t="s">
        <v>71</v>
      </c>
      <c r="C19" s="169" t="s">
        <v>141</v>
      </c>
      <c r="D19" s="114" t="s">
        <v>34</v>
      </c>
      <c r="E19" s="126"/>
      <c r="F19" s="105">
        <v>10</v>
      </c>
      <c r="G19" s="127"/>
      <c r="H19" s="128"/>
      <c r="I19" s="126"/>
      <c r="J19" s="129"/>
      <c r="K19" s="126"/>
      <c r="L19" s="130"/>
      <c r="M19" s="131"/>
    </row>
    <row r="20" spans="1:13" s="7" customFormat="1" ht="33">
      <c r="A20" s="132"/>
      <c r="B20" s="126"/>
      <c r="C20" s="118" t="s">
        <v>86</v>
      </c>
      <c r="D20" s="119" t="s">
        <v>108</v>
      </c>
      <c r="E20" s="133">
        <v>0.0479</v>
      </c>
      <c r="F20" s="113">
        <f>F19*E20</f>
        <v>0.479</v>
      </c>
      <c r="G20" s="98"/>
      <c r="H20" s="98"/>
      <c r="I20" s="98"/>
      <c r="J20" s="98"/>
      <c r="K20" s="98"/>
      <c r="L20" s="98"/>
      <c r="M20" s="100"/>
    </row>
    <row r="21" spans="1:13" s="7" customFormat="1" ht="36.75">
      <c r="A21" s="95">
        <v>2</v>
      </c>
      <c r="B21" s="202" t="s">
        <v>120</v>
      </c>
      <c r="C21" s="169" t="s">
        <v>103</v>
      </c>
      <c r="D21" s="97" t="s">
        <v>34</v>
      </c>
      <c r="E21" s="99" t="s">
        <v>38</v>
      </c>
      <c r="F21" s="105">
        <f>F19</f>
        <v>10</v>
      </c>
      <c r="G21" s="98"/>
      <c r="H21" s="134"/>
      <c r="I21" s="98"/>
      <c r="J21" s="134"/>
      <c r="K21" s="99"/>
      <c r="L21" s="134"/>
      <c r="M21" s="135"/>
    </row>
    <row r="22" spans="1:13" s="7" customFormat="1" ht="16.5">
      <c r="A22" s="95"/>
      <c r="B22" s="97"/>
      <c r="C22" s="136" t="s">
        <v>37</v>
      </c>
      <c r="D22" s="97" t="s">
        <v>36</v>
      </c>
      <c r="E22" s="112">
        <v>0.034</v>
      </c>
      <c r="F22" s="113">
        <f>E22*F21</f>
        <v>0.34</v>
      </c>
      <c r="G22" s="98"/>
      <c r="H22" s="98"/>
      <c r="I22" s="98"/>
      <c r="J22" s="98"/>
      <c r="K22" s="98"/>
      <c r="L22" s="98"/>
      <c r="M22" s="100"/>
    </row>
    <row r="23" spans="1:13" s="7" customFormat="1" ht="16.5">
      <c r="A23" s="95"/>
      <c r="B23" s="97"/>
      <c r="C23" s="136" t="s">
        <v>72</v>
      </c>
      <c r="D23" s="97" t="s">
        <v>39</v>
      </c>
      <c r="E23" s="109">
        <v>0.0803</v>
      </c>
      <c r="F23" s="113">
        <f>E23*F21</f>
        <v>0.8029999999999999</v>
      </c>
      <c r="G23" s="98"/>
      <c r="H23" s="98"/>
      <c r="I23" s="98"/>
      <c r="J23" s="98"/>
      <c r="K23" s="98"/>
      <c r="L23" s="98"/>
      <c r="M23" s="100"/>
    </row>
    <row r="24" spans="1:13" s="7" customFormat="1" ht="16.5">
      <c r="A24" s="95"/>
      <c r="B24" s="57"/>
      <c r="C24" s="136" t="s">
        <v>87</v>
      </c>
      <c r="D24" s="97" t="s">
        <v>0</v>
      </c>
      <c r="E24" s="113">
        <v>0.0056</v>
      </c>
      <c r="F24" s="113">
        <f>F21*E24</f>
        <v>0.056</v>
      </c>
      <c r="G24" s="98"/>
      <c r="H24" s="98"/>
      <c r="I24" s="98"/>
      <c r="J24" s="98"/>
      <c r="K24" s="98"/>
      <c r="L24" s="98"/>
      <c r="M24" s="100"/>
    </row>
    <row r="25" spans="1:13" s="7" customFormat="1" ht="49.5">
      <c r="A25" s="95">
        <v>3</v>
      </c>
      <c r="B25" s="125" t="s">
        <v>40</v>
      </c>
      <c r="C25" s="171" t="s">
        <v>142</v>
      </c>
      <c r="D25" s="114" t="s">
        <v>34</v>
      </c>
      <c r="E25" s="97"/>
      <c r="F25" s="170">
        <v>2</v>
      </c>
      <c r="G25" s="97"/>
      <c r="H25" s="115"/>
      <c r="I25" s="97"/>
      <c r="J25" s="115"/>
      <c r="K25" s="97"/>
      <c r="L25" s="115"/>
      <c r="M25" s="116"/>
    </row>
    <row r="26" spans="1:13" s="7" customFormat="1" ht="16.5">
      <c r="A26" s="56"/>
      <c r="B26" s="57"/>
      <c r="C26" s="96" t="s">
        <v>4</v>
      </c>
      <c r="D26" s="103" t="s">
        <v>3</v>
      </c>
      <c r="E26" s="98">
        <v>2.06</v>
      </c>
      <c r="F26" s="113">
        <f>F25*E26</f>
        <v>4.12</v>
      </c>
      <c r="G26" s="98"/>
      <c r="H26" s="98"/>
      <c r="I26" s="98"/>
      <c r="J26" s="98"/>
      <c r="K26" s="98"/>
      <c r="L26" s="98"/>
      <c r="M26" s="100"/>
    </row>
    <row r="27" spans="1:13" s="7" customFormat="1" ht="33">
      <c r="A27" s="95">
        <v>4</v>
      </c>
      <c r="B27" s="143" t="s">
        <v>117</v>
      </c>
      <c r="C27" s="171" t="s">
        <v>88</v>
      </c>
      <c r="D27" s="97" t="s">
        <v>34</v>
      </c>
      <c r="E27" s="97"/>
      <c r="F27" s="170">
        <f>F25</f>
        <v>2</v>
      </c>
      <c r="G27" s="97"/>
      <c r="H27" s="115"/>
      <c r="I27" s="97"/>
      <c r="J27" s="115"/>
      <c r="K27" s="97"/>
      <c r="L27" s="115"/>
      <c r="M27" s="116"/>
    </row>
    <row r="28" spans="1:13" s="7" customFormat="1" ht="16.5">
      <c r="A28" s="56"/>
      <c r="B28" s="57"/>
      <c r="C28" s="96" t="s">
        <v>4</v>
      </c>
      <c r="D28" s="97" t="s">
        <v>36</v>
      </c>
      <c r="E28" s="98">
        <v>0.87</v>
      </c>
      <c r="F28" s="113">
        <f>F27*E28</f>
        <v>1.74</v>
      </c>
      <c r="G28" s="98"/>
      <c r="H28" s="98"/>
      <c r="I28" s="98"/>
      <c r="J28" s="98"/>
      <c r="K28" s="98"/>
      <c r="L28" s="98"/>
      <c r="M28" s="100"/>
    </row>
    <row r="29" spans="1:13" s="7" customFormat="1" ht="16.5">
      <c r="A29" s="95">
        <v>5</v>
      </c>
      <c r="B29" s="91" t="s">
        <v>107</v>
      </c>
      <c r="C29" s="171" t="s">
        <v>89</v>
      </c>
      <c r="D29" s="91" t="s">
        <v>33</v>
      </c>
      <c r="E29" s="93">
        <v>1.9</v>
      </c>
      <c r="F29" s="170">
        <f>(F21+F27)*1.9</f>
        <v>22.799999999999997</v>
      </c>
      <c r="G29" s="93"/>
      <c r="H29" s="93"/>
      <c r="I29" s="93"/>
      <c r="J29" s="93"/>
      <c r="K29" s="106"/>
      <c r="L29" s="93"/>
      <c r="M29" s="94"/>
    </row>
    <row r="30" spans="1:13" s="7" customFormat="1" ht="16.5">
      <c r="A30" s="95">
        <v>6</v>
      </c>
      <c r="B30" s="185" t="s">
        <v>111</v>
      </c>
      <c r="C30" s="171" t="s">
        <v>96</v>
      </c>
      <c r="D30" s="139" t="s">
        <v>34</v>
      </c>
      <c r="E30" s="186"/>
      <c r="F30" s="170">
        <f>F21+F27</f>
        <v>12</v>
      </c>
      <c r="G30" s="187"/>
      <c r="H30" s="187"/>
      <c r="I30" s="187"/>
      <c r="J30" s="188"/>
      <c r="K30" s="187"/>
      <c r="L30" s="187"/>
      <c r="M30" s="197"/>
    </row>
    <row r="31" spans="1:13" s="7" customFormat="1" ht="16.5">
      <c r="A31" s="95"/>
      <c r="B31" s="137"/>
      <c r="C31" s="138" t="s">
        <v>97</v>
      </c>
      <c r="D31" s="139" t="s">
        <v>3</v>
      </c>
      <c r="E31" s="189">
        <v>0.00323</v>
      </c>
      <c r="F31" s="189">
        <f>E31*F30</f>
        <v>0.038759999999999996</v>
      </c>
      <c r="G31" s="191"/>
      <c r="H31" s="191"/>
      <c r="I31" s="191"/>
      <c r="J31" s="191"/>
      <c r="K31" s="192"/>
      <c r="L31" s="192"/>
      <c r="M31" s="198"/>
    </row>
    <row r="32" spans="1:13" s="7" customFormat="1" ht="33">
      <c r="A32" s="95"/>
      <c r="B32" s="143" t="s">
        <v>98</v>
      </c>
      <c r="C32" s="140" t="s">
        <v>99</v>
      </c>
      <c r="D32" s="139" t="s">
        <v>43</v>
      </c>
      <c r="E32" s="189">
        <v>0.00362</v>
      </c>
      <c r="F32" s="189">
        <f>E32*F30</f>
        <v>0.04344</v>
      </c>
      <c r="G32" s="190"/>
      <c r="H32" s="190"/>
      <c r="I32" s="190"/>
      <c r="J32" s="190"/>
      <c r="K32" s="190"/>
      <c r="L32" s="190"/>
      <c r="M32" s="199"/>
    </row>
    <row r="33" spans="1:13" s="7" customFormat="1" ht="16.5">
      <c r="A33" s="95"/>
      <c r="B33" s="137"/>
      <c r="C33" s="141" t="s">
        <v>7</v>
      </c>
      <c r="D33" s="142" t="s">
        <v>0</v>
      </c>
      <c r="E33" s="193">
        <v>0.00018</v>
      </c>
      <c r="F33" s="189">
        <f>E33*F30</f>
        <v>0.00216</v>
      </c>
      <c r="G33" s="187"/>
      <c r="H33" s="187"/>
      <c r="I33" s="187"/>
      <c r="J33" s="188"/>
      <c r="K33" s="191"/>
      <c r="L33" s="190"/>
      <c r="M33" s="198"/>
    </row>
    <row r="34" spans="1:13" s="7" customFormat="1" ht="16.5">
      <c r="A34" s="95"/>
      <c r="B34" s="137"/>
      <c r="C34" s="141" t="s">
        <v>112</v>
      </c>
      <c r="D34" s="196" t="s">
        <v>34</v>
      </c>
      <c r="E34" s="193">
        <v>4E-05</v>
      </c>
      <c r="F34" s="189">
        <f>F30*E34</f>
        <v>0.00048000000000000007</v>
      </c>
      <c r="G34" s="190"/>
      <c r="H34" s="195"/>
      <c r="I34" s="187"/>
      <c r="J34" s="188"/>
      <c r="K34" s="191"/>
      <c r="L34" s="190"/>
      <c r="M34" s="198"/>
    </row>
    <row r="35" spans="1:13" s="7" customFormat="1" ht="33">
      <c r="A35" s="95"/>
      <c r="B35" s="137"/>
      <c r="C35" s="171" t="s">
        <v>127</v>
      </c>
      <c r="D35" s="91" t="s">
        <v>33</v>
      </c>
      <c r="E35" s="93">
        <v>1.6</v>
      </c>
      <c r="F35" s="204">
        <f>F34*1.6</f>
        <v>0.0007680000000000001</v>
      </c>
      <c r="G35" s="93"/>
      <c r="H35" s="93"/>
      <c r="I35" s="93"/>
      <c r="J35" s="93"/>
      <c r="K35" s="106"/>
      <c r="L35" s="93"/>
      <c r="M35" s="94"/>
    </row>
    <row r="36" spans="1:13" s="7" customFormat="1" ht="33">
      <c r="A36" s="95">
        <v>7</v>
      </c>
      <c r="B36" s="143" t="s">
        <v>91</v>
      </c>
      <c r="C36" s="171" t="s">
        <v>77</v>
      </c>
      <c r="D36" s="97" t="s">
        <v>35</v>
      </c>
      <c r="E36" s="99"/>
      <c r="F36" s="105">
        <v>161</v>
      </c>
      <c r="G36" s="99"/>
      <c r="H36" s="98"/>
      <c r="I36" s="99"/>
      <c r="J36" s="98"/>
      <c r="K36" s="99"/>
      <c r="L36" s="98"/>
      <c r="M36" s="100"/>
    </row>
    <row r="37" spans="1:13" s="7" customFormat="1" ht="16.5">
      <c r="A37" s="56"/>
      <c r="B37" s="57"/>
      <c r="C37" s="118" t="s">
        <v>67</v>
      </c>
      <c r="D37" s="97" t="s">
        <v>39</v>
      </c>
      <c r="E37" s="117">
        <v>0.00067</v>
      </c>
      <c r="F37" s="113">
        <f>F36*E37</f>
        <v>0.10787000000000001</v>
      </c>
      <c r="G37" s="99"/>
      <c r="H37" s="98"/>
      <c r="I37" s="99"/>
      <c r="J37" s="98"/>
      <c r="K37" s="98"/>
      <c r="L37" s="98"/>
      <c r="M37" s="100"/>
    </row>
    <row r="38" spans="1:13" s="7" customFormat="1" ht="16.5">
      <c r="A38" s="144"/>
      <c r="B38" s="86"/>
      <c r="C38" s="118" t="s">
        <v>68</v>
      </c>
      <c r="D38" s="97" t="s">
        <v>39</v>
      </c>
      <c r="E38" s="117">
        <v>0.00039</v>
      </c>
      <c r="F38" s="113">
        <f>F36*E38</f>
        <v>0.06279</v>
      </c>
      <c r="G38" s="99"/>
      <c r="H38" s="98"/>
      <c r="I38" s="99"/>
      <c r="J38" s="98"/>
      <c r="K38" s="99"/>
      <c r="L38" s="98"/>
      <c r="M38" s="100"/>
    </row>
    <row r="39" spans="1:13" s="7" customFormat="1" ht="16.5">
      <c r="A39" s="95"/>
      <c r="B39" s="57"/>
      <c r="C39" s="120" t="s">
        <v>27</v>
      </c>
      <c r="D39" s="121" t="s">
        <v>28</v>
      </c>
      <c r="E39" s="122"/>
      <c r="F39" s="122"/>
      <c r="G39" s="123"/>
      <c r="H39" s="123"/>
      <c r="I39" s="123"/>
      <c r="J39" s="123"/>
      <c r="K39" s="123"/>
      <c r="L39" s="123"/>
      <c r="M39" s="124"/>
    </row>
    <row r="40" spans="1:13" s="7" customFormat="1" ht="16.5">
      <c r="A40" s="95"/>
      <c r="B40" s="57"/>
      <c r="C40" s="145" t="s">
        <v>73</v>
      </c>
      <c r="D40" s="146"/>
      <c r="E40" s="147"/>
      <c r="F40" s="148"/>
      <c r="G40" s="148"/>
      <c r="H40" s="147"/>
      <c r="I40" s="147"/>
      <c r="J40" s="148"/>
      <c r="K40" s="148"/>
      <c r="L40" s="147"/>
      <c r="M40" s="149"/>
    </row>
    <row r="41" spans="1:13" s="7" customFormat="1" ht="16.5">
      <c r="A41" s="95"/>
      <c r="B41" s="57"/>
      <c r="C41" s="150" t="s">
        <v>74</v>
      </c>
      <c r="D41" s="146"/>
      <c r="E41" s="147"/>
      <c r="F41" s="148"/>
      <c r="G41" s="148"/>
      <c r="H41" s="147"/>
      <c r="I41" s="147"/>
      <c r="J41" s="148"/>
      <c r="K41" s="148"/>
      <c r="L41" s="147"/>
      <c r="M41" s="149"/>
    </row>
    <row r="42" spans="1:13" s="7" customFormat="1" ht="132">
      <c r="A42" s="95">
        <v>1</v>
      </c>
      <c r="B42" s="151" t="s">
        <v>69</v>
      </c>
      <c r="C42" s="171" t="s">
        <v>113</v>
      </c>
      <c r="D42" s="57" t="s">
        <v>34</v>
      </c>
      <c r="E42" s="152"/>
      <c r="F42" s="170">
        <v>11</v>
      </c>
      <c r="G42" s="152"/>
      <c r="H42" s="153"/>
      <c r="I42" s="154"/>
      <c r="J42" s="153"/>
      <c r="K42" s="154"/>
      <c r="L42" s="153"/>
      <c r="M42" s="155"/>
    </row>
    <row r="43" spans="1:13" s="7" customFormat="1" ht="16.5">
      <c r="A43" s="156"/>
      <c r="B43" s="157"/>
      <c r="C43" s="158" t="s">
        <v>41</v>
      </c>
      <c r="D43" s="159" t="s">
        <v>3</v>
      </c>
      <c r="E43" s="112">
        <v>0.15</v>
      </c>
      <c r="F43" s="113">
        <f>F42*E43</f>
        <v>1.65</v>
      </c>
      <c r="G43" s="98"/>
      <c r="H43" s="98"/>
      <c r="I43" s="98"/>
      <c r="J43" s="98"/>
      <c r="K43" s="98"/>
      <c r="L43" s="98"/>
      <c r="M43" s="100"/>
    </row>
    <row r="44" spans="1:13" s="7" customFormat="1" ht="33">
      <c r="A44" s="156"/>
      <c r="B44" s="157"/>
      <c r="C44" s="158" t="s">
        <v>42</v>
      </c>
      <c r="D44" s="159" t="s">
        <v>43</v>
      </c>
      <c r="E44" s="113">
        <v>0.0216</v>
      </c>
      <c r="F44" s="113">
        <f>F42*E44</f>
        <v>0.2376</v>
      </c>
      <c r="G44" s="98"/>
      <c r="H44" s="98"/>
      <c r="I44" s="98"/>
      <c r="J44" s="98"/>
      <c r="K44" s="108"/>
      <c r="L44" s="98"/>
      <c r="M44" s="100"/>
    </row>
    <row r="45" spans="1:13" s="7" customFormat="1" ht="16.5">
      <c r="A45" s="156"/>
      <c r="B45" s="157"/>
      <c r="C45" s="158" t="s">
        <v>70</v>
      </c>
      <c r="D45" s="159" t="s">
        <v>43</v>
      </c>
      <c r="E45" s="113">
        <v>0.0273</v>
      </c>
      <c r="F45" s="113">
        <f>F42*E45</f>
        <v>0.3003</v>
      </c>
      <c r="G45" s="98"/>
      <c r="H45" s="98"/>
      <c r="I45" s="98"/>
      <c r="J45" s="98"/>
      <c r="K45" s="108"/>
      <c r="L45" s="98"/>
      <c r="M45" s="100"/>
    </row>
    <row r="46" spans="1:13" s="7" customFormat="1" ht="33">
      <c r="A46" s="156"/>
      <c r="B46" s="157"/>
      <c r="C46" s="160" t="s">
        <v>44</v>
      </c>
      <c r="D46" s="161" t="s">
        <v>43</v>
      </c>
      <c r="E46" s="113">
        <v>0.0097</v>
      </c>
      <c r="F46" s="113">
        <f>F42*E46</f>
        <v>0.1067</v>
      </c>
      <c r="G46" s="98"/>
      <c r="H46" s="98"/>
      <c r="I46" s="98"/>
      <c r="J46" s="98"/>
      <c r="K46" s="108"/>
      <c r="L46" s="98"/>
      <c r="M46" s="100"/>
    </row>
    <row r="47" spans="1:13" s="7" customFormat="1" ht="16.5">
      <c r="A47" s="156"/>
      <c r="B47" s="157"/>
      <c r="C47" s="57" t="s">
        <v>5</v>
      </c>
      <c r="D47" s="159"/>
      <c r="E47" s="113"/>
      <c r="F47" s="113"/>
      <c r="G47" s="98"/>
      <c r="H47" s="98"/>
      <c r="I47" s="98"/>
      <c r="J47" s="98"/>
      <c r="K47" s="98"/>
      <c r="L47" s="98"/>
      <c r="M47" s="100"/>
    </row>
    <row r="48" spans="1:13" s="7" customFormat="1" ht="33">
      <c r="A48" s="156"/>
      <c r="B48" s="143" t="s">
        <v>114</v>
      </c>
      <c r="C48" s="160" t="s">
        <v>30</v>
      </c>
      <c r="D48" s="159" t="s">
        <v>34</v>
      </c>
      <c r="E48" s="98">
        <v>1.22</v>
      </c>
      <c r="F48" s="113">
        <f>F42*E48</f>
        <v>13.42</v>
      </c>
      <c r="G48" s="98"/>
      <c r="H48" s="98"/>
      <c r="I48" s="98"/>
      <c r="J48" s="98"/>
      <c r="K48" s="98"/>
      <c r="L48" s="98"/>
      <c r="M48" s="100"/>
    </row>
    <row r="49" spans="1:13" s="7" customFormat="1" ht="16.5">
      <c r="A49" s="156"/>
      <c r="B49" s="157"/>
      <c r="C49" s="158" t="s">
        <v>6</v>
      </c>
      <c r="D49" s="159" t="s">
        <v>34</v>
      </c>
      <c r="E49" s="112">
        <v>0.07</v>
      </c>
      <c r="F49" s="113">
        <f>F42*E49</f>
        <v>0.77</v>
      </c>
      <c r="G49" s="108"/>
      <c r="H49" s="98"/>
      <c r="I49" s="98"/>
      <c r="J49" s="98"/>
      <c r="K49" s="98"/>
      <c r="L49" s="98"/>
      <c r="M49" s="100"/>
    </row>
    <row r="50" spans="1:13" s="7" customFormat="1" ht="33">
      <c r="A50" s="156"/>
      <c r="B50" s="91" t="s">
        <v>107</v>
      </c>
      <c r="C50" s="171" t="s">
        <v>126</v>
      </c>
      <c r="D50" s="91" t="s">
        <v>33</v>
      </c>
      <c r="E50" s="92"/>
      <c r="F50" s="237">
        <f>F48*1.6</f>
        <v>21.472</v>
      </c>
      <c r="G50" s="93"/>
      <c r="H50" s="93"/>
      <c r="I50" s="93"/>
      <c r="J50" s="93"/>
      <c r="K50" s="106"/>
      <c r="L50" s="93"/>
      <c r="M50" s="94"/>
    </row>
    <row r="51" spans="1:13" s="7" customFormat="1" ht="84">
      <c r="A51" s="95">
        <v>2</v>
      </c>
      <c r="B51" s="151" t="s">
        <v>78</v>
      </c>
      <c r="C51" s="171" t="s">
        <v>104</v>
      </c>
      <c r="D51" s="57" t="s">
        <v>35</v>
      </c>
      <c r="E51" s="152"/>
      <c r="F51" s="170">
        <v>134</v>
      </c>
      <c r="G51" s="152"/>
      <c r="H51" s="153"/>
      <c r="I51" s="154"/>
      <c r="J51" s="153"/>
      <c r="K51" s="154"/>
      <c r="L51" s="153"/>
      <c r="M51" s="155"/>
    </row>
    <row r="52" spans="1:13" s="7" customFormat="1" ht="16.5">
      <c r="A52" s="156"/>
      <c r="B52" s="157"/>
      <c r="C52" s="158" t="s">
        <v>41</v>
      </c>
      <c r="D52" s="159" t="s">
        <v>3</v>
      </c>
      <c r="E52" s="112">
        <v>0.033</v>
      </c>
      <c r="F52" s="113">
        <f>F51*E52</f>
        <v>4.422000000000001</v>
      </c>
      <c r="G52" s="98"/>
      <c r="H52" s="98"/>
      <c r="I52" s="98"/>
      <c r="J52" s="98"/>
      <c r="K52" s="98"/>
      <c r="L52" s="98"/>
      <c r="M52" s="100"/>
    </row>
    <row r="53" spans="1:13" s="7" customFormat="1" ht="33">
      <c r="A53" s="156"/>
      <c r="B53" s="157"/>
      <c r="C53" s="158" t="s">
        <v>42</v>
      </c>
      <c r="D53" s="159" t="s">
        <v>43</v>
      </c>
      <c r="E53" s="113">
        <v>0.00191</v>
      </c>
      <c r="F53" s="113">
        <f>F51*E53</f>
        <v>0.25594</v>
      </c>
      <c r="G53" s="98"/>
      <c r="H53" s="98"/>
      <c r="I53" s="98"/>
      <c r="J53" s="98"/>
      <c r="K53" s="162"/>
      <c r="L53" s="98"/>
      <c r="M53" s="100"/>
    </row>
    <row r="54" spans="1:13" s="7" customFormat="1" ht="16.5">
      <c r="A54" s="156"/>
      <c r="B54" s="157"/>
      <c r="C54" s="158" t="s">
        <v>45</v>
      </c>
      <c r="D54" s="159" t="s">
        <v>43</v>
      </c>
      <c r="E54" s="113">
        <v>0.0112</v>
      </c>
      <c r="F54" s="113">
        <f>F51*E54</f>
        <v>1.5008</v>
      </c>
      <c r="G54" s="98"/>
      <c r="H54" s="98"/>
      <c r="I54" s="98"/>
      <c r="J54" s="98"/>
      <c r="K54" s="162"/>
      <c r="L54" s="98"/>
      <c r="M54" s="100"/>
    </row>
    <row r="55" spans="1:13" s="7" customFormat="1" ht="16.5">
      <c r="A55" s="156"/>
      <c r="B55" s="157"/>
      <c r="C55" s="158" t="s">
        <v>46</v>
      </c>
      <c r="D55" s="159" t="s">
        <v>43</v>
      </c>
      <c r="E55" s="113">
        <v>0.0248</v>
      </c>
      <c r="F55" s="113">
        <f>F51*E55</f>
        <v>3.3232</v>
      </c>
      <c r="G55" s="98"/>
      <c r="H55" s="98"/>
      <c r="I55" s="98"/>
      <c r="J55" s="98"/>
      <c r="K55" s="162"/>
      <c r="L55" s="98"/>
      <c r="M55" s="100"/>
    </row>
    <row r="56" spans="1:13" s="7" customFormat="1" ht="33">
      <c r="A56" s="156"/>
      <c r="B56" s="157"/>
      <c r="C56" s="158" t="s">
        <v>44</v>
      </c>
      <c r="D56" s="159" t="s">
        <v>43</v>
      </c>
      <c r="E56" s="113">
        <v>0.00414</v>
      </c>
      <c r="F56" s="113">
        <f>F51*E56</f>
        <v>0.5547599999999999</v>
      </c>
      <c r="G56" s="98"/>
      <c r="H56" s="98"/>
      <c r="I56" s="98"/>
      <c r="J56" s="98"/>
      <c r="K56" s="162"/>
      <c r="L56" s="98"/>
      <c r="M56" s="100"/>
    </row>
    <row r="57" spans="1:13" s="7" customFormat="1" ht="33">
      <c r="A57" s="156"/>
      <c r="B57" s="157"/>
      <c r="C57" s="158" t="s">
        <v>47</v>
      </c>
      <c r="D57" s="159" t="s">
        <v>43</v>
      </c>
      <c r="E57" s="113">
        <v>0.00053</v>
      </c>
      <c r="F57" s="113">
        <f>F51*E57</f>
        <v>0.07102</v>
      </c>
      <c r="G57" s="98"/>
      <c r="H57" s="98"/>
      <c r="I57" s="98"/>
      <c r="J57" s="98"/>
      <c r="K57" s="162"/>
      <c r="L57" s="98"/>
      <c r="M57" s="100"/>
    </row>
    <row r="58" spans="1:13" s="7" customFormat="1" ht="16.5">
      <c r="A58" s="156"/>
      <c r="B58" s="157"/>
      <c r="C58" s="57" t="s">
        <v>5</v>
      </c>
      <c r="D58" s="159"/>
      <c r="E58" s="113"/>
      <c r="F58" s="113"/>
      <c r="G58" s="98"/>
      <c r="H58" s="98"/>
      <c r="I58" s="98"/>
      <c r="J58" s="98"/>
      <c r="K58" s="98"/>
      <c r="L58" s="98"/>
      <c r="M58" s="100"/>
    </row>
    <row r="59" spans="1:13" s="7" customFormat="1" ht="33">
      <c r="A59" s="156"/>
      <c r="B59" s="143" t="s">
        <v>114</v>
      </c>
      <c r="C59" s="158" t="s">
        <v>92</v>
      </c>
      <c r="D59" s="161" t="s">
        <v>34</v>
      </c>
      <c r="E59" s="113">
        <v>0.1512</v>
      </c>
      <c r="F59" s="113">
        <f>F51*E59</f>
        <v>20.2608</v>
      </c>
      <c r="G59" s="108"/>
      <c r="H59" s="98"/>
      <c r="I59" s="98"/>
      <c r="J59" s="98"/>
      <c r="K59" s="98"/>
      <c r="L59" s="98"/>
      <c r="M59" s="100"/>
    </row>
    <row r="60" spans="1:13" s="7" customFormat="1" ht="16.5">
      <c r="A60" s="156"/>
      <c r="B60" s="157"/>
      <c r="C60" s="158" t="s">
        <v>6</v>
      </c>
      <c r="D60" s="159" t="s">
        <v>34</v>
      </c>
      <c r="E60" s="113">
        <v>0.03</v>
      </c>
      <c r="F60" s="113">
        <f>F51*E60</f>
        <v>4.02</v>
      </c>
      <c r="G60" s="108"/>
      <c r="H60" s="98"/>
      <c r="I60" s="98"/>
      <c r="J60" s="98"/>
      <c r="K60" s="98"/>
      <c r="L60" s="98"/>
      <c r="M60" s="100"/>
    </row>
    <row r="61" spans="1:13" s="7" customFormat="1" ht="33">
      <c r="A61" s="156"/>
      <c r="B61" s="91"/>
      <c r="C61" s="171" t="s">
        <v>127</v>
      </c>
      <c r="D61" s="91" t="s">
        <v>33</v>
      </c>
      <c r="E61" s="92"/>
      <c r="F61" s="237">
        <f>F59*1.6</f>
        <v>32.41728</v>
      </c>
      <c r="G61" s="93"/>
      <c r="H61" s="93"/>
      <c r="I61" s="93"/>
      <c r="J61" s="93"/>
      <c r="K61" s="106"/>
      <c r="L61" s="93"/>
      <c r="M61" s="94"/>
    </row>
    <row r="62" spans="1:13" s="7" customFormat="1" ht="115.5">
      <c r="A62" s="95">
        <v>3</v>
      </c>
      <c r="B62" s="125" t="s">
        <v>79</v>
      </c>
      <c r="C62" s="171" t="s">
        <v>184</v>
      </c>
      <c r="D62" s="57" t="s">
        <v>35</v>
      </c>
      <c r="E62" s="98"/>
      <c r="F62" s="170">
        <v>122</v>
      </c>
      <c r="G62" s="99"/>
      <c r="H62" s="98"/>
      <c r="I62" s="99"/>
      <c r="J62" s="98"/>
      <c r="K62" s="99"/>
      <c r="L62" s="98"/>
      <c r="M62" s="100"/>
    </row>
    <row r="63" spans="1:13" s="7" customFormat="1" ht="33">
      <c r="A63" s="95"/>
      <c r="B63" s="57"/>
      <c r="C63" s="96" t="s">
        <v>80</v>
      </c>
      <c r="D63" s="97" t="s">
        <v>23</v>
      </c>
      <c r="E63" s="112">
        <v>0.386</v>
      </c>
      <c r="F63" s="113">
        <f>F62*E63</f>
        <v>47.092</v>
      </c>
      <c r="G63" s="99"/>
      <c r="H63" s="98"/>
      <c r="I63" s="98"/>
      <c r="J63" s="98"/>
      <c r="K63" s="99"/>
      <c r="L63" s="98"/>
      <c r="M63" s="100"/>
    </row>
    <row r="64" spans="1:13" s="7" customFormat="1" ht="16.5">
      <c r="A64" s="95"/>
      <c r="B64" s="57"/>
      <c r="C64" s="96" t="s">
        <v>7</v>
      </c>
      <c r="D64" s="97" t="s">
        <v>28</v>
      </c>
      <c r="E64" s="113">
        <v>0.0131</v>
      </c>
      <c r="F64" s="113">
        <f>E64*F62</f>
        <v>1.5982</v>
      </c>
      <c r="G64" s="99"/>
      <c r="H64" s="98"/>
      <c r="I64" s="99"/>
      <c r="J64" s="98"/>
      <c r="K64" s="98"/>
      <c r="L64" s="98"/>
      <c r="M64" s="100"/>
    </row>
    <row r="65" spans="1:13" s="7" customFormat="1" ht="16.5">
      <c r="A65" s="95"/>
      <c r="B65" s="57"/>
      <c r="C65" s="57" t="s">
        <v>5</v>
      </c>
      <c r="D65" s="97"/>
      <c r="E65" s="98"/>
      <c r="F65" s="113"/>
      <c r="G65" s="99"/>
      <c r="H65" s="98"/>
      <c r="I65" s="99"/>
      <c r="J65" s="98"/>
      <c r="K65" s="99"/>
      <c r="L65" s="98"/>
      <c r="M65" s="100"/>
    </row>
    <row r="66" spans="1:13" s="7" customFormat="1" ht="16.5">
      <c r="A66" s="95"/>
      <c r="B66" s="91"/>
      <c r="C66" s="96" t="s">
        <v>105</v>
      </c>
      <c r="D66" s="114" t="s">
        <v>34</v>
      </c>
      <c r="E66" s="113">
        <v>0.1632</v>
      </c>
      <c r="F66" s="113">
        <f>F62*0.16*1.02</f>
        <v>19.9104</v>
      </c>
      <c r="G66" s="110"/>
      <c r="H66" s="98"/>
      <c r="I66" s="99"/>
      <c r="J66" s="98"/>
      <c r="K66" s="99"/>
      <c r="L66" s="98"/>
      <c r="M66" s="100"/>
    </row>
    <row r="67" spans="1:13" s="7" customFormat="1" ht="16.5">
      <c r="A67" s="95"/>
      <c r="B67" s="91"/>
      <c r="C67" s="107" t="s">
        <v>106</v>
      </c>
      <c r="D67" s="114" t="s">
        <v>33</v>
      </c>
      <c r="E67" s="108"/>
      <c r="F67" s="113">
        <v>0.27</v>
      </c>
      <c r="G67" s="110"/>
      <c r="H67" s="108"/>
      <c r="I67" s="109"/>
      <c r="J67" s="108"/>
      <c r="K67" s="109"/>
      <c r="L67" s="108"/>
      <c r="M67" s="111"/>
    </row>
    <row r="68" spans="1:13" s="7" customFormat="1" ht="16.5">
      <c r="A68" s="95"/>
      <c r="B68" s="91"/>
      <c r="C68" s="107" t="s">
        <v>119</v>
      </c>
      <c r="D68" s="114" t="s">
        <v>33</v>
      </c>
      <c r="E68" s="163"/>
      <c r="F68" s="113">
        <v>0.009</v>
      </c>
      <c r="G68" s="110"/>
      <c r="H68" s="108"/>
      <c r="I68" s="109"/>
      <c r="J68" s="108"/>
      <c r="K68" s="109"/>
      <c r="L68" s="108"/>
      <c r="M68" s="111"/>
    </row>
    <row r="69" spans="1:13" s="7" customFormat="1" ht="16.5">
      <c r="A69" s="156"/>
      <c r="B69" s="157"/>
      <c r="C69" s="107" t="s">
        <v>93</v>
      </c>
      <c r="D69" s="114" t="s">
        <v>35</v>
      </c>
      <c r="E69" s="163">
        <v>0.00934</v>
      </c>
      <c r="F69" s="163">
        <f>F62*E69</f>
        <v>1.1394799999999998</v>
      </c>
      <c r="G69" s="110"/>
      <c r="H69" s="108"/>
      <c r="I69" s="109"/>
      <c r="J69" s="108"/>
      <c r="K69" s="109"/>
      <c r="L69" s="108"/>
      <c r="M69" s="111"/>
    </row>
    <row r="70" spans="1:13" s="7" customFormat="1" ht="16.5">
      <c r="A70" s="156"/>
      <c r="B70" s="157"/>
      <c r="C70" s="158" t="s">
        <v>94</v>
      </c>
      <c r="D70" s="159" t="s">
        <v>0</v>
      </c>
      <c r="E70" s="163">
        <v>0.00564</v>
      </c>
      <c r="F70" s="113">
        <f>F62*E70</f>
        <v>0.68808</v>
      </c>
      <c r="G70" s="108"/>
      <c r="H70" s="108"/>
      <c r="I70" s="108"/>
      <c r="J70" s="108"/>
      <c r="K70" s="108"/>
      <c r="L70" s="108"/>
      <c r="M70" s="111"/>
    </row>
    <row r="71" spans="1:13" s="7" customFormat="1" ht="33">
      <c r="A71" s="156"/>
      <c r="B71" s="91"/>
      <c r="C71" s="171" t="s">
        <v>128</v>
      </c>
      <c r="D71" s="114" t="s">
        <v>33</v>
      </c>
      <c r="E71" s="92"/>
      <c r="F71" s="200">
        <f>F66*2.4</f>
        <v>47.78496</v>
      </c>
      <c r="G71" s="93"/>
      <c r="H71" s="93"/>
      <c r="I71" s="93"/>
      <c r="J71" s="93"/>
      <c r="K71" s="93"/>
      <c r="L71" s="93"/>
      <c r="M71" s="94"/>
    </row>
    <row r="72" spans="1:13" s="7" customFormat="1" ht="33">
      <c r="A72" s="156"/>
      <c r="B72" s="91"/>
      <c r="C72" s="171" t="s">
        <v>129</v>
      </c>
      <c r="D72" s="114" t="s">
        <v>33</v>
      </c>
      <c r="E72" s="92"/>
      <c r="F72" s="200">
        <f>F67</f>
        <v>0.27</v>
      </c>
      <c r="G72" s="93"/>
      <c r="H72" s="93"/>
      <c r="I72" s="93"/>
      <c r="J72" s="93"/>
      <c r="K72" s="93"/>
      <c r="L72" s="93"/>
      <c r="M72" s="94"/>
    </row>
    <row r="73" spans="1:13" s="7" customFormat="1" ht="33">
      <c r="A73" s="156"/>
      <c r="B73" s="91"/>
      <c r="C73" s="171" t="s">
        <v>116</v>
      </c>
      <c r="D73" s="114" t="s">
        <v>33</v>
      </c>
      <c r="E73" s="92"/>
      <c r="F73" s="200">
        <f>F68</f>
        <v>0.009</v>
      </c>
      <c r="G73" s="93"/>
      <c r="H73" s="93"/>
      <c r="I73" s="93"/>
      <c r="J73" s="93"/>
      <c r="K73" s="93"/>
      <c r="L73" s="93"/>
      <c r="M73" s="94"/>
    </row>
    <row r="74" spans="1:13" s="7" customFormat="1" ht="33">
      <c r="A74" s="95">
        <v>4</v>
      </c>
      <c r="B74" s="102" t="s">
        <v>100</v>
      </c>
      <c r="C74" s="171" t="s">
        <v>95</v>
      </c>
      <c r="D74" s="114" t="s">
        <v>35</v>
      </c>
      <c r="E74" s="164"/>
      <c r="F74" s="105">
        <f>F62</f>
        <v>122</v>
      </c>
      <c r="G74" s="164"/>
      <c r="H74" s="165"/>
      <c r="I74" s="164"/>
      <c r="J74" s="165"/>
      <c r="K74" s="164"/>
      <c r="L74" s="165"/>
      <c r="M74" s="166"/>
    </row>
    <row r="75" spans="1:13" s="7" customFormat="1" ht="16.5">
      <c r="A75" s="167"/>
      <c r="B75" s="168"/>
      <c r="C75" s="96" t="s">
        <v>4</v>
      </c>
      <c r="D75" s="159" t="s">
        <v>3</v>
      </c>
      <c r="E75" s="104">
        <v>0.197</v>
      </c>
      <c r="F75" s="238">
        <f>E75*F74</f>
        <v>24.034000000000002</v>
      </c>
      <c r="G75" s="93"/>
      <c r="H75" s="93"/>
      <c r="I75" s="93"/>
      <c r="J75" s="93"/>
      <c r="K75" s="93"/>
      <c r="L75" s="93"/>
      <c r="M75" s="94"/>
    </row>
    <row r="76" spans="1:13" s="7" customFormat="1" ht="16.5">
      <c r="A76" s="167"/>
      <c r="B76" s="168"/>
      <c r="C76" s="96" t="s">
        <v>7</v>
      </c>
      <c r="D76" s="159" t="s">
        <v>0</v>
      </c>
      <c r="E76" s="104">
        <v>0.0437</v>
      </c>
      <c r="F76" s="238">
        <f>E76*F74</f>
        <v>5.3314</v>
      </c>
      <c r="G76" s="93"/>
      <c r="H76" s="93"/>
      <c r="I76" s="93"/>
      <c r="J76" s="93"/>
      <c r="K76" s="93"/>
      <c r="L76" s="93"/>
      <c r="M76" s="94"/>
    </row>
    <row r="77" spans="1:13" s="7" customFormat="1" ht="16.5">
      <c r="A77" s="167"/>
      <c r="B77" s="168"/>
      <c r="C77" s="57" t="s">
        <v>5</v>
      </c>
      <c r="D77" s="159"/>
      <c r="E77" s="106"/>
      <c r="F77" s="238"/>
      <c r="G77" s="93"/>
      <c r="H77" s="93"/>
      <c r="I77" s="93"/>
      <c r="J77" s="93"/>
      <c r="K77" s="93"/>
      <c r="L77" s="93"/>
      <c r="M77" s="94"/>
    </row>
    <row r="78" spans="1:13" s="7" customFormat="1" ht="16.5">
      <c r="A78" s="167"/>
      <c r="B78" s="168"/>
      <c r="C78" s="96" t="s">
        <v>82</v>
      </c>
      <c r="D78" s="159" t="s">
        <v>81</v>
      </c>
      <c r="E78" s="106">
        <v>0.4</v>
      </c>
      <c r="F78" s="238">
        <f>E78*F74</f>
        <v>48.800000000000004</v>
      </c>
      <c r="G78" s="93"/>
      <c r="H78" s="93"/>
      <c r="I78" s="93"/>
      <c r="J78" s="93"/>
      <c r="K78" s="93"/>
      <c r="L78" s="93"/>
      <c r="M78" s="94"/>
    </row>
    <row r="79" spans="1:13" s="7" customFormat="1" ht="16.5">
      <c r="A79" s="167"/>
      <c r="B79" s="168"/>
      <c r="C79" s="96" t="s">
        <v>8</v>
      </c>
      <c r="D79" s="159" t="s">
        <v>0</v>
      </c>
      <c r="E79" s="201">
        <v>0.072</v>
      </c>
      <c r="F79" s="238">
        <f>E79*F74</f>
        <v>8.783999999999999</v>
      </c>
      <c r="G79" s="93"/>
      <c r="H79" s="93"/>
      <c r="I79" s="93"/>
      <c r="J79" s="93"/>
      <c r="K79" s="93"/>
      <c r="L79" s="93"/>
      <c r="M79" s="94"/>
    </row>
    <row r="80" spans="1:13" s="7" customFormat="1" ht="33">
      <c r="A80" s="156"/>
      <c r="B80" s="91"/>
      <c r="C80" s="171" t="s">
        <v>115</v>
      </c>
      <c r="D80" s="114" t="s">
        <v>33</v>
      </c>
      <c r="E80" s="92"/>
      <c r="F80" s="200">
        <f>F78/1000</f>
        <v>0.0488</v>
      </c>
      <c r="G80" s="93"/>
      <c r="H80" s="93"/>
      <c r="I80" s="93"/>
      <c r="J80" s="93"/>
      <c r="K80" s="93"/>
      <c r="L80" s="93"/>
      <c r="M80" s="94"/>
    </row>
    <row r="81" spans="1:13" s="7" customFormat="1" ht="99">
      <c r="A81" s="95">
        <v>5</v>
      </c>
      <c r="B81" s="151" t="s">
        <v>69</v>
      </c>
      <c r="C81" s="171" t="s">
        <v>132</v>
      </c>
      <c r="D81" s="57" t="s">
        <v>34</v>
      </c>
      <c r="E81" s="152"/>
      <c r="F81" s="170">
        <v>10</v>
      </c>
      <c r="G81" s="152"/>
      <c r="H81" s="153"/>
      <c r="I81" s="154"/>
      <c r="J81" s="153"/>
      <c r="K81" s="154"/>
      <c r="L81" s="153"/>
      <c r="M81" s="155"/>
    </row>
    <row r="82" spans="1:13" s="7" customFormat="1" ht="16.5">
      <c r="A82" s="156"/>
      <c r="B82" s="157"/>
      <c r="C82" s="158" t="s">
        <v>41</v>
      </c>
      <c r="D82" s="159" t="s">
        <v>3</v>
      </c>
      <c r="E82" s="112">
        <v>0.15</v>
      </c>
      <c r="F82" s="113">
        <f>F81*E82</f>
        <v>1.5</v>
      </c>
      <c r="G82" s="98"/>
      <c r="H82" s="98"/>
      <c r="I82" s="98"/>
      <c r="J82" s="98"/>
      <c r="K82" s="98"/>
      <c r="L82" s="98"/>
      <c r="M82" s="100"/>
    </row>
    <row r="83" spans="1:13" s="7" customFormat="1" ht="33">
      <c r="A83" s="156"/>
      <c r="B83" s="157"/>
      <c r="C83" s="158" t="s">
        <v>42</v>
      </c>
      <c r="D83" s="159" t="s">
        <v>43</v>
      </c>
      <c r="E83" s="113">
        <v>0.0216</v>
      </c>
      <c r="F83" s="113">
        <f>F81*E83</f>
        <v>0.21600000000000003</v>
      </c>
      <c r="G83" s="98"/>
      <c r="H83" s="98"/>
      <c r="I83" s="98"/>
      <c r="J83" s="98"/>
      <c r="K83" s="108"/>
      <c r="L83" s="98"/>
      <c r="M83" s="100"/>
    </row>
    <row r="84" spans="1:13" s="7" customFormat="1" ht="16.5">
      <c r="A84" s="156"/>
      <c r="B84" s="157"/>
      <c r="C84" s="158" t="s">
        <v>70</v>
      </c>
      <c r="D84" s="159" t="s">
        <v>43</v>
      </c>
      <c r="E84" s="113">
        <v>0.0273</v>
      </c>
      <c r="F84" s="113">
        <f>F81*E84</f>
        <v>0.273</v>
      </c>
      <c r="G84" s="98"/>
      <c r="H84" s="98"/>
      <c r="I84" s="98"/>
      <c r="J84" s="98"/>
      <c r="K84" s="108"/>
      <c r="L84" s="98"/>
      <c r="M84" s="100"/>
    </row>
    <row r="85" spans="1:13" s="7" customFormat="1" ht="33">
      <c r="A85" s="156"/>
      <c r="B85" s="157"/>
      <c r="C85" s="160" t="s">
        <v>44</v>
      </c>
      <c r="D85" s="161" t="s">
        <v>43</v>
      </c>
      <c r="E85" s="113">
        <v>0.0097</v>
      </c>
      <c r="F85" s="113">
        <f>F81*E85</f>
        <v>0.097</v>
      </c>
      <c r="G85" s="98"/>
      <c r="H85" s="98"/>
      <c r="I85" s="98"/>
      <c r="J85" s="98"/>
      <c r="K85" s="108"/>
      <c r="L85" s="98"/>
      <c r="M85" s="100"/>
    </row>
    <row r="86" spans="1:13" s="7" customFormat="1" ht="16.5">
      <c r="A86" s="156"/>
      <c r="B86" s="157"/>
      <c r="C86" s="57" t="s">
        <v>5</v>
      </c>
      <c r="D86" s="159"/>
      <c r="E86" s="113"/>
      <c r="F86" s="113"/>
      <c r="G86" s="98"/>
      <c r="H86" s="98"/>
      <c r="I86" s="98"/>
      <c r="J86" s="98"/>
      <c r="K86" s="98"/>
      <c r="L86" s="98"/>
      <c r="M86" s="100"/>
    </row>
    <row r="87" spans="1:13" s="7" customFormat="1" ht="33">
      <c r="A87" s="156"/>
      <c r="B87" s="143" t="s">
        <v>114</v>
      </c>
      <c r="C87" s="160" t="s">
        <v>30</v>
      </c>
      <c r="D87" s="159" t="s">
        <v>34</v>
      </c>
      <c r="E87" s="98">
        <v>1.22</v>
      </c>
      <c r="F87" s="113">
        <f>F81*E87</f>
        <v>12.2</v>
      </c>
      <c r="G87" s="98"/>
      <c r="H87" s="98"/>
      <c r="I87" s="98"/>
      <c r="J87" s="98"/>
      <c r="K87" s="98"/>
      <c r="L87" s="98"/>
      <c r="M87" s="100"/>
    </row>
    <row r="88" spans="1:13" s="7" customFormat="1" ht="16.5">
      <c r="A88" s="156"/>
      <c r="B88" s="157"/>
      <c r="C88" s="158" t="s">
        <v>6</v>
      </c>
      <c r="D88" s="159" t="s">
        <v>34</v>
      </c>
      <c r="E88" s="112">
        <v>0.07</v>
      </c>
      <c r="F88" s="113">
        <f>F81*E88</f>
        <v>0.7000000000000001</v>
      </c>
      <c r="G88" s="108"/>
      <c r="H88" s="98"/>
      <c r="I88" s="98"/>
      <c r="J88" s="98"/>
      <c r="K88" s="98"/>
      <c r="L88" s="98"/>
      <c r="M88" s="100"/>
    </row>
    <row r="89" spans="1:13" s="7" customFormat="1" ht="33">
      <c r="A89" s="156"/>
      <c r="B89" s="91" t="s">
        <v>107</v>
      </c>
      <c r="C89" s="171" t="s">
        <v>126</v>
      </c>
      <c r="D89" s="91" t="s">
        <v>33</v>
      </c>
      <c r="E89" s="92"/>
      <c r="F89" s="237">
        <f>F87*1.6</f>
        <v>19.52</v>
      </c>
      <c r="G89" s="93"/>
      <c r="H89" s="93"/>
      <c r="I89" s="93"/>
      <c r="J89" s="93"/>
      <c r="K89" s="106"/>
      <c r="L89" s="93"/>
      <c r="M89" s="94"/>
    </row>
    <row r="90" spans="1:13" s="7" customFormat="1" ht="17.25" thickBot="1">
      <c r="A90" s="205"/>
      <c r="B90" s="206"/>
      <c r="C90" s="207" t="s">
        <v>29</v>
      </c>
      <c r="D90" s="208" t="s">
        <v>28</v>
      </c>
      <c r="E90" s="209"/>
      <c r="F90" s="209"/>
      <c r="G90" s="210"/>
      <c r="H90" s="210"/>
      <c r="I90" s="210"/>
      <c r="J90" s="210"/>
      <c r="K90" s="210"/>
      <c r="L90" s="210"/>
      <c r="M90" s="211"/>
    </row>
    <row r="91" spans="1:13" s="8" customFormat="1" ht="17.25" customHeight="1">
      <c r="A91" s="212"/>
      <c r="B91" s="213"/>
      <c r="C91" s="214" t="s">
        <v>90</v>
      </c>
      <c r="D91" s="215" t="s">
        <v>28</v>
      </c>
      <c r="E91" s="215"/>
      <c r="F91" s="215"/>
      <c r="G91" s="216"/>
      <c r="H91" s="216"/>
      <c r="I91" s="216"/>
      <c r="J91" s="216"/>
      <c r="K91" s="216"/>
      <c r="L91" s="216"/>
      <c r="M91" s="217"/>
    </row>
    <row r="92" spans="1:13" s="8" customFormat="1" ht="17.25" customHeight="1">
      <c r="A92" s="173"/>
      <c r="B92" s="174"/>
      <c r="C92" s="175" t="s">
        <v>31</v>
      </c>
      <c r="D92" s="176" t="s">
        <v>1</v>
      </c>
      <c r="E92" s="93"/>
      <c r="F92" s="177"/>
      <c r="G92" s="177"/>
      <c r="H92" s="177"/>
      <c r="I92" s="177"/>
      <c r="J92" s="177"/>
      <c r="K92" s="177"/>
      <c r="L92" s="93"/>
      <c r="M92" s="94"/>
    </row>
    <row r="93" spans="1:13" s="8" customFormat="1" ht="15" customHeight="1">
      <c r="A93" s="173"/>
      <c r="B93" s="174"/>
      <c r="C93" s="178" t="s">
        <v>16</v>
      </c>
      <c r="D93" s="121" t="s">
        <v>28</v>
      </c>
      <c r="E93" s="93"/>
      <c r="F93" s="121"/>
      <c r="G93" s="121"/>
      <c r="H93" s="121"/>
      <c r="I93" s="121"/>
      <c r="J93" s="121"/>
      <c r="K93" s="121"/>
      <c r="L93" s="123"/>
      <c r="M93" s="124"/>
    </row>
    <row r="94" spans="1:13" s="8" customFormat="1" ht="15" customHeight="1">
      <c r="A94" s="173"/>
      <c r="B94" s="174"/>
      <c r="C94" s="175" t="s">
        <v>32</v>
      </c>
      <c r="D94" s="176" t="s">
        <v>1</v>
      </c>
      <c r="E94" s="93"/>
      <c r="F94" s="177"/>
      <c r="G94" s="177"/>
      <c r="H94" s="177"/>
      <c r="I94" s="177"/>
      <c r="J94" s="177"/>
      <c r="K94" s="177"/>
      <c r="L94" s="93"/>
      <c r="M94" s="94"/>
    </row>
    <row r="95" spans="1:13" s="8" customFormat="1" ht="17.25" thickBot="1">
      <c r="A95" s="179"/>
      <c r="B95" s="180"/>
      <c r="C95" s="181" t="s">
        <v>16</v>
      </c>
      <c r="D95" s="182" t="s">
        <v>28</v>
      </c>
      <c r="E95" s="182"/>
      <c r="F95" s="182"/>
      <c r="G95" s="182"/>
      <c r="H95" s="182"/>
      <c r="I95" s="182"/>
      <c r="J95" s="182"/>
      <c r="K95" s="182"/>
      <c r="L95" s="183"/>
      <c r="M95" s="184"/>
    </row>
    <row r="96" spans="1:13" s="8" customFormat="1" ht="16.5">
      <c r="A96" s="15"/>
      <c r="B96" s="16"/>
      <c r="C96" s="21"/>
      <c r="D96" s="18"/>
      <c r="E96" s="18"/>
      <c r="F96" s="18"/>
      <c r="G96" s="18"/>
      <c r="H96" s="18"/>
      <c r="I96" s="18"/>
      <c r="J96" s="18"/>
      <c r="K96" s="18"/>
      <c r="L96" s="18"/>
      <c r="M96" s="20"/>
    </row>
    <row r="97" spans="1:12" s="8" customFormat="1" ht="16.5">
      <c r="A97" s="14"/>
      <c r="B97" s="5"/>
      <c r="C97" s="263"/>
      <c r="D97" s="263"/>
      <c r="E97" s="263"/>
      <c r="F97" s="263"/>
      <c r="G97" s="263"/>
      <c r="H97" s="263"/>
      <c r="I97" s="263"/>
      <c r="J97" s="263"/>
      <c r="K97" s="263"/>
      <c r="L97" s="263"/>
    </row>
    <row r="98" s="59" customFormat="1" ht="15.75">
      <c r="A98" s="59" t="s">
        <v>183</v>
      </c>
    </row>
    <row r="99" spans="1:12" s="8" customFormat="1" ht="16.5">
      <c r="A99" s="14"/>
      <c r="B99" s="5"/>
      <c r="C99" s="68"/>
      <c r="D99" s="67"/>
      <c r="E99" s="67"/>
      <c r="F99" s="67"/>
      <c r="G99" s="67"/>
      <c r="H99" s="67"/>
      <c r="I99" s="67"/>
      <c r="J99" s="67"/>
      <c r="K99" s="67"/>
      <c r="L99" s="67"/>
    </row>
    <row r="100" spans="1:12" s="8" customFormat="1" ht="16.5">
      <c r="A100" s="14"/>
      <c r="B100" s="5"/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</row>
    <row r="101" spans="1:12" s="8" customFormat="1" ht="16.5">
      <c r="A101" s="14"/>
      <c r="B101" s="5"/>
      <c r="C101" s="263"/>
      <c r="D101" s="263"/>
      <c r="E101" s="263"/>
      <c r="F101" s="263"/>
      <c r="G101" s="263"/>
      <c r="H101" s="263"/>
      <c r="I101" s="263"/>
      <c r="J101" s="263"/>
      <c r="K101" s="263"/>
      <c r="L101" s="263"/>
    </row>
    <row r="102" spans="1:12" s="8" customFormat="1" ht="16.5">
      <c r="A102" s="14"/>
      <c r="B102" s="5"/>
      <c r="C102" s="9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8" customFormat="1" ht="16.5">
      <c r="A103" s="14"/>
      <c r="B103" s="5"/>
      <c r="C103" s="9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8" customFormat="1" ht="16.5">
      <c r="A104" s="14"/>
      <c r="B104" s="5"/>
      <c r="C104" s="9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8" customFormat="1" ht="16.5">
      <c r="A105" s="14"/>
      <c r="B105" s="5"/>
      <c r="C105" s="9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8" customFormat="1" ht="16.5">
      <c r="A106" s="14"/>
      <c r="B106" s="5"/>
      <c r="C106" s="9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8" customFormat="1" ht="16.5">
      <c r="A107" s="14"/>
      <c r="B107" s="5"/>
      <c r="C107" s="9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8" customFormat="1" ht="16.5">
      <c r="A108" s="14"/>
      <c r="B108" s="5"/>
      <c r="C108" s="9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8" customFormat="1" ht="16.5">
      <c r="A109" s="14"/>
      <c r="B109" s="5"/>
      <c r="C109" s="9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8" customFormat="1" ht="16.5">
      <c r="A110" s="14"/>
      <c r="B110" s="5"/>
      <c r="C110" s="9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8" customFormat="1" ht="16.5">
      <c r="A111" s="14"/>
      <c r="B111" s="5"/>
      <c r="C111" s="9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8" customFormat="1" ht="16.5">
      <c r="A112" s="14"/>
      <c r="B112" s="5"/>
      <c r="C112" s="9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8" customFormat="1" ht="16.5">
      <c r="A113" s="14"/>
      <c r="B113" s="5"/>
      <c r="C113" s="9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8" customFormat="1" ht="16.5">
      <c r="A114" s="14"/>
      <c r="B114" s="5"/>
      <c r="C114" s="9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8" customFormat="1" ht="16.5">
      <c r="A115" s="14"/>
      <c r="B115" s="5"/>
      <c r="C115" s="9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8" customFormat="1" ht="16.5">
      <c r="A116" s="14"/>
      <c r="B116" s="5"/>
      <c r="C116" s="9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8" customFormat="1" ht="16.5">
      <c r="A117" s="14"/>
      <c r="B117" s="5"/>
      <c r="C117" s="9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8" customFormat="1" ht="16.5">
      <c r="A118" s="14"/>
      <c r="B118" s="5"/>
      <c r="C118" s="9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8" customFormat="1" ht="16.5">
      <c r="A119" s="14"/>
      <c r="B119" s="5"/>
      <c r="C119" s="9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8" customFormat="1" ht="16.5">
      <c r="A120" s="14"/>
      <c r="B120" s="5"/>
      <c r="C120" s="9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8" customFormat="1" ht="16.5">
      <c r="A121" s="14"/>
      <c r="B121" s="5"/>
      <c r="C121" s="9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8" customFormat="1" ht="16.5">
      <c r="A122" s="14"/>
      <c r="B122" s="5"/>
      <c r="C122" s="9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8" customFormat="1" ht="16.5">
      <c r="A123" s="14"/>
      <c r="B123" s="5"/>
      <c r="C123" s="9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8" customFormat="1" ht="16.5">
      <c r="A124" s="14"/>
      <c r="B124" s="5"/>
      <c r="C124" s="9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8" customFormat="1" ht="16.5">
      <c r="A125" s="14"/>
      <c r="B125" s="5"/>
      <c r="C125" s="9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8" customFormat="1" ht="16.5">
      <c r="A126" s="14"/>
      <c r="B126" s="5"/>
      <c r="C126" s="9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8" customFormat="1" ht="16.5">
      <c r="A127" s="14"/>
      <c r="B127" s="5"/>
      <c r="C127" s="9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8" customFormat="1" ht="16.5">
      <c r="A128" s="14"/>
      <c r="B128" s="5"/>
      <c r="C128" s="9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8" customFormat="1" ht="16.5">
      <c r="A129" s="14"/>
      <c r="B129" s="5"/>
      <c r="C129" s="9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8" customFormat="1" ht="16.5">
      <c r="A130" s="14"/>
      <c r="B130" s="5"/>
      <c r="C130" s="9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8" customFormat="1" ht="16.5">
      <c r="A131" s="14"/>
      <c r="B131" s="5"/>
      <c r="C131" s="9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8" customFormat="1" ht="16.5">
      <c r="A132" s="14"/>
      <c r="B132" s="5"/>
      <c r="C132" s="9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8" customFormat="1" ht="16.5">
      <c r="A133" s="14"/>
      <c r="B133" s="5"/>
      <c r="C133" s="9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8" customFormat="1" ht="16.5">
      <c r="A134" s="14"/>
      <c r="B134" s="5"/>
      <c r="C134" s="9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8" customFormat="1" ht="16.5">
      <c r="A135" s="14"/>
      <c r="B135" s="5"/>
      <c r="C135" s="9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8" customFormat="1" ht="16.5">
      <c r="A136" s="14"/>
      <c r="B136" s="5"/>
      <c r="C136" s="9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8" customFormat="1" ht="16.5">
      <c r="A137" s="14"/>
      <c r="B137" s="5"/>
      <c r="C137" s="9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8" customFormat="1" ht="16.5">
      <c r="A138" s="14"/>
      <c r="B138" s="5"/>
      <c r="C138" s="9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8" customFormat="1" ht="16.5">
      <c r="A139" s="14"/>
      <c r="B139" s="5"/>
      <c r="C139" s="9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8" customFormat="1" ht="16.5">
      <c r="A140" s="14"/>
      <c r="B140" s="5"/>
      <c r="C140" s="9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8" customFormat="1" ht="16.5">
      <c r="A141" s="14"/>
      <c r="B141" s="5"/>
      <c r="C141" s="9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8" customFormat="1" ht="16.5">
      <c r="A142" s="14"/>
      <c r="B142" s="5"/>
      <c r="C142" s="9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8" customFormat="1" ht="16.5">
      <c r="A143" s="14"/>
      <c r="B143" s="5"/>
      <c r="C143" s="9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8" customFormat="1" ht="16.5">
      <c r="A144" s="14"/>
      <c r="B144" s="5"/>
      <c r="C144" s="9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8" customFormat="1" ht="16.5">
      <c r="A145" s="14"/>
      <c r="B145" s="5"/>
      <c r="C145" s="9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8" customFormat="1" ht="16.5">
      <c r="A146" s="14"/>
      <c r="B146" s="5"/>
      <c r="C146" s="9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8" customFormat="1" ht="16.5">
      <c r="A147" s="14"/>
      <c r="B147" s="5"/>
      <c r="C147" s="9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8" customFormat="1" ht="16.5">
      <c r="A148" s="14"/>
      <c r="B148" s="5"/>
      <c r="C148" s="9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8" customFormat="1" ht="16.5">
      <c r="A149" s="14"/>
      <c r="B149" s="5"/>
      <c r="C149" s="9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8" customFormat="1" ht="16.5">
      <c r="A150" s="14"/>
      <c r="B150" s="5"/>
      <c r="C150" s="9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8" customFormat="1" ht="16.5">
      <c r="A151" s="14"/>
      <c r="B151" s="5"/>
      <c r="C151" s="9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8" customFormat="1" ht="16.5">
      <c r="A152" s="14"/>
      <c r="B152" s="5"/>
      <c r="C152" s="9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8" customFormat="1" ht="16.5">
      <c r="A153" s="14"/>
      <c r="B153" s="5"/>
      <c r="C153" s="9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8" customFormat="1" ht="16.5">
      <c r="A154" s="14"/>
      <c r="B154" s="5"/>
      <c r="C154" s="9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8" customFormat="1" ht="16.5">
      <c r="A155" s="14"/>
      <c r="B155" s="5"/>
      <c r="C155" s="9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8" customFormat="1" ht="16.5">
      <c r="A156" s="14"/>
      <c r="B156" s="5"/>
      <c r="C156" s="9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8" customFormat="1" ht="16.5">
      <c r="A157" s="14"/>
      <c r="B157" s="5"/>
      <c r="C157" s="9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8" customFormat="1" ht="16.5">
      <c r="A158" s="14"/>
      <c r="B158" s="5"/>
      <c r="C158" s="9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8" customFormat="1" ht="16.5">
      <c r="A159" s="14"/>
      <c r="B159" s="5"/>
      <c r="C159" s="9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8" customFormat="1" ht="16.5">
      <c r="A160" s="14"/>
      <c r="B160" s="5"/>
      <c r="C160" s="9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8" customFormat="1" ht="16.5">
      <c r="A161" s="14"/>
      <c r="B161" s="5"/>
      <c r="C161" s="9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8" customFormat="1" ht="16.5">
      <c r="A162" s="14"/>
      <c r="B162" s="5"/>
      <c r="C162" s="9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8" customFormat="1" ht="16.5">
      <c r="A163" s="14"/>
      <c r="B163" s="5"/>
      <c r="C163" s="9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8" customFormat="1" ht="16.5">
      <c r="A164" s="14"/>
      <c r="B164" s="5"/>
      <c r="C164" s="9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8" customFormat="1" ht="16.5">
      <c r="A165" s="14"/>
      <c r="B165" s="5"/>
      <c r="C165" s="9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8" customFormat="1" ht="16.5">
      <c r="A166" s="14"/>
      <c r="B166" s="5"/>
      <c r="C166" s="9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8" customFormat="1" ht="16.5">
      <c r="A167" s="14"/>
      <c r="B167" s="5"/>
      <c r="C167" s="9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8" customFormat="1" ht="16.5">
      <c r="A168" s="14"/>
      <c r="B168" s="5"/>
      <c r="C168" s="9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8" customFormat="1" ht="16.5">
      <c r="A169" s="14"/>
      <c r="B169" s="5"/>
      <c r="C169" s="9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8" customFormat="1" ht="16.5">
      <c r="A170" s="14"/>
      <c r="B170" s="5"/>
      <c r="C170" s="9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8" customFormat="1" ht="16.5">
      <c r="A171" s="14"/>
      <c r="B171" s="5"/>
      <c r="C171" s="9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8" customFormat="1" ht="16.5">
      <c r="A172" s="14"/>
      <c r="B172" s="5"/>
      <c r="C172" s="9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8" customFormat="1" ht="16.5">
      <c r="A173" s="14"/>
      <c r="B173" s="5"/>
      <c r="C173" s="9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8" customFormat="1" ht="16.5">
      <c r="A174" s="14"/>
      <c r="B174" s="5"/>
      <c r="C174" s="9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8" customFormat="1" ht="16.5">
      <c r="A175" s="14"/>
      <c r="B175" s="5"/>
      <c r="C175" s="9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8" customFormat="1" ht="16.5">
      <c r="A176" s="14"/>
      <c r="B176" s="5"/>
      <c r="C176" s="9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8" customFormat="1" ht="16.5">
      <c r="A177" s="14"/>
      <c r="B177" s="5"/>
      <c r="C177" s="9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8" customFormat="1" ht="16.5">
      <c r="A178" s="14"/>
      <c r="B178" s="5"/>
      <c r="C178" s="9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8" customFormat="1" ht="16.5">
      <c r="A179" s="14"/>
      <c r="B179" s="5"/>
      <c r="C179" s="9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8" customFormat="1" ht="16.5">
      <c r="A180" s="14"/>
      <c r="B180" s="5"/>
      <c r="C180" s="9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8" customFormat="1" ht="16.5">
      <c r="A181" s="14"/>
      <c r="B181" s="5"/>
      <c r="C181" s="9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8" customFormat="1" ht="16.5">
      <c r="A182" s="14"/>
      <c r="B182" s="5"/>
      <c r="C182" s="9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8" customFormat="1" ht="16.5">
      <c r="A183" s="14"/>
      <c r="B183" s="5"/>
      <c r="C183" s="9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8" customFormat="1" ht="16.5">
      <c r="A184" s="14"/>
      <c r="B184" s="5"/>
      <c r="C184" s="9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8" customFormat="1" ht="16.5">
      <c r="A185" s="14"/>
      <c r="B185" s="5"/>
      <c r="C185" s="9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8" customFormat="1" ht="16.5">
      <c r="A186" s="14"/>
      <c r="B186" s="5"/>
      <c r="C186" s="9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8" customFormat="1" ht="16.5">
      <c r="A187" s="14"/>
      <c r="B187" s="5"/>
      <c r="C187" s="9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8" customFormat="1" ht="16.5">
      <c r="A188" s="14"/>
      <c r="B188" s="5"/>
      <c r="C188" s="9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8" customFormat="1" ht="16.5">
      <c r="A189" s="14"/>
      <c r="B189" s="5"/>
      <c r="C189" s="9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8" customFormat="1" ht="16.5">
      <c r="A190" s="14"/>
      <c r="B190" s="5"/>
      <c r="C190" s="9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8" customFormat="1" ht="16.5">
      <c r="A191" s="14"/>
      <c r="B191" s="5"/>
      <c r="C191" s="9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8" customFormat="1" ht="16.5">
      <c r="A192" s="14"/>
      <c r="B192" s="5"/>
      <c r="C192" s="9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8" customFormat="1" ht="16.5">
      <c r="A193" s="14"/>
      <c r="B193" s="5"/>
      <c r="C193" s="9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8" customFormat="1" ht="16.5">
      <c r="A194" s="14"/>
      <c r="B194" s="5"/>
      <c r="C194" s="9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8" customFormat="1" ht="16.5">
      <c r="A195" s="14"/>
      <c r="B195" s="5"/>
      <c r="C195" s="9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8" customFormat="1" ht="16.5">
      <c r="A196" s="14"/>
      <c r="B196" s="5"/>
      <c r="C196" s="9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8" customFormat="1" ht="16.5">
      <c r="A197" s="14"/>
      <c r="B197" s="5"/>
      <c r="C197" s="9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8" customFormat="1" ht="16.5">
      <c r="A198" s="14"/>
      <c r="B198" s="5"/>
      <c r="C198" s="9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8" customFormat="1" ht="16.5">
      <c r="A199" s="14"/>
      <c r="B199" s="5"/>
      <c r="C199" s="9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8" customFormat="1" ht="16.5">
      <c r="A200" s="14"/>
      <c r="B200" s="5"/>
      <c r="C200" s="9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8" customFormat="1" ht="16.5">
      <c r="A201" s="14"/>
      <c r="B201" s="5"/>
      <c r="C201" s="9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8" customFormat="1" ht="16.5">
      <c r="A202" s="14"/>
      <c r="B202" s="5"/>
      <c r="C202" s="9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8" customFormat="1" ht="16.5">
      <c r="A203" s="14"/>
      <c r="B203" s="5"/>
      <c r="C203" s="9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8" customFormat="1" ht="16.5">
      <c r="A204" s="14"/>
      <c r="B204" s="5"/>
      <c r="C204" s="9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8" customFormat="1" ht="16.5">
      <c r="A205" s="14"/>
      <c r="B205" s="5"/>
      <c r="C205" s="9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8" customFormat="1" ht="16.5">
      <c r="A206" s="14"/>
      <c r="B206" s="5"/>
      <c r="C206" s="9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8" customFormat="1" ht="16.5">
      <c r="A207" s="14"/>
      <c r="B207" s="5"/>
      <c r="C207" s="9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8" customFormat="1" ht="16.5">
      <c r="A208" s="14"/>
      <c r="B208" s="5"/>
      <c r="C208" s="9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8" customFormat="1" ht="16.5">
      <c r="A209" s="14"/>
      <c r="B209" s="5"/>
      <c r="C209" s="9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8" customFormat="1" ht="16.5">
      <c r="A210" s="14"/>
      <c r="B210" s="5"/>
      <c r="C210" s="9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8" customFormat="1" ht="16.5">
      <c r="A211" s="14"/>
      <c r="B211" s="5"/>
      <c r="C211" s="9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8" customFormat="1" ht="16.5">
      <c r="A212" s="14"/>
      <c r="B212" s="5"/>
      <c r="C212" s="9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8" customFormat="1" ht="16.5">
      <c r="A213" s="14"/>
      <c r="B213" s="5"/>
      <c r="C213" s="9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8" customFormat="1" ht="16.5">
      <c r="A214" s="14"/>
      <c r="B214" s="5"/>
      <c r="C214" s="9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8" customFormat="1" ht="16.5">
      <c r="A215" s="14"/>
      <c r="B215" s="5"/>
      <c r="C215" s="9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8" customFormat="1" ht="16.5">
      <c r="A216" s="14"/>
      <c r="B216" s="5"/>
      <c r="C216" s="9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8" customFormat="1" ht="16.5">
      <c r="A217" s="14"/>
      <c r="B217" s="5"/>
      <c r="C217" s="9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8" customFormat="1" ht="16.5">
      <c r="A218" s="14"/>
      <c r="B218" s="5"/>
      <c r="C218" s="9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8" customFormat="1" ht="16.5">
      <c r="A219" s="14"/>
      <c r="B219" s="5"/>
      <c r="C219" s="9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8" customFormat="1" ht="16.5">
      <c r="A220" s="14"/>
      <c r="B220" s="5"/>
      <c r="C220" s="9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8" customFormat="1" ht="16.5">
      <c r="A221" s="14"/>
      <c r="B221" s="5"/>
      <c r="C221" s="9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8" customFormat="1" ht="16.5">
      <c r="A222" s="14"/>
      <c r="B222" s="5"/>
      <c r="C222" s="9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8" customFormat="1" ht="16.5">
      <c r="A223" s="14"/>
      <c r="B223" s="5"/>
      <c r="C223" s="9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8" customFormat="1" ht="16.5">
      <c r="A224" s="14"/>
      <c r="B224" s="5"/>
      <c r="C224" s="9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8" customFormat="1" ht="16.5">
      <c r="A225" s="14"/>
      <c r="B225" s="5"/>
      <c r="C225" s="9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8" customFormat="1" ht="16.5">
      <c r="A226" s="14"/>
      <c r="B226" s="5"/>
      <c r="C226" s="9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8" customFormat="1" ht="16.5">
      <c r="A227" s="14"/>
      <c r="B227" s="5"/>
      <c r="C227" s="9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8" customFormat="1" ht="16.5">
      <c r="A228" s="14"/>
      <c r="B228" s="5"/>
      <c r="C228" s="9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8" customFormat="1" ht="16.5">
      <c r="A229" s="14"/>
      <c r="B229" s="5"/>
      <c r="C229" s="9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8" customFormat="1" ht="16.5">
      <c r="A230" s="14"/>
      <c r="B230" s="5"/>
      <c r="C230" s="9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8" customFormat="1" ht="16.5">
      <c r="A231" s="14"/>
      <c r="B231" s="5"/>
      <c r="C231" s="9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8" customFormat="1" ht="16.5">
      <c r="A232" s="14"/>
      <c r="B232" s="5"/>
      <c r="C232" s="9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8" customFormat="1" ht="16.5">
      <c r="A233" s="14"/>
      <c r="B233" s="5"/>
      <c r="C233" s="9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8" customFormat="1" ht="16.5">
      <c r="A234" s="14"/>
      <c r="B234" s="5"/>
      <c r="C234" s="9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8" customFormat="1" ht="16.5">
      <c r="A235" s="14"/>
      <c r="B235" s="5"/>
      <c r="C235" s="9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8" customFormat="1" ht="16.5">
      <c r="A236" s="14"/>
      <c r="B236" s="5"/>
      <c r="C236" s="9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8" customFormat="1" ht="16.5">
      <c r="A237" s="14"/>
      <c r="B237" s="5"/>
      <c r="C237" s="9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8" customFormat="1" ht="16.5">
      <c r="A238" s="14"/>
      <c r="B238" s="5"/>
      <c r="C238" s="9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8" customFormat="1" ht="16.5">
      <c r="A239" s="14"/>
      <c r="B239" s="5"/>
      <c r="C239" s="9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8" customFormat="1" ht="16.5">
      <c r="A240" s="14"/>
      <c r="B240" s="5"/>
      <c r="C240" s="9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8" customFormat="1" ht="16.5">
      <c r="A241" s="14"/>
      <c r="B241" s="5"/>
      <c r="C241" s="9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8" customFormat="1" ht="16.5">
      <c r="A242" s="14"/>
      <c r="B242" s="5"/>
      <c r="C242" s="9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8" customFormat="1" ht="16.5">
      <c r="A243" s="14"/>
      <c r="B243" s="5"/>
      <c r="C243" s="9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8" customFormat="1" ht="16.5">
      <c r="A244" s="14"/>
      <c r="B244" s="5"/>
      <c r="C244" s="9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8" customFormat="1" ht="16.5">
      <c r="A245" s="14"/>
      <c r="B245" s="5"/>
      <c r="C245" s="9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8" customFormat="1" ht="16.5">
      <c r="A246" s="14"/>
      <c r="B246" s="5"/>
      <c r="C246" s="9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8" customFormat="1" ht="16.5">
      <c r="A247" s="14"/>
      <c r="B247" s="5"/>
      <c r="C247" s="9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8" customFormat="1" ht="16.5">
      <c r="A248" s="14"/>
      <c r="B248" s="5"/>
      <c r="C248" s="9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8" customFormat="1" ht="16.5">
      <c r="A249" s="14"/>
      <c r="B249" s="5"/>
      <c r="C249" s="9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8" customFormat="1" ht="16.5">
      <c r="A250" s="14"/>
      <c r="B250" s="5"/>
      <c r="C250" s="9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8" customFormat="1" ht="16.5">
      <c r="A251" s="14"/>
      <c r="B251" s="5"/>
      <c r="C251" s="9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8" customFormat="1" ht="16.5">
      <c r="A252" s="14"/>
      <c r="B252" s="5"/>
      <c r="C252" s="9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8" customFormat="1" ht="16.5">
      <c r="A253" s="14"/>
      <c r="B253" s="5"/>
      <c r="C253" s="9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8" customFormat="1" ht="16.5">
      <c r="A254" s="14"/>
      <c r="B254" s="5"/>
      <c r="C254" s="9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8" customFormat="1" ht="16.5">
      <c r="A255" s="14"/>
      <c r="B255" s="5"/>
      <c r="C255" s="9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8" customFormat="1" ht="16.5">
      <c r="A256" s="14"/>
      <c r="B256" s="5"/>
      <c r="C256" s="9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8" customFormat="1" ht="16.5">
      <c r="A257" s="14"/>
      <c r="B257" s="5"/>
      <c r="C257" s="9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8" customFormat="1" ht="16.5">
      <c r="A258" s="14"/>
      <c r="B258" s="5"/>
      <c r="C258" s="9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8" customFormat="1" ht="16.5">
      <c r="A259" s="14"/>
      <c r="B259" s="5"/>
      <c r="C259" s="9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8" customFormat="1" ht="16.5">
      <c r="A260" s="14"/>
      <c r="B260" s="5"/>
      <c r="C260" s="9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8" customFormat="1" ht="16.5">
      <c r="A261" s="14"/>
      <c r="B261" s="5"/>
      <c r="C261" s="9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8" customFormat="1" ht="16.5">
      <c r="A262" s="14"/>
      <c r="B262" s="5"/>
      <c r="C262" s="9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8" customFormat="1" ht="16.5">
      <c r="A263" s="14"/>
      <c r="B263" s="5"/>
      <c r="C263" s="9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8" customFormat="1" ht="16.5">
      <c r="A264" s="14"/>
      <c r="B264" s="5"/>
      <c r="C264" s="9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8" customFormat="1" ht="16.5">
      <c r="A265" s="14"/>
      <c r="B265" s="5"/>
      <c r="C265" s="9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8" customFormat="1" ht="16.5">
      <c r="A266" s="14"/>
      <c r="B266" s="5"/>
      <c r="C266" s="9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8" customFormat="1" ht="16.5">
      <c r="A267" s="14"/>
      <c r="B267" s="5"/>
      <c r="C267" s="9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8" customFormat="1" ht="16.5">
      <c r="A268" s="14"/>
      <c r="B268" s="5"/>
      <c r="C268" s="9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8" customFormat="1" ht="16.5">
      <c r="A269" s="14"/>
      <c r="B269" s="5"/>
      <c r="C269" s="9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8" customFormat="1" ht="16.5">
      <c r="A270" s="14"/>
      <c r="B270" s="5"/>
      <c r="C270" s="9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8" customFormat="1" ht="16.5">
      <c r="A271" s="14"/>
      <c r="B271" s="5"/>
      <c r="C271" s="9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8" customFormat="1" ht="16.5">
      <c r="A272" s="14"/>
      <c r="B272" s="5"/>
      <c r="C272" s="9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8" customFormat="1" ht="16.5">
      <c r="A273" s="14"/>
      <c r="B273" s="5"/>
      <c r="C273" s="9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8" customFormat="1" ht="16.5">
      <c r="A274" s="14"/>
      <c r="B274" s="5"/>
      <c r="C274" s="9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8" customFormat="1" ht="16.5">
      <c r="A275" s="14"/>
      <c r="B275" s="5"/>
      <c r="C275" s="9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8" customFormat="1" ht="16.5">
      <c r="A276" s="14"/>
      <c r="B276" s="5"/>
      <c r="C276" s="9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8" customFormat="1" ht="16.5">
      <c r="A277" s="14"/>
      <c r="B277" s="5"/>
      <c r="C277" s="9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8" customFormat="1" ht="16.5">
      <c r="A278" s="14"/>
      <c r="B278" s="5"/>
      <c r="C278" s="9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8" customFormat="1" ht="16.5">
      <c r="A279" s="14"/>
      <c r="B279" s="5"/>
      <c r="C279" s="9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8" customFormat="1" ht="16.5">
      <c r="A280" s="14"/>
      <c r="B280" s="5"/>
      <c r="C280" s="9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8" customFormat="1" ht="16.5">
      <c r="A281" s="14"/>
      <c r="B281" s="5"/>
      <c r="C281" s="9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8" customFormat="1" ht="16.5">
      <c r="A282" s="14"/>
      <c r="B282" s="5"/>
      <c r="C282" s="9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8" customFormat="1" ht="16.5">
      <c r="A283" s="14"/>
      <c r="B283" s="5"/>
      <c r="C283" s="9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8" customFormat="1" ht="16.5">
      <c r="A284" s="14"/>
      <c r="B284" s="5"/>
      <c r="C284" s="9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8" customFormat="1" ht="16.5">
      <c r="A285" s="14"/>
      <c r="B285" s="5"/>
      <c r="C285" s="9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8" customFormat="1" ht="16.5">
      <c r="A286" s="14"/>
      <c r="B286" s="5"/>
      <c r="C286" s="9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8" customFormat="1" ht="16.5">
      <c r="A287" s="14"/>
      <c r="B287" s="5"/>
      <c r="C287" s="9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8" customFormat="1" ht="16.5">
      <c r="A288" s="14"/>
      <c r="B288" s="5"/>
      <c r="C288" s="9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8" customFormat="1" ht="16.5">
      <c r="A289" s="14"/>
      <c r="B289" s="5"/>
      <c r="C289" s="9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8" customFormat="1" ht="16.5">
      <c r="A290" s="14"/>
      <c r="B290" s="5"/>
      <c r="C290" s="9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8" customFormat="1" ht="16.5">
      <c r="A291" s="14"/>
      <c r="B291" s="5"/>
      <c r="C291" s="9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8" customFormat="1" ht="16.5">
      <c r="A292" s="14"/>
      <c r="B292" s="5"/>
      <c r="C292" s="9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8" customFormat="1" ht="16.5">
      <c r="A293" s="14"/>
      <c r="B293" s="5"/>
      <c r="C293" s="9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8" customFormat="1" ht="16.5">
      <c r="A294" s="14"/>
      <c r="B294" s="5"/>
      <c r="C294" s="9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8" customFormat="1" ht="16.5">
      <c r="A295" s="14"/>
      <c r="B295" s="5"/>
      <c r="C295" s="9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8" customFormat="1" ht="16.5">
      <c r="A296" s="14"/>
      <c r="B296" s="5"/>
      <c r="C296" s="9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8" customFormat="1" ht="16.5">
      <c r="A297" s="14"/>
      <c r="B297" s="5"/>
      <c r="C297" s="9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8" customFormat="1" ht="16.5">
      <c r="A298" s="14"/>
      <c r="B298" s="5"/>
      <c r="C298" s="9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8" customFormat="1" ht="16.5">
      <c r="A299" s="14"/>
      <c r="B299" s="5"/>
      <c r="C299" s="9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8" customFormat="1" ht="16.5">
      <c r="A300" s="14"/>
      <c r="B300" s="5"/>
      <c r="C300" s="9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8" customFormat="1" ht="16.5">
      <c r="A301" s="14"/>
      <c r="B301" s="5"/>
      <c r="C301" s="9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8" customFormat="1" ht="16.5">
      <c r="A302" s="14"/>
      <c r="B302" s="5"/>
      <c r="C302" s="9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8" customFormat="1" ht="16.5">
      <c r="A303" s="14"/>
      <c r="B303" s="5"/>
      <c r="C303" s="9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8" customFormat="1" ht="16.5">
      <c r="A304" s="14"/>
      <c r="B304" s="5"/>
      <c r="C304" s="9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8" customFormat="1" ht="16.5">
      <c r="A305" s="14"/>
      <c r="B305" s="5"/>
      <c r="C305" s="9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8" customFormat="1" ht="16.5">
      <c r="A306" s="14"/>
      <c r="B306" s="5"/>
      <c r="C306" s="9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8" customFormat="1" ht="16.5">
      <c r="A307" s="14"/>
      <c r="B307" s="5"/>
      <c r="C307" s="9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8" customFormat="1" ht="16.5">
      <c r="A308" s="14"/>
      <c r="B308" s="5"/>
      <c r="C308" s="9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8" customFormat="1" ht="16.5">
      <c r="A309" s="14"/>
      <c r="B309" s="5"/>
      <c r="C309" s="9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8" customFormat="1" ht="16.5">
      <c r="A310" s="14"/>
      <c r="B310" s="5"/>
      <c r="C310" s="9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8" customFormat="1" ht="16.5">
      <c r="A311" s="14"/>
      <c r="B311" s="5"/>
      <c r="C311" s="9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8" customFormat="1" ht="16.5">
      <c r="A312" s="14"/>
      <c r="B312" s="5"/>
      <c r="C312" s="9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8" customFormat="1" ht="16.5">
      <c r="A313" s="14"/>
      <c r="B313" s="5"/>
      <c r="C313" s="9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8" customFormat="1" ht="16.5">
      <c r="A314" s="14"/>
      <c r="B314" s="5"/>
      <c r="C314" s="9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8" customFormat="1" ht="16.5">
      <c r="A315" s="14"/>
      <c r="B315" s="5"/>
      <c r="C315" s="9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8" customFormat="1" ht="16.5">
      <c r="A316" s="14"/>
      <c r="B316" s="5"/>
      <c r="C316" s="9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8" customFormat="1" ht="16.5">
      <c r="A317" s="14"/>
      <c r="B317" s="5"/>
      <c r="C317" s="9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8" customFormat="1" ht="16.5">
      <c r="A318" s="14"/>
      <c r="B318" s="5"/>
      <c r="C318" s="9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8" customFormat="1" ht="16.5">
      <c r="A319" s="14"/>
      <c r="B319" s="5"/>
      <c r="C319" s="9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8" customFormat="1" ht="16.5">
      <c r="A320" s="14"/>
      <c r="B320" s="5"/>
      <c r="C320" s="9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8" customFormat="1" ht="16.5">
      <c r="A321" s="14"/>
      <c r="B321" s="5"/>
      <c r="C321" s="9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8" customFormat="1" ht="16.5">
      <c r="A322" s="14"/>
      <c r="B322" s="5"/>
      <c r="C322" s="9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8" customFormat="1" ht="16.5">
      <c r="A323" s="14"/>
      <c r="B323" s="5"/>
      <c r="C323" s="9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8" customFormat="1" ht="16.5">
      <c r="A324" s="14"/>
      <c r="B324" s="5"/>
      <c r="C324" s="9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8" customFormat="1" ht="16.5">
      <c r="A325" s="14"/>
      <c r="B325" s="5"/>
      <c r="C325" s="9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8" customFormat="1" ht="16.5">
      <c r="A326" s="14"/>
      <c r="B326" s="5"/>
      <c r="C326" s="9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8" customFormat="1" ht="16.5">
      <c r="A327" s="14"/>
      <c r="B327" s="5"/>
      <c r="C327" s="9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8" customFormat="1" ht="16.5">
      <c r="A328" s="14"/>
      <c r="B328" s="5"/>
      <c r="C328" s="9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8" customFormat="1" ht="16.5">
      <c r="A329" s="14"/>
      <c r="B329" s="5"/>
      <c r="C329" s="9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8" customFormat="1" ht="16.5">
      <c r="A330" s="14"/>
      <c r="B330" s="5"/>
      <c r="C330" s="9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8" customFormat="1" ht="16.5">
      <c r="A331" s="14"/>
      <c r="B331" s="5"/>
      <c r="C331" s="9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8" customFormat="1" ht="16.5">
      <c r="A332" s="14"/>
      <c r="B332" s="5"/>
      <c r="C332" s="9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8" customFormat="1" ht="16.5">
      <c r="A333" s="14"/>
      <c r="B333" s="5"/>
      <c r="C333" s="9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8" customFormat="1" ht="16.5">
      <c r="A334" s="14"/>
      <c r="B334" s="5"/>
      <c r="C334" s="9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8" customFormat="1" ht="16.5">
      <c r="A335" s="14"/>
      <c r="B335" s="5"/>
      <c r="C335" s="9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8" customFormat="1" ht="16.5">
      <c r="A336" s="14"/>
      <c r="B336" s="5"/>
      <c r="C336" s="9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8" customFormat="1" ht="16.5">
      <c r="A337" s="14"/>
      <c r="B337" s="5"/>
      <c r="C337" s="9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8" customFormat="1" ht="16.5">
      <c r="A338" s="14"/>
      <c r="B338" s="5"/>
      <c r="C338" s="9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8" customFormat="1" ht="16.5">
      <c r="A339" s="14"/>
      <c r="B339" s="5"/>
      <c r="C339" s="9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8" customFormat="1" ht="16.5">
      <c r="A340" s="14"/>
      <c r="B340" s="5"/>
      <c r="C340" s="9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8" customFormat="1" ht="16.5">
      <c r="A341" s="14"/>
      <c r="B341" s="5"/>
      <c r="C341" s="9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8" customFormat="1" ht="16.5">
      <c r="A342" s="14"/>
      <c r="B342" s="5"/>
      <c r="C342" s="9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8" customFormat="1" ht="16.5">
      <c r="A343" s="14"/>
      <c r="B343" s="5"/>
      <c r="C343" s="9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8" customFormat="1" ht="16.5">
      <c r="A344" s="14"/>
      <c r="B344" s="5"/>
      <c r="C344" s="9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8" customFormat="1" ht="16.5">
      <c r="A345" s="14"/>
      <c r="B345" s="5"/>
      <c r="C345" s="9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8" customFormat="1" ht="16.5">
      <c r="A346" s="14"/>
      <c r="B346" s="5"/>
      <c r="C346" s="9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8" customFormat="1" ht="16.5">
      <c r="A347" s="14"/>
      <c r="B347" s="5"/>
      <c r="C347" s="9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8" customFormat="1" ht="16.5">
      <c r="A348" s="14"/>
      <c r="B348" s="5"/>
      <c r="C348" s="9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8" customFormat="1" ht="16.5">
      <c r="A349" s="14"/>
      <c r="B349" s="5"/>
      <c r="C349" s="9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8" customFormat="1" ht="16.5">
      <c r="A350" s="14"/>
      <c r="B350" s="5"/>
      <c r="C350" s="9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8" customFormat="1" ht="16.5">
      <c r="A351" s="14"/>
      <c r="B351" s="5"/>
      <c r="C351" s="9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8" customFormat="1" ht="16.5">
      <c r="A352" s="14"/>
      <c r="B352" s="5"/>
      <c r="C352" s="9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8" customFormat="1" ht="16.5">
      <c r="A353" s="14"/>
      <c r="B353" s="5"/>
      <c r="C353" s="9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8" customFormat="1" ht="16.5">
      <c r="A354" s="14"/>
      <c r="B354" s="5"/>
      <c r="C354" s="9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8" customFormat="1" ht="16.5">
      <c r="A355" s="14"/>
      <c r="B355" s="5"/>
      <c r="C355" s="9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8" customFormat="1" ht="16.5">
      <c r="A356" s="14"/>
      <c r="B356" s="5"/>
      <c r="C356" s="9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8" customFormat="1" ht="16.5">
      <c r="A357" s="14"/>
      <c r="B357" s="5"/>
      <c r="C357" s="9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8" customFormat="1" ht="16.5">
      <c r="A358" s="14"/>
      <c r="B358" s="5"/>
      <c r="C358" s="9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8" customFormat="1" ht="16.5">
      <c r="A359" s="14"/>
      <c r="B359" s="5"/>
      <c r="C359" s="9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8" customFormat="1" ht="16.5">
      <c r="A360" s="14"/>
      <c r="B360" s="5"/>
      <c r="C360" s="9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8" customFormat="1" ht="16.5">
      <c r="A361" s="14"/>
      <c r="B361" s="5"/>
      <c r="C361" s="9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8" customFormat="1" ht="16.5">
      <c r="A362" s="14"/>
      <c r="B362" s="5"/>
      <c r="C362" s="9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8" customFormat="1" ht="16.5">
      <c r="A363" s="14"/>
      <c r="B363" s="5"/>
      <c r="C363" s="9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8" customFormat="1" ht="16.5">
      <c r="A364" s="14"/>
      <c r="B364" s="5"/>
      <c r="C364" s="9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8" customFormat="1" ht="16.5">
      <c r="A365" s="14"/>
      <c r="B365" s="5"/>
      <c r="C365" s="9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8" customFormat="1" ht="16.5">
      <c r="A366" s="14"/>
      <c r="B366" s="5"/>
      <c r="C366" s="9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8" customFormat="1" ht="16.5">
      <c r="A367" s="14"/>
      <c r="B367" s="5"/>
      <c r="C367" s="9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8" customFormat="1" ht="16.5">
      <c r="A368" s="14"/>
      <c r="B368" s="5"/>
      <c r="C368" s="9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8" customFormat="1" ht="16.5">
      <c r="A369" s="14"/>
      <c r="B369" s="5"/>
      <c r="C369" s="9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8" customFormat="1" ht="16.5">
      <c r="A370" s="14"/>
      <c r="B370" s="5"/>
      <c r="C370" s="9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8" customFormat="1" ht="16.5">
      <c r="A371" s="14"/>
      <c r="B371" s="5"/>
      <c r="C371" s="9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8" customFormat="1" ht="16.5">
      <c r="A372" s="14"/>
      <c r="B372" s="5"/>
      <c r="C372" s="9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8" customFormat="1" ht="16.5">
      <c r="A373" s="14"/>
      <c r="B373" s="5"/>
      <c r="C373" s="9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8" customFormat="1" ht="16.5">
      <c r="A374" s="14"/>
      <c r="B374" s="5"/>
      <c r="C374" s="9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8" customFormat="1" ht="16.5">
      <c r="A375" s="14"/>
      <c r="B375" s="5"/>
      <c r="C375" s="9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8" customFormat="1" ht="16.5">
      <c r="A376" s="14"/>
      <c r="B376" s="5"/>
      <c r="C376" s="9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8" customFormat="1" ht="16.5">
      <c r="A377" s="14"/>
      <c r="B377" s="5"/>
      <c r="C377" s="9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8" customFormat="1" ht="16.5">
      <c r="A378" s="14"/>
      <c r="B378" s="5"/>
      <c r="C378" s="9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8" customFormat="1" ht="16.5">
      <c r="A379" s="14"/>
      <c r="B379" s="5"/>
      <c r="C379" s="9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8" customFormat="1" ht="16.5">
      <c r="A380" s="14"/>
      <c r="B380" s="5"/>
      <c r="C380" s="9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8" customFormat="1" ht="16.5">
      <c r="A381" s="14"/>
      <c r="B381" s="5"/>
      <c r="C381" s="9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8" customFormat="1" ht="16.5">
      <c r="A382" s="14"/>
      <c r="B382" s="5"/>
      <c r="C382" s="9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8" customFormat="1" ht="16.5">
      <c r="A383" s="14"/>
      <c r="B383" s="5"/>
      <c r="C383" s="9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8" customFormat="1" ht="16.5">
      <c r="A384" s="14"/>
      <c r="B384" s="5"/>
      <c r="C384" s="9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8" customFormat="1" ht="16.5">
      <c r="A385" s="14"/>
      <c r="B385" s="5"/>
      <c r="C385" s="9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8" customFormat="1" ht="16.5">
      <c r="A386" s="14"/>
      <c r="B386" s="5"/>
      <c r="C386" s="9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8" customFormat="1" ht="16.5">
      <c r="A387" s="14"/>
      <c r="B387" s="5"/>
      <c r="C387" s="9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8" customFormat="1" ht="16.5">
      <c r="A388" s="14"/>
      <c r="B388" s="5"/>
      <c r="C388" s="9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8" customFormat="1" ht="16.5">
      <c r="A389" s="14"/>
      <c r="B389" s="5"/>
      <c r="C389" s="9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8" customFormat="1" ht="16.5">
      <c r="A390" s="14"/>
      <c r="B390" s="5"/>
      <c r="C390" s="9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8" customFormat="1" ht="16.5">
      <c r="A391" s="14"/>
      <c r="B391" s="5"/>
      <c r="C391" s="9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8" customFormat="1" ht="16.5">
      <c r="A392" s="14"/>
      <c r="B392" s="5"/>
      <c r="C392" s="9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8" customFormat="1" ht="16.5">
      <c r="A393" s="14"/>
      <c r="B393" s="5"/>
      <c r="C393" s="9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8" customFormat="1" ht="16.5">
      <c r="A394" s="14"/>
      <c r="B394" s="5"/>
      <c r="C394" s="9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8" customFormat="1" ht="16.5">
      <c r="A395" s="14"/>
      <c r="B395" s="5"/>
      <c r="C395" s="9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8" customFormat="1" ht="16.5">
      <c r="A396" s="14"/>
      <c r="B396" s="5"/>
      <c r="C396" s="9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8" customFormat="1" ht="16.5">
      <c r="A397" s="14"/>
      <c r="B397" s="5"/>
      <c r="C397" s="9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8" customFormat="1" ht="16.5">
      <c r="A398" s="14"/>
      <c r="B398" s="5"/>
      <c r="C398" s="9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8" customFormat="1" ht="16.5">
      <c r="A399" s="14"/>
      <c r="B399" s="5"/>
      <c r="C399" s="9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8" customFormat="1" ht="16.5">
      <c r="A400" s="14"/>
      <c r="B400" s="5"/>
      <c r="C400" s="9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8" customFormat="1" ht="16.5">
      <c r="A401" s="14"/>
      <c r="B401" s="5"/>
      <c r="C401" s="9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8" customFormat="1" ht="16.5">
      <c r="A402" s="14"/>
      <c r="B402" s="5"/>
      <c r="C402" s="9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8" customFormat="1" ht="16.5">
      <c r="A403" s="14"/>
      <c r="B403" s="5"/>
      <c r="C403" s="9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8" customFormat="1" ht="16.5">
      <c r="A404" s="14"/>
      <c r="B404" s="5"/>
      <c r="C404" s="9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8" customFormat="1" ht="16.5">
      <c r="A405" s="14"/>
      <c r="B405" s="5"/>
      <c r="C405" s="9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8" customFormat="1" ht="16.5">
      <c r="A406" s="14"/>
      <c r="B406" s="5"/>
      <c r="C406" s="9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8" customFormat="1" ht="16.5">
      <c r="A407" s="14"/>
      <c r="B407" s="5"/>
      <c r="C407" s="9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8" customFormat="1" ht="16.5">
      <c r="A408" s="14"/>
      <c r="B408" s="5"/>
      <c r="C408" s="9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8" customFormat="1" ht="16.5">
      <c r="A409" s="14"/>
      <c r="B409" s="5"/>
      <c r="C409" s="9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8" customFormat="1" ht="16.5">
      <c r="A410" s="14"/>
      <c r="B410" s="5"/>
      <c r="C410" s="9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8" customFormat="1" ht="16.5">
      <c r="A411" s="14"/>
      <c r="B411" s="5"/>
      <c r="C411" s="9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8" customFormat="1" ht="16.5">
      <c r="A412" s="14"/>
      <c r="B412" s="5"/>
      <c r="C412" s="9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8" customFormat="1" ht="16.5">
      <c r="A413" s="14"/>
      <c r="B413" s="5"/>
      <c r="C413" s="9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8" customFormat="1" ht="16.5">
      <c r="A414" s="14"/>
      <c r="B414" s="5"/>
      <c r="C414" s="9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8" customFormat="1" ht="16.5">
      <c r="A415" s="14"/>
      <c r="B415" s="5"/>
      <c r="C415" s="9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8" customFormat="1" ht="16.5">
      <c r="A416" s="14"/>
      <c r="B416" s="5"/>
      <c r="C416" s="9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8" customFormat="1" ht="16.5">
      <c r="A417" s="14"/>
      <c r="B417" s="5"/>
      <c r="C417" s="9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8" customFormat="1" ht="16.5">
      <c r="A418" s="14"/>
      <c r="B418" s="5"/>
      <c r="C418" s="9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8" customFormat="1" ht="16.5">
      <c r="A419" s="14"/>
      <c r="B419" s="5"/>
      <c r="C419" s="9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8" customFormat="1" ht="16.5">
      <c r="A420" s="14"/>
      <c r="B420" s="5"/>
      <c r="C420" s="9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8" customFormat="1" ht="16.5">
      <c r="A421" s="14"/>
      <c r="B421" s="5"/>
      <c r="C421" s="9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8" customFormat="1" ht="16.5">
      <c r="A422" s="14"/>
      <c r="B422" s="5"/>
      <c r="C422" s="9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8" customFormat="1" ht="16.5">
      <c r="A423" s="14"/>
      <c r="B423" s="5"/>
      <c r="C423" s="9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8" customFormat="1" ht="16.5">
      <c r="A424" s="14"/>
      <c r="B424" s="5"/>
      <c r="C424" s="9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8" customFormat="1" ht="16.5">
      <c r="A425" s="14"/>
      <c r="B425" s="5"/>
      <c r="C425" s="9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8" customFormat="1" ht="16.5">
      <c r="A426" s="14"/>
      <c r="B426" s="5"/>
      <c r="C426" s="9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8" customFormat="1" ht="16.5">
      <c r="A427" s="14"/>
      <c r="B427" s="5"/>
      <c r="C427" s="9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8" customFormat="1" ht="16.5">
      <c r="A428" s="14"/>
      <c r="B428" s="5"/>
      <c r="C428" s="9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8" customFormat="1" ht="16.5">
      <c r="A429" s="14"/>
      <c r="B429" s="5"/>
      <c r="C429" s="9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8" customFormat="1" ht="16.5">
      <c r="A430" s="14"/>
      <c r="B430" s="5"/>
      <c r="C430" s="9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8" customFormat="1" ht="16.5">
      <c r="A431" s="14"/>
      <c r="B431" s="5"/>
      <c r="C431" s="9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8" customFormat="1" ht="16.5">
      <c r="A432" s="14"/>
      <c r="B432" s="5"/>
      <c r="C432" s="9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8" customFormat="1" ht="16.5">
      <c r="A433" s="14"/>
      <c r="B433" s="5"/>
      <c r="C433" s="9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8" customFormat="1" ht="16.5">
      <c r="A434" s="14"/>
      <c r="B434" s="5"/>
      <c r="C434" s="9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8" customFormat="1" ht="16.5">
      <c r="A435" s="14"/>
      <c r="B435" s="5"/>
      <c r="C435" s="9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8" customFormat="1" ht="16.5">
      <c r="A436" s="14"/>
      <c r="B436" s="5"/>
      <c r="C436" s="9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8" customFormat="1" ht="16.5">
      <c r="A437" s="14"/>
      <c r="B437" s="5"/>
      <c r="C437" s="9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8" customFormat="1" ht="16.5">
      <c r="A438" s="14"/>
      <c r="B438" s="5"/>
      <c r="C438" s="9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8" customFormat="1" ht="16.5">
      <c r="A439" s="14"/>
      <c r="B439" s="5"/>
      <c r="C439" s="9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8" customFormat="1" ht="16.5">
      <c r="A440" s="14"/>
      <c r="B440" s="5"/>
      <c r="C440" s="9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8" customFormat="1" ht="16.5">
      <c r="A441" s="14"/>
      <c r="B441" s="5"/>
      <c r="C441" s="9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8" customFormat="1" ht="16.5">
      <c r="A442" s="14"/>
      <c r="B442" s="5"/>
      <c r="C442" s="9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8" customFormat="1" ht="16.5">
      <c r="A443" s="14"/>
      <c r="B443" s="5"/>
      <c r="C443" s="9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8" customFormat="1" ht="16.5">
      <c r="A444" s="14"/>
      <c r="B444" s="5"/>
      <c r="C444" s="9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8" customFormat="1" ht="16.5">
      <c r="A445" s="14"/>
      <c r="B445" s="5"/>
      <c r="C445" s="9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8" customFormat="1" ht="16.5">
      <c r="A446" s="14"/>
      <c r="B446" s="5"/>
      <c r="C446" s="9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8" customFormat="1" ht="16.5">
      <c r="A447" s="14"/>
      <c r="B447" s="5"/>
      <c r="C447" s="9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8" customFormat="1" ht="16.5">
      <c r="A448" s="14"/>
      <c r="B448" s="5"/>
      <c r="C448" s="9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8" customFormat="1" ht="16.5">
      <c r="A449" s="14"/>
      <c r="B449" s="5"/>
      <c r="C449" s="9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8" customFormat="1" ht="16.5">
      <c r="A450" s="14"/>
      <c r="B450" s="5"/>
      <c r="C450" s="9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8" customFormat="1" ht="16.5">
      <c r="A451" s="14"/>
      <c r="B451" s="5"/>
      <c r="C451" s="9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8" customFormat="1" ht="16.5">
      <c r="A452" s="14"/>
      <c r="B452" s="5"/>
      <c r="C452" s="9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8" customFormat="1" ht="16.5">
      <c r="A453" s="14"/>
      <c r="B453" s="5"/>
      <c r="C453" s="9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8" customFormat="1" ht="16.5">
      <c r="A454" s="14"/>
      <c r="B454" s="5"/>
      <c r="C454" s="9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8" customFormat="1" ht="16.5">
      <c r="A455" s="14"/>
      <c r="B455" s="5"/>
      <c r="C455" s="9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8" customFormat="1" ht="16.5">
      <c r="A456" s="14"/>
      <c r="B456" s="5"/>
      <c r="C456" s="9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8" customFormat="1" ht="16.5">
      <c r="A457" s="14"/>
      <c r="B457" s="5"/>
      <c r="C457" s="9"/>
      <c r="D457" s="3"/>
      <c r="E457" s="3"/>
      <c r="F457" s="3"/>
      <c r="G457" s="3"/>
      <c r="H457" s="3"/>
      <c r="I457" s="3"/>
      <c r="J457" s="3"/>
      <c r="K457" s="3"/>
      <c r="L457" s="3"/>
    </row>
  </sheetData>
  <sheetProtection/>
  <mergeCells count="16">
    <mergeCell ref="G5:H5"/>
    <mergeCell ref="I5:J5"/>
    <mergeCell ref="K5:L5"/>
    <mergeCell ref="C97:L97"/>
    <mergeCell ref="C100:L100"/>
    <mergeCell ref="C101:L101"/>
    <mergeCell ref="A1:M1"/>
    <mergeCell ref="A2:M2"/>
    <mergeCell ref="K3:M3"/>
    <mergeCell ref="H4:M4"/>
    <mergeCell ref="A5:A6"/>
    <mergeCell ref="B5:B6"/>
    <mergeCell ref="C5:C6"/>
    <mergeCell ref="D5:D6"/>
    <mergeCell ref="E5:E6"/>
    <mergeCell ref="F5:F6"/>
  </mergeCells>
  <conditionalFormatting sqref="C75:C79 D42:E49 F43:F49 D51:E60 F52:F60 C63:F70 F36 D37:D38 D71:D73 D27:D34 C29:C33 E29:F33 F19 D21:F21 C22:F24 D74:F89 D16 C15:F15 D12:F12">
    <cfRule type="cellIs" priority="2" dxfId="18" operator="equal" stopIfTrue="1">
      <formula>0</formula>
    </cfRule>
  </conditionalFormatting>
  <conditionalFormatting sqref="D30:D34">
    <cfRule type="cellIs" priority="1" dxfId="19" operator="equal" stopIfTrue="1">
      <formula>8223.307275</formula>
    </cfRule>
  </conditionalFormatting>
  <printOptions/>
  <pageMargins left="0.11811023622047245" right="0.11811023622047245" top="0.7874015748031497" bottom="0.7480314960629921" header="0.5118110236220472" footer="0.5118110236220472"/>
  <pageSetup fitToHeight="20" horizontalDpi="600" verticalDpi="600" orientation="landscape" scale="70" r:id="rId1"/>
  <ignoredErrors>
    <ignoredError sqref="F27" formula="1"/>
    <ignoredError sqref="B30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SheetLayoutView="93" zoomScalePageLayoutView="0" workbookViewId="0" topLeftCell="A1">
      <selection activeCell="F34" sqref="F34"/>
    </sheetView>
  </sheetViews>
  <sheetFormatPr defaultColWidth="9.140625" defaultRowHeight="15"/>
  <cols>
    <col min="1" max="1" width="4.7109375" style="22" customWidth="1"/>
    <col min="2" max="2" width="15.57421875" style="22" customWidth="1"/>
    <col min="3" max="3" width="48.7109375" style="22" customWidth="1"/>
    <col min="4" max="4" width="13.28125" style="22" customWidth="1"/>
    <col min="5" max="5" width="12.140625" style="22" customWidth="1"/>
    <col min="6" max="6" width="12.8515625" style="22" customWidth="1"/>
    <col min="7" max="7" width="11.140625" style="22" customWidth="1"/>
    <col min="8" max="8" width="17.8515625" style="22" customWidth="1"/>
    <col min="9" max="9" width="10.57421875" style="22" bestFit="1" customWidth="1"/>
    <col min="10" max="10" width="9.421875" style="22" bestFit="1" customWidth="1"/>
    <col min="11" max="16384" width="9.140625" style="22" customWidth="1"/>
  </cols>
  <sheetData>
    <row r="1" spans="1:8" ht="25.5" customHeight="1">
      <c r="A1" s="242" t="s">
        <v>75</v>
      </c>
      <c r="B1" s="242"/>
      <c r="C1" s="242"/>
      <c r="D1" s="242"/>
      <c r="E1" s="242"/>
      <c r="F1" s="242"/>
      <c r="G1" s="242"/>
      <c r="H1" s="242"/>
    </row>
    <row r="2" spans="1:8" ht="16.5">
      <c r="A2" s="243" t="s">
        <v>48</v>
      </c>
      <c r="B2" s="243"/>
      <c r="C2" s="243"/>
      <c r="D2" s="243"/>
      <c r="E2" s="23">
        <f>H25/1000</f>
        <v>0</v>
      </c>
      <c r="F2" s="24" t="s">
        <v>49</v>
      </c>
      <c r="G2" s="24"/>
      <c r="H2" s="24"/>
    </row>
    <row r="3" spans="1:8" ht="18.75" customHeight="1">
      <c r="A3" s="243" t="s">
        <v>101</v>
      </c>
      <c r="B3" s="243"/>
      <c r="C3" s="243"/>
      <c r="D3" s="243"/>
      <c r="E3" s="69">
        <f>H24/1000</f>
        <v>0</v>
      </c>
      <c r="F3" s="24" t="s">
        <v>49</v>
      </c>
      <c r="G3" s="24"/>
      <c r="H3" s="24"/>
    </row>
    <row r="4" spans="1:8" ht="18">
      <c r="A4" s="239" t="s">
        <v>50</v>
      </c>
      <c r="B4" s="239"/>
      <c r="C4" s="239"/>
      <c r="D4" s="239"/>
      <c r="E4" s="239"/>
      <c r="F4" s="239"/>
      <c r="G4" s="239"/>
      <c r="H4" s="239"/>
    </row>
    <row r="5" spans="1:10" ht="19.5">
      <c r="A5" s="240" t="s">
        <v>131</v>
      </c>
      <c r="B5" s="240"/>
      <c r="C5" s="240"/>
      <c r="D5" s="240"/>
      <c r="E5" s="240"/>
      <c r="F5" s="240"/>
      <c r="G5" s="240"/>
      <c r="H5" s="240"/>
      <c r="I5" s="241"/>
      <c r="J5" s="241"/>
    </row>
    <row r="6" spans="1:8" ht="21.75" customHeight="1" thickBot="1">
      <c r="A6" s="244" t="s">
        <v>123</v>
      </c>
      <c r="B6" s="244"/>
      <c r="C6" s="244"/>
      <c r="D6" s="244"/>
      <c r="E6" s="244"/>
      <c r="F6" s="244"/>
      <c r="G6" s="244"/>
      <c r="H6" s="244"/>
    </row>
    <row r="7" spans="1:8" ht="24.75" customHeight="1">
      <c r="A7" s="245" t="s">
        <v>51</v>
      </c>
      <c r="B7" s="247" t="s">
        <v>52</v>
      </c>
      <c r="C7" s="247" t="s">
        <v>53</v>
      </c>
      <c r="D7" s="247" t="s">
        <v>54</v>
      </c>
      <c r="E7" s="247"/>
      <c r="F7" s="247"/>
      <c r="G7" s="247"/>
      <c r="H7" s="249"/>
    </row>
    <row r="8" spans="1:8" ht="55.5" customHeight="1" thickBot="1">
      <c r="A8" s="246"/>
      <c r="B8" s="248"/>
      <c r="C8" s="248"/>
      <c r="D8" s="26" t="s">
        <v>55</v>
      </c>
      <c r="E8" s="26" t="s">
        <v>56</v>
      </c>
      <c r="F8" s="26" t="s">
        <v>57</v>
      </c>
      <c r="G8" s="26" t="s">
        <v>58</v>
      </c>
      <c r="H8" s="27" t="s">
        <v>59</v>
      </c>
    </row>
    <row r="9" spans="1:8" ht="15.75" customHeight="1" thickBot="1">
      <c r="A9" s="220">
        <v>1</v>
      </c>
      <c r="B9" s="221">
        <v>2</v>
      </c>
      <c r="C9" s="221">
        <v>3</v>
      </c>
      <c r="D9" s="221">
        <v>4</v>
      </c>
      <c r="E9" s="221">
        <v>5</v>
      </c>
      <c r="F9" s="221">
        <v>6</v>
      </c>
      <c r="G9" s="221">
        <v>7</v>
      </c>
      <c r="H9" s="222">
        <v>8</v>
      </c>
    </row>
    <row r="10" spans="1:8" ht="15" customHeight="1">
      <c r="A10" s="28"/>
      <c r="B10" s="29"/>
      <c r="C10" s="30" t="s">
        <v>60</v>
      </c>
      <c r="D10" s="31"/>
      <c r="E10" s="31"/>
      <c r="F10" s="31"/>
      <c r="G10" s="31"/>
      <c r="H10" s="32"/>
    </row>
    <row r="11" spans="1:8" ht="15" customHeight="1">
      <c r="A11" s="33">
        <v>2</v>
      </c>
      <c r="B11" s="34"/>
      <c r="C11" s="35" t="s">
        <v>61</v>
      </c>
      <c r="D11" s="36"/>
      <c r="E11" s="36"/>
      <c r="F11" s="36"/>
      <c r="G11" s="36"/>
      <c r="H11" s="37"/>
    </row>
    <row r="12" spans="1:10" ht="45">
      <c r="A12" s="234" t="s">
        <v>62</v>
      </c>
      <c r="B12" s="231" t="s">
        <v>102</v>
      </c>
      <c r="C12" s="39" t="s">
        <v>136</v>
      </c>
      <c r="D12" s="232">
        <f>Rustaveli!M90</f>
        <v>0</v>
      </c>
      <c r="E12" s="233"/>
      <c r="F12" s="233"/>
      <c r="G12" s="233"/>
      <c r="H12" s="235">
        <f aca="true" t="shared" si="0" ref="H12:H21">D12</f>
        <v>0</v>
      </c>
      <c r="I12" s="42"/>
      <c r="J12" s="42"/>
    </row>
    <row r="13" spans="1:10" ht="45">
      <c r="A13" s="234" t="s">
        <v>135</v>
      </c>
      <c r="B13" s="231" t="s">
        <v>143</v>
      </c>
      <c r="C13" s="39" t="s">
        <v>146</v>
      </c>
      <c r="D13" s="232">
        <f>'Japaridze-#1'!M95</f>
        <v>0</v>
      </c>
      <c r="E13" s="233"/>
      <c r="F13" s="233"/>
      <c r="G13" s="233"/>
      <c r="H13" s="235">
        <f t="shared" si="0"/>
        <v>0</v>
      </c>
      <c r="I13" s="42"/>
      <c r="J13" s="42"/>
    </row>
    <row r="14" spans="1:10" ht="45">
      <c r="A14" s="234" t="s">
        <v>144</v>
      </c>
      <c r="B14" s="231" t="s">
        <v>145</v>
      </c>
      <c r="C14" s="39" t="s">
        <v>149</v>
      </c>
      <c r="D14" s="232">
        <f>'Japaridze-#2'!M95</f>
        <v>0</v>
      </c>
      <c r="E14" s="233"/>
      <c r="F14" s="233"/>
      <c r="G14" s="233"/>
      <c r="H14" s="235">
        <f t="shared" si="0"/>
        <v>0</v>
      </c>
      <c r="I14" s="42"/>
      <c r="J14" s="42"/>
    </row>
    <row r="15" spans="1:10" ht="45">
      <c r="A15" s="234" t="s">
        <v>150</v>
      </c>
      <c r="B15" s="231" t="s">
        <v>151</v>
      </c>
      <c r="C15" s="39" t="s">
        <v>152</v>
      </c>
      <c r="D15" s="232">
        <f>'Japaridze-#3'!M95</f>
        <v>0</v>
      </c>
      <c r="E15" s="233"/>
      <c r="F15" s="233"/>
      <c r="G15" s="233"/>
      <c r="H15" s="235">
        <f t="shared" si="0"/>
        <v>0</v>
      </c>
      <c r="I15" s="42"/>
      <c r="J15" s="42"/>
    </row>
    <row r="16" spans="1:10" ht="45">
      <c r="A16" s="234" t="s">
        <v>156</v>
      </c>
      <c r="B16" s="231" t="s">
        <v>157</v>
      </c>
      <c r="C16" s="39" t="s">
        <v>158</v>
      </c>
      <c r="D16" s="232">
        <f>'Iashvili-Machavariani'!M90</f>
        <v>0</v>
      </c>
      <c r="E16" s="233"/>
      <c r="F16" s="233"/>
      <c r="G16" s="233"/>
      <c r="H16" s="235">
        <f t="shared" si="0"/>
        <v>0</v>
      </c>
      <c r="I16" s="42"/>
      <c r="J16" s="42"/>
    </row>
    <row r="17" spans="1:10" ht="45">
      <c r="A17" s="234" t="s">
        <v>161</v>
      </c>
      <c r="B17" s="231" t="s">
        <v>162</v>
      </c>
      <c r="C17" s="39" t="s">
        <v>163</v>
      </c>
      <c r="D17" s="232">
        <f>Godoura!M95</f>
        <v>0</v>
      </c>
      <c r="E17" s="233"/>
      <c r="F17" s="233"/>
      <c r="G17" s="233"/>
      <c r="H17" s="235">
        <f t="shared" si="0"/>
        <v>0</v>
      </c>
      <c r="I17" s="42"/>
      <c r="J17" s="42"/>
    </row>
    <row r="18" spans="1:10" ht="45">
      <c r="A18" s="234" t="s">
        <v>166</v>
      </c>
      <c r="B18" s="231" t="s">
        <v>167</v>
      </c>
      <c r="C18" s="39" t="s">
        <v>168</v>
      </c>
      <c r="D18" s="232">
        <f>Bendeliani!M95</f>
        <v>0</v>
      </c>
      <c r="E18" s="233"/>
      <c r="F18" s="233"/>
      <c r="G18" s="233"/>
      <c r="H18" s="235">
        <f t="shared" si="0"/>
        <v>0</v>
      </c>
      <c r="I18" s="42"/>
      <c r="J18" s="42"/>
    </row>
    <row r="19" spans="1:10" ht="45">
      <c r="A19" s="234" t="s">
        <v>171</v>
      </c>
      <c r="B19" s="231" t="s">
        <v>172</v>
      </c>
      <c r="C19" s="39" t="s">
        <v>173</v>
      </c>
      <c r="D19" s="232">
        <f>Racha!M95</f>
        <v>0</v>
      </c>
      <c r="E19" s="233"/>
      <c r="F19" s="233"/>
      <c r="G19" s="233"/>
      <c r="H19" s="235">
        <f t="shared" si="0"/>
        <v>0</v>
      </c>
      <c r="I19" s="42"/>
      <c r="J19" s="42"/>
    </row>
    <row r="20" spans="1:10" ht="45.75" thickBot="1">
      <c r="A20" s="70" t="s">
        <v>177</v>
      </c>
      <c r="B20" s="38" t="s">
        <v>178</v>
      </c>
      <c r="C20" s="236" t="s">
        <v>179</v>
      </c>
      <c r="D20" s="40">
        <f>'Vaja-Pshavela'!M95</f>
        <v>0</v>
      </c>
      <c r="E20" s="41"/>
      <c r="F20" s="41"/>
      <c r="G20" s="41"/>
      <c r="H20" s="203">
        <f>D20</f>
        <v>0</v>
      </c>
      <c r="I20" s="42"/>
      <c r="J20" s="42"/>
    </row>
    <row r="21" spans="1:13" s="44" customFormat="1" ht="15" customHeight="1">
      <c r="A21" s="223"/>
      <c r="B21" s="224"/>
      <c r="C21" s="225" t="s">
        <v>63</v>
      </c>
      <c r="D21" s="226">
        <f>SUM(D12:D20)</f>
        <v>0</v>
      </c>
      <c r="E21" s="227"/>
      <c r="F21" s="228"/>
      <c r="G21" s="229"/>
      <c r="H21" s="230">
        <f t="shared" si="0"/>
        <v>0</v>
      </c>
      <c r="I21" s="43"/>
      <c r="J21" s="43"/>
      <c r="K21" s="43"/>
      <c r="L21" s="43"/>
      <c r="M21" s="43"/>
    </row>
    <row r="22" spans="1:8" ht="18.75" customHeight="1">
      <c r="A22" s="45"/>
      <c r="B22" s="34"/>
      <c r="C22" s="39" t="s">
        <v>176</v>
      </c>
      <c r="D22" s="46"/>
      <c r="E22" s="46"/>
      <c r="F22" s="46"/>
      <c r="G22" s="46"/>
      <c r="H22" s="47">
        <f>H21*0.03</f>
        <v>0</v>
      </c>
    </row>
    <row r="23" spans="1:8" ht="15" customHeight="1">
      <c r="A23" s="45"/>
      <c r="B23" s="34"/>
      <c r="C23" s="48" t="s">
        <v>64</v>
      </c>
      <c r="D23" s="49"/>
      <c r="E23" s="50"/>
      <c r="F23" s="50"/>
      <c r="G23" s="50"/>
      <c r="H23" s="65">
        <f>H21+H22</f>
        <v>0</v>
      </c>
    </row>
    <row r="24" spans="1:8" ht="21" customHeight="1">
      <c r="A24" s="45"/>
      <c r="B24" s="34"/>
      <c r="C24" s="39" t="s">
        <v>65</v>
      </c>
      <c r="D24" s="46"/>
      <c r="E24" s="46"/>
      <c r="F24" s="46"/>
      <c r="G24" s="46"/>
      <c r="H24" s="47">
        <f>H23*0.18</f>
        <v>0</v>
      </c>
    </row>
    <row r="25" spans="1:8" ht="42" customHeight="1" thickBot="1">
      <c r="A25" s="25"/>
      <c r="B25" s="51"/>
      <c r="C25" s="52" t="s">
        <v>66</v>
      </c>
      <c r="D25" s="53"/>
      <c r="E25" s="53"/>
      <c r="F25" s="53"/>
      <c r="G25" s="53"/>
      <c r="H25" s="54">
        <f>H23+H24</f>
        <v>0</v>
      </c>
    </row>
    <row r="26" spans="1:8" ht="15" customHeight="1">
      <c r="A26" s="250"/>
      <c r="B26" s="250"/>
      <c r="C26" s="250"/>
      <c r="D26" s="250"/>
      <c r="E26" s="250"/>
      <c r="F26" s="250"/>
      <c r="G26" s="250"/>
      <c r="H26" s="250"/>
    </row>
    <row r="27" spans="1:12" s="8" customFormat="1" ht="16.5">
      <c r="A27" s="14"/>
      <c r="B27" s="5"/>
      <c r="C27" s="9" t="s">
        <v>121</v>
      </c>
      <c r="D27" s="3"/>
      <c r="E27" s="3"/>
      <c r="F27" s="3"/>
      <c r="G27" s="3" t="s">
        <v>122</v>
      </c>
      <c r="H27" s="3"/>
      <c r="I27" s="3"/>
      <c r="J27" s="3"/>
      <c r="K27" s="3"/>
      <c r="L27" s="3"/>
    </row>
    <row r="28" spans="1:12" s="8" customFormat="1" ht="16.5">
      <c r="A28" s="14"/>
      <c r="B28" s="5"/>
      <c r="C28" s="9"/>
      <c r="D28" s="3"/>
      <c r="E28" s="3"/>
      <c r="F28" s="3"/>
      <c r="G28" s="3"/>
      <c r="H28" s="3"/>
      <c r="I28" s="3"/>
      <c r="J28" s="3"/>
      <c r="K28" s="3"/>
      <c r="L28" s="3"/>
    </row>
  </sheetData>
  <sheetProtection/>
  <mergeCells count="12">
    <mergeCell ref="A6:H6"/>
    <mergeCell ref="A7:A8"/>
    <mergeCell ref="B7:B8"/>
    <mergeCell ref="C7:C8"/>
    <mergeCell ref="D7:H7"/>
    <mergeCell ref="A26:H26"/>
    <mergeCell ref="A4:H4"/>
    <mergeCell ref="A5:H5"/>
    <mergeCell ref="I5:J5"/>
    <mergeCell ref="A1:H1"/>
    <mergeCell ref="A2:D2"/>
    <mergeCell ref="A3:D3"/>
  </mergeCells>
  <printOptions/>
  <pageMargins left="0.7480314960629921" right="0.35433070866141736" top="0.5905511811023623" bottom="0.5905511811023623" header="0.3937007874015748" footer="0.5118110236220472"/>
  <pageSetup horizontalDpi="600" verticalDpi="600" orientation="landscape" paperSize="9" scale="98" r:id="rId1"/>
  <ignoredErrors>
    <ignoredError sqref="A12:A20" numberStoredAsText="1"/>
    <ignoredError sqref="H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452"/>
  <sheetViews>
    <sheetView zoomScale="86" zoomScaleNormal="86" zoomScaleSheetLayoutView="90" workbookViewId="0" topLeftCell="A73">
      <selection activeCell="G84" sqref="G8:M84"/>
    </sheetView>
  </sheetViews>
  <sheetFormatPr defaultColWidth="9.140625" defaultRowHeight="15"/>
  <cols>
    <col min="1" max="1" width="4.421875" style="14" customWidth="1"/>
    <col min="2" max="2" width="11.00390625" style="5" customWidth="1"/>
    <col min="3" max="3" width="39.421875" style="2" customWidth="1"/>
    <col min="4" max="4" width="9.28125" style="3" bestFit="1" customWidth="1"/>
    <col min="5" max="5" width="10.7109375" style="4" customWidth="1"/>
    <col min="6" max="6" width="13.28125" style="4" customWidth="1"/>
    <col min="7" max="7" width="13.00390625" style="4" customWidth="1"/>
    <col min="8" max="8" width="14.57421875" style="4" customWidth="1"/>
    <col min="9" max="9" width="11.421875" style="4" customWidth="1"/>
    <col min="10" max="10" width="13.8515625" style="4" customWidth="1"/>
    <col min="11" max="11" width="11.140625" style="4" customWidth="1"/>
    <col min="12" max="12" width="16.00390625" style="4" customWidth="1"/>
    <col min="13" max="13" width="16.7109375" style="1" customWidth="1"/>
    <col min="14" max="16384" width="9.140625" style="1" customWidth="1"/>
  </cols>
  <sheetData>
    <row r="1" spans="1:13" ht="21">
      <c r="A1" s="251" t="s">
        <v>124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ht="21">
      <c r="A2" s="252" t="s">
        <v>134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2:13" ht="16.5">
      <c r="B3" s="10"/>
      <c r="C3" s="11"/>
      <c r="D3" s="12"/>
      <c r="E3" s="13"/>
      <c r="I3" s="55"/>
      <c r="K3" s="260" t="s">
        <v>125</v>
      </c>
      <c r="L3" s="260"/>
      <c r="M3" s="260"/>
    </row>
    <row r="4" spans="1:13" s="7" customFormat="1" ht="16.5" thickBot="1">
      <c r="A4" s="15"/>
      <c r="B4" s="16"/>
      <c r="C4" s="17"/>
      <c r="D4" s="18"/>
      <c r="E4" s="19"/>
      <c r="F4" s="19"/>
      <c r="G4" s="19"/>
      <c r="H4" s="262"/>
      <c r="I4" s="262"/>
      <c r="J4" s="262"/>
      <c r="K4" s="262"/>
      <c r="L4" s="262"/>
      <c r="M4" s="262"/>
    </row>
    <row r="5" spans="1:15" s="7" customFormat="1" ht="15.75" customHeight="1">
      <c r="A5" s="254" t="s">
        <v>2</v>
      </c>
      <c r="B5" s="256" t="s">
        <v>9</v>
      </c>
      <c r="C5" s="258" t="s">
        <v>10</v>
      </c>
      <c r="D5" s="258" t="s">
        <v>11</v>
      </c>
      <c r="E5" s="258" t="s">
        <v>12</v>
      </c>
      <c r="F5" s="258" t="s">
        <v>13</v>
      </c>
      <c r="G5" s="261" t="s">
        <v>14</v>
      </c>
      <c r="H5" s="261"/>
      <c r="I5" s="261" t="s">
        <v>17</v>
      </c>
      <c r="J5" s="261"/>
      <c r="K5" s="258" t="s">
        <v>18</v>
      </c>
      <c r="L5" s="258"/>
      <c r="M5" s="72" t="s">
        <v>19</v>
      </c>
      <c r="N5" s="6"/>
      <c r="O5" s="6"/>
    </row>
    <row r="6" spans="1:13" s="7" customFormat="1" ht="26.25" customHeight="1" thickBot="1">
      <c r="A6" s="255"/>
      <c r="B6" s="257"/>
      <c r="C6" s="259"/>
      <c r="D6" s="259"/>
      <c r="E6" s="259"/>
      <c r="F6" s="259"/>
      <c r="G6" s="73" t="s">
        <v>15</v>
      </c>
      <c r="H6" s="74" t="s">
        <v>16</v>
      </c>
      <c r="I6" s="73" t="s">
        <v>15</v>
      </c>
      <c r="J6" s="74" t="s">
        <v>16</v>
      </c>
      <c r="K6" s="73" t="s">
        <v>15</v>
      </c>
      <c r="L6" s="74" t="s">
        <v>16</v>
      </c>
      <c r="M6" s="75" t="s">
        <v>20</v>
      </c>
    </row>
    <row r="7" spans="1:13" s="7" customFormat="1" ht="16.5" thickBot="1">
      <c r="A7" s="71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7">
        <v>7</v>
      </c>
      <c r="H7" s="78">
        <v>8</v>
      </c>
      <c r="I7" s="77">
        <v>9</v>
      </c>
      <c r="J7" s="78">
        <v>10</v>
      </c>
      <c r="K7" s="77">
        <v>11</v>
      </c>
      <c r="L7" s="78">
        <v>12</v>
      </c>
      <c r="M7" s="79">
        <v>13</v>
      </c>
    </row>
    <row r="8" spans="1:13" s="7" customFormat="1" ht="22.5" customHeight="1">
      <c r="A8" s="80"/>
      <c r="B8" s="81"/>
      <c r="C8" s="82" t="s">
        <v>21</v>
      </c>
      <c r="D8" s="83"/>
      <c r="E8" s="83"/>
      <c r="F8" s="83"/>
      <c r="G8" s="83"/>
      <c r="H8" s="83"/>
      <c r="I8" s="83"/>
      <c r="J8" s="83"/>
      <c r="K8" s="83"/>
      <c r="L8" s="83"/>
      <c r="M8" s="84"/>
    </row>
    <row r="9" spans="1:13" s="7" customFormat="1" ht="42.75" customHeight="1">
      <c r="A9" s="85"/>
      <c r="B9" s="86"/>
      <c r="C9" s="87" t="s">
        <v>22</v>
      </c>
      <c r="D9" s="88"/>
      <c r="E9" s="88"/>
      <c r="F9" s="88"/>
      <c r="G9" s="88"/>
      <c r="H9" s="88"/>
      <c r="I9" s="88"/>
      <c r="J9" s="88"/>
      <c r="K9" s="88"/>
      <c r="L9" s="88"/>
      <c r="M9" s="89"/>
    </row>
    <row r="10" spans="1:13" s="7" customFormat="1" ht="82.5">
      <c r="A10" s="90">
        <v>1</v>
      </c>
      <c r="B10" s="91" t="s">
        <v>24</v>
      </c>
      <c r="C10" s="169" t="s">
        <v>76</v>
      </c>
      <c r="D10" s="91" t="s">
        <v>118</v>
      </c>
      <c r="E10" s="92"/>
      <c r="F10" s="172">
        <v>0.095</v>
      </c>
      <c r="G10" s="93"/>
      <c r="H10" s="93"/>
      <c r="I10" s="93"/>
      <c r="J10" s="93"/>
      <c r="K10" s="93"/>
      <c r="L10" s="93"/>
      <c r="M10" s="94"/>
    </row>
    <row r="11" spans="1:13" s="7" customFormat="1" ht="16.5">
      <c r="A11" s="95"/>
      <c r="B11" s="57"/>
      <c r="C11" s="96" t="s">
        <v>4</v>
      </c>
      <c r="D11" s="103" t="s">
        <v>3</v>
      </c>
      <c r="E11" s="98">
        <v>93.22</v>
      </c>
      <c r="F11" s="113">
        <f>F10*E11</f>
        <v>8.8559</v>
      </c>
      <c r="G11" s="99"/>
      <c r="H11" s="98"/>
      <c r="I11" s="98"/>
      <c r="J11" s="98"/>
      <c r="K11" s="99"/>
      <c r="L11" s="98"/>
      <c r="M11" s="100"/>
    </row>
    <row r="12" spans="1:13" s="7" customFormat="1" ht="16.5">
      <c r="A12" s="95"/>
      <c r="B12" s="57"/>
      <c r="C12" s="120" t="s">
        <v>25</v>
      </c>
      <c r="D12" s="121" t="s">
        <v>28</v>
      </c>
      <c r="E12" s="122"/>
      <c r="F12" s="122"/>
      <c r="G12" s="123"/>
      <c r="H12" s="123"/>
      <c r="I12" s="123"/>
      <c r="J12" s="123"/>
      <c r="K12" s="123"/>
      <c r="L12" s="123"/>
      <c r="M12" s="124"/>
    </row>
    <row r="13" spans="1:13" s="7" customFormat="1" ht="16.5">
      <c r="A13" s="95"/>
      <c r="B13" s="57"/>
      <c r="C13" s="120" t="s">
        <v>26</v>
      </c>
      <c r="D13" s="121"/>
      <c r="E13" s="122"/>
      <c r="F13" s="122"/>
      <c r="G13" s="123"/>
      <c r="H13" s="123"/>
      <c r="I13" s="123"/>
      <c r="J13" s="123"/>
      <c r="K13" s="123"/>
      <c r="L13" s="123"/>
      <c r="M13" s="124"/>
    </row>
    <row r="14" spans="1:13" s="7" customFormat="1" ht="115.5">
      <c r="A14" s="95">
        <v>1</v>
      </c>
      <c r="B14" s="125" t="s">
        <v>71</v>
      </c>
      <c r="C14" s="169" t="s">
        <v>109</v>
      </c>
      <c r="D14" s="114" t="s">
        <v>34</v>
      </c>
      <c r="E14" s="126"/>
      <c r="F14" s="105">
        <v>25</v>
      </c>
      <c r="G14" s="127"/>
      <c r="H14" s="128"/>
      <c r="I14" s="126"/>
      <c r="J14" s="129"/>
      <c r="K14" s="126"/>
      <c r="L14" s="130"/>
      <c r="M14" s="131"/>
    </row>
    <row r="15" spans="1:13" s="7" customFormat="1" ht="33">
      <c r="A15" s="132"/>
      <c r="B15" s="126"/>
      <c r="C15" s="118" t="s">
        <v>86</v>
      </c>
      <c r="D15" s="119" t="s">
        <v>108</v>
      </c>
      <c r="E15" s="133">
        <v>0.0479</v>
      </c>
      <c r="F15" s="113">
        <f>F14*E15</f>
        <v>1.1975</v>
      </c>
      <c r="G15" s="98"/>
      <c r="H15" s="98"/>
      <c r="I15" s="98"/>
      <c r="J15" s="98"/>
      <c r="K15" s="98"/>
      <c r="L15" s="98"/>
      <c r="M15" s="100"/>
    </row>
    <row r="16" spans="1:13" s="7" customFormat="1" ht="36.75">
      <c r="A16" s="95">
        <v>2</v>
      </c>
      <c r="B16" s="202" t="s">
        <v>120</v>
      </c>
      <c r="C16" s="169" t="s">
        <v>103</v>
      </c>
      <c r="D16" s="97" t="s">
        <v>34</v>
      </c>
      <c r="E16" s="99" t="s">
        <v>38</v>
      </c>
      <c r="F16" s="105">
        <f>F14</f>
        <v>25</v>
      </c>
      <c r="G16" s="98"/>
      <c r="H16" s="134"/>
      <c r="I16" s="98"/>
      <c r="J16" s="134"/>
      <c r="K16" s="99"/>
      <c r="L16" s="134"/>
      <c r="M16" s="135"/>
    </row>
    <row r="17" spans="1:13" s="7" customFormat="1" ht="16.5">
      <c r="A17" s="95"/>
      <c r="B17" s="97"/>
      <c r="C17" s="136" t="s">
        <v>37</v>
      </c>
      <c r="D17" s="97" t="s">
        <v>36</v>
      </c>
      <c r="E17" s="112">
        <v>0.034</v>
      </c>
      <c r="F17" s="113">
        <f>E17*F16</f>
        <v>0.8500000000000001</v>
      </c>
      <c r="G17" s="98"/>
      <c r="H17" s="98"/>
      <c r="I17" s="98"/>
      <c r="J17" s="98"/>
      <c r="K17" s="98"/>
      <c r="L17" s="98"/>
      <c r="M17" s="100"/>
    </row>
    <row r="18" spans="1:13" s="7" customFormat="1" ht="16.5">
      <c r="A18" s="95"/>
      <c r="B18" s="97"/>
      <c r="C18" s="136" t="s">
        <v>72</v>
      </c>
      <c r="D18" s="97" t="s">
        <v>39</v>
      </c>
      <c r="E18" s="109">
        <v>0.0803</v>
      </c>
      <c r="F18" s="113">
        <f>E18*F16</f>
        <v>2.0075</v>
      </c>
      <c r="G18" s="98"/>
      <c r="H18" s="98"/>
      <c r="I18" s="98"/>
      <c r="J18" s="98"/>
      <c r="K18" s="98"/>
      <c r="L18" s="98"/>
      <c r="M18" s="100"/>
    </row>
    <row r="19" spans="1:13" s="7" customFormat="1" ht="16.5">
      <c r="A19" s="95"/>
      <c r="B19" s="57"/>
      <c r="C19" s="136" t="s">
        <v>87</v>
      </c>
      <c r="D19" s="97" t="s">
        <v>0</v>
      </c>
      <c r="E19" s="113">
        <v>0.0056</v>
      </c>
      <c r="F19" s="113">
        <f>F16*E19</f>
        <v>0.13999999999999999</v>
      </c>
      <c r="G19" s="98"/>
      <c r="H19" s="98"/>
      <c r="I19" s="98"/>
      <c r="J19" s="98"/>
      <c r="K19" s="98"/>
      <c r="L19" s="98"/>
      <c r="M19" s="100"/>
    </row>
    <row r="20" spans="1:13" s="7" customFormat="1" ht="66">
      <c r="A20" s="95">
        <v>3</v>
      </c>
      <c r="B20" s="125" t="s">
        <v>40</v>
      </c>
      <c r="C20" s="171" t="s">
        <v>110</v>
      </c>
      <c r="D20" s="114" t="s">
        <v>34</v>
      </c>
      <c r="E20" s="97"/>
      <c r="F20" s="170">
        <v>2</v>
      </c>
      <c r="G20" s="97"/>
      <c r="H20" s="115"/>
      <c r="I20" s="97"/>
      <c r="J20" s="115"/>
      <c r="K20" s="97"/>
      <c r="L20" s="115"/>
      <c r="M20" s="116"/>
    </row>
    <row r="21" spans="1:13" s="7" customFormat="1" ht="16.5">
      <c r="A21" s="56"/>
      <c r="B21" s="57"/>
      <c r="C21" s="96" t="s">
        <v>4</v>
      </c>
      <c r="D21" s="103" t="s">
        <v>3</v>
      </c>
      <c r="E21" s="98">
        <v>2.06</v>
      </c>
      <c r="F21" s="98">
        <f>F20*E21</f>
        <v>4.12</v>
      </c>
      <c r="G21" s="98"/>
      <c r="H21" s="98"/>
      <c r="I21" s="98"/>
      <c r="J21" s="98"/>
      <c r="K21" s="98"/>
      <c r="L21" s="98"/>
      <c r="M21" s="100"/>
    </row>
    <row r="22" spans="1:13" s="7" customFormat="1" ht="33">
      <c r="A22" s="95">
        <v>4</v>
      </c>
      <c r="B22" s="143" t="s">
        <v>117</v>
      </c>
      <c r="C22" s="171" t="s">
        <v>88</v>
      </c>
      <c r="D22" s="97" t="s">
        <v>34</v>
      </c>
      <c r="E22" s="97"/>
      <c r="F22" s="170">
        <f>F20</f>
        <v>2</v>
      </c>
      <c r="G22" s="97"/>
      <c r="H22" s="115"/>
      <c r="I22" s="97"/>
      <c r="J22" s="115"/>
      <c r="K22" s="97"/>
      <c r="L22" s="115"/>
      <c r="M22" s="116"/>
    </row>
    <row r="23" spans="1:13" s="7" customFormat="1" ht="16.5">
      <c r="A23" s="56"/>
      <c r="B23" s="57"/>
      <c r="C23" s="96" t="s">
        <v>4</v>
      </c>
      <c r="D23" s="97" t="s">
        <v>36</v>
      </c>
      <c r="E23" s="98">
        <v>0.87</v>
      </c>
      <c r="F23" s="112">
        <f>F22*E23</f>
        <v>1.74</v>
      </c>
      <c r="G23" s="98"/>
      <c r="H23" s="98"/>
      <c r="I23" s="98"/>
      <c r="J23" s="98"/>
      <c r="K23" s="98"/>
      <c r="L23" s="98"/>
      <c r="M23" s="100"/>
    </row>
    <row r="24" spans="1:13" s="7" customFormat="1" ht="16.5">
      <c r="A24" s="95">
        <v>5</v>
      </c>
      <c r="B24" s="91" t="s">
        <v>107</v>
      </c>
      <c r="C24" s="171" t="s">
        <v>89</v>
      </c>
      <c r="D24" s="91" t="s">
        <v>33</v>
      </c>
      <c r="E24" s="93">
        <v>1.9</v>
      </c>
      <c r="F24" s="170">
        <f>(F16+F22)*1.9</f>
        <v>51.3</v>
      </c>
      <c r="G24" s="93"/>
      <c r="H24" s="93"/>
      <c r="I24" s="93"/>
      <c r="J24" s="93"/>
      <c r="K24" s="106"/>
      <c r="L24" s="93"/>
      <c r="M24" s="94"/>
    </row>
    <row r="25" spans="1:13" s="7" customFormat="1" ht="16.5">
      <c r="A25" s="95">
        <v>6</v>
      </c>
      <c r="B25" s="185" t="s">
        <v>111</v>
      </c>
      <c r="C25" s="171" t="s">
        <v>96</v>
      </c>
      <c r="D25" s="139" t="s">
        <v>34</v>
      </c>
      <c r="E25" s="186"/>
      <c r="F25" s="170">
        <f>F16+F22</f>
        <v>27</v>
      </c>
      <c r="G25" s="187"/>
      <c r="H25" s="187"/>
      <c r="I25" s="187"/>
      <c r="J25" s="188"/>
      <c r="K25" s="187"/>
      <c r="L25" s="187"/>
      <c r="M25" s="197"/>
    </row>
    <row r="26" spans="1:13" s="7" customFormat="1" ht="16.5">
      <c r="A26" s="95"/>
      <c r="B26" s="137"/>
      <c r="C26" s="138" t="s">
        <v>97</v>
      </c>
      <c r="D26" s="139" t="s">
        <v>3</v>
      </c>
      <c r="E26" s="189">
        <v>0.00323</v>
      </c>
      <c r="F26" s="189">
        <f>E26*F25</f>
        <v>0.08721</v>
      </c>
      <c r="G26" s="191"/>
      <c r="H26" s="191"/>
      <c r="I26" s="191"/>
      <c r="J26" s="191"/>
      <c r="K26" s="192"/>
      <c r="L26" s="192"/>
      <c r="M26" s="198"/>
    </row>
    <row r="27" spans="1:13" s="7" customFormat="1" ht="33">
      <c r="A27" s="95"/>
      <c r="B27" s="143" t="s">
        <v>98</v>
      </c>
      <c r="C27" s="140" t="s">
        <v>99</v>
      </c>
      <c r="D27" s="139" t="s">
        <v>43</v>
      </c>
      <c r="E27" s="189">
        <v>0.00362</v>
      </c>
      <c r="F27" s="189">
        <f>E27*F25</f>
        <v>0.09774</v>
      </c>
      <c r="G27" s="190"/>
      <c r="H27" s="190"/>
      <c r="I27" s="190"/>
      <c r="J27" s="190"/>
      <c r="K27" s="190"/>
      <c r="L27" s="190"/>
      <c r="M27" s="199"/>
    </row>
    <row r="28" spans="1:13" s="7" customFormat="1" ht="16.5">
      <c r="A28" s="95"/>
      <c r="B28" s="137"/>
      <c r="C28" s="141" t="s">
        <v>7</v>
      </c>
      <c r="D28" s="142" t="s">
        <v>0</v>
      </c>
      <c r="E28" s="193">
        <v>0.00018</v>
      </c>
      <c r="F28" s="189">
        <f>E28*F25</f>
        <v>0.004860000000000001</v>
      </c>
      <c r="G28" s="187"/>
      <c r="H28" s="187"/>
      <c r="I28" s="187"/>
      <c r="J28" s="188"/>
      <c r="K28" s="191"/>
      <c r="L28" s="190"/>
      <c r="M28" s="198"/>
    </row>
    <row r="29" spans="1:13" s="7" customFormat="1" ht="16.5">
      <c r="A29" s="95"/>
      <c r="B29" s="137"/>
      <c r="C29" s="141" t="s">
        <v>112</v>
      </c>
      <c r="D29" s="196" t="s">
        <v>34</v>
      </c>
      <c r="E29" s="193">
        <v>4E-05</v>
      </c>
      <c r="F29" s="189">
        <f>F25*E29</f>
        <v>0.00108</v>
      </c>
      <c r="G29" s="190"/>
      <c r="H29" s="195"/>
      <c r="I29" s="187"/>
      <c r="J29" s="188"/>
      <c r="K29" s="191"/>
      <c r="L29" s="190"/>
      <c r="M29" s="198"/>
    </row>
    <row r="30" spans="1:13" s="7" customFormat="1" ht="33">
      <c r="A30" s="95"/>
      <c r="B30" s="137"/>
      <c r="C30" s="171" t="s">
        <v>127</v>
      </c>
      <c r="D30" s="91" t="s">
        <v>33</v>
      </c>
      <c r="E30" s="93">
        <v>1.6</v>
      </c>
      <c r="F30" s="204">
        <f>F29*1.6</f>
        <v>0.0017280000000000002</v>
      </c>
      <c r="G30" s="93"/>
      <c r="H30" s="93"/>
      <c r="I30" s="93"/>
      <c r="J30" s="93"/>
      <c r="K30" s="106"/>
      <c r="L30" s="93"/>
      <c r="M30" s="94"/>
    </row>
    <row r="31" spans="1:13" s="7" customFormat="1" ht="33">
      <c r="A31" s="95">
        <v>7</v>
      </c>
      <c r="B31" s="143" t="s">
        <v>91</v>
      </c>
      <c r="C31" s="171" t="s">
        <v>77</v>
      </c>
      <c r="D31" s="97" t="s">
        <v>35</v>
      </c>
      <c r="E31" s="99"/>
      <c r="F31" s="105">
        <v>380</v>
      </c>
      <c r="G31" s="99"/>
      <c r="H31" s="98"/>
      <c r="I31" s="99"/>
      <c r="J31" s="98"/>
      <c r="K31" s="99"/>
      <c r="L31" s="98"/>
      <c r="M31" s="100"/>
    </row>
    <row r="32" spans="1:13" s="7" customFormat="1" ht="16.5">
      <c r="A32" s="56"/>
      <c r="B32" s="57"/>
      <c r="C32" s="118" t="s">
        <v>67</v>
      </c>
      <c r="D32" s="97" t="s">
        <v>39</v>
      </c>
      <c r="E32" s="117">
        <v>0.00067</v>
      </c>
      <c r="F32" s="113">
        <f>F31*E32</f>
        <v>0.2546</v>
      </c>
      <c r="G32" s="99"/>
      <c r="H32" s="98"/>
      <c r="I32" s="99"/>
      <c r="J32" s="98"/>
      <c r="K32" s="98"/>
      <c r="L32" s="98"/>
      <c r="M32" s="100"/>
    </row>
    <row r="33" spans="1:13" s="7" customFormat="1" ht="16.5">
      <c r="A33" s="144"/>
      <c r="B33" s="86"/>
      <c r="C33" s="118" t="s">
        <v>68</v>
      </c>
      <c r="D33" s="97" t="s">
        <v>39</v>
      </c>
      <c r="E33" s="117">
        <v>0.00039</v>
      </c>
      <c r="F33" s="113">
        <f>F31*E33</f>
        <v>0.1482</v>
      </c>
      <c r="G33" s="99"/>
      <c r="H33" s="98"/>
      <c r="I33" s="99"/>
      <c r="J33" s="98"/>
      <c r="K33" s="99"/>
      <c r="L33" s="98"/>
      <c r="M33" s="100"/>
    </row>
    <row r="34" spans="1:13" s="7" customFormat="1" ht="16.5">
      <c r="A34" s="95"/>
      <c r="B34" s="57"/>
      <c r="C34" s="120" t="s">
        <v>27</v>
      </c>
      <c r="D34" s="121" t="s">
        <v>28</v>
      </c>
      <c r="E34" s="122"/>
      <c r="F34" s="122"/>
      <c r="G34" s="123"/>
      <c r="H34" s="123"/>
      <c r="I34" s="123"/>
      <c r="J34" s="123"/>
      <c r="K34" s="123"/>
      <c r="L34" s="123"/>
      <c r="M34" s="124"/>
    </row>
    <row r="35" spans="1:13" s="7" customFormat="1" ht="16.5">
      <c r="A35" s="95"/>
      <c r="B35" s="57"/>
      <c r="C35" s="145" t="s">
        <v>73</v>
      </c>
      <c r="D35" s="146"/>
      <c r="E35" s="147"/>
      <c r="F35" s="148"/>
      <c r="G35" s="148"/>
      <c r="H35" s="147"/>
      <c r="I35" s="147"/>
      <c r="J35" s="148"/>
      <c r="K35" s="148"/>
      <c r="L35" s="147"/>
      <c r="M35" s="149"/>
    </row>
    <row r="36" spans="1:13" s="7" customFormat="1" ht="16.5">
      <c r="A36" s="95"/>
      <c r="B36" s="57"/>
      <c r="C36" s="150" t="s">
        <v>74</v>
      </c>
      <c r="D36" s="146"/>
      <c r="E36" s="147"/>
      <c r="F36" s="148"/>
      <c r="G36" s="148"/>
      <c r="H36" s="147"/>
      <c r="I36" s="147"/>
      <c r="J36" s="148"/>
      <c r="K36" s="148"/>
      <c r="L36" s="147"/>
      <c r="M36" s="149"/>
    </row>
    <row r="37" spans="1:13" s="7" customFormat="1" ht="132">
      <c r="A37" s="95">
        <v>1</v>
      </c>
      <c r="B37" s="151" t="s">
        <v>69</v>
      </c>
      <c r="C37" s="171" t="s">
        <v>113</v>
      </c>
      <c r="D37" s="57" t="s">
        <v>34</v>
      </c>
      <c r="E37" s="152"/>
      <c r="F37" s="170">
        <v>27</v>
      </c>
      <c r="G37" s="152"/>
      <c r="H37" s="153"/>
      <c r="I37" s="154"/>
      <c r="J37" s="153"/>
      <c r="K37" s="154"/>
      <c r="L37" s="153"/>
      <c r="M37" s="155"/>
    </row>
    <row r="38" spans="1:13" s="7" customFormat="1" ht="16.5">
      <c r="A38" s="156"/>
      <c r="B38" s="157"/>
      <c r="C38" s="158" t="s">
        <v>41</v>
      </c>
      <c r="D38" s="159" t="s">
        <v>3</v>
      </c>
      <c r="E38" s="112">
        <v>0.15</v>
      </c>
      <c r="F38" s="113">
        <f>F37*E38</f>
        <v>4.05</v>
      </c>
      <c r="G38" s="98"/>
      <c r="H38" s="98"/>
      <c r="I38" s="98"/>
      <c r="J38" s="98"/>
      <c r="K38" s="98"/>
      <c r="L38" s="98"/>
      <c r="M38" s="100"/>
    </row>
    <row r="39" spans="1:13" s="7" customFormat="1" ht="33">
      <c r="A39" s="156"/>
      <c r="B39" s="157"/>
      <c r="C39" s="158" t="s">
        <v>42</v>
      </c>
      <c r="D39" s="159" t="s">
        <v>43</v>
      </c>
      <c r="E39" s="113">
        <v>0.0216</v>
      </c>
      <c r="F39" s="113">
        <f>F37*E39</f>
        <v>0.5832</v>
      </c>
      <c r="G39" s="98"/>
      <c r="H39" s="98"/>
      <c r="I39" s="98"/>
      <c r="J39" s="98"/>
      <c r="K39" s="108"/>
      <c r="L39" s="98"/>
      <c r="M39" s="100"/>
    </row>
    <row r="40" spans="1:13" s="7" customFormat="1" ht="16.5">
      <c r="A40" s="156"/>
      <c r="B40" s="157"/>
      <c r="C40" s="158" t="s">
        <v>70</v>
      </c>
      <c r="D40" s="159" t="s">
        <v>43</v>
      </c>
      <c r="E40" s="113">
        <v>0.0273</v>
      </c>
      <c r="F40" s="113">
        <f>F37*E40</f>
        <v>0.7371000000000001</v>
      </c>
      <c r="G40" s="98"/>
      <c r="H40" s="98"/>
      <c r="I40" s="98"/>
      <c r="J40" s="98"/>
      <c r="K40" s="108"/>
      <c r="L40" s="98"/>
      <c r="M40" s="100"/>
    </row>
    <row r="41" spans="1:13" s="7" customFormat="1" ht="33">
      <c r="A41" s="156"/>
      <c r="B41" s="157"/>
      <c r="C41" s="160" t="s">
        <v>44</v>
      </c>
      <c r="D41" s="161" t="s">
        <v>43</v>
      </c>
      <c r="E41" s="113">
        <v>0.0097</v>
      </c>
      <c r="F41" s="113">
        <f>F37*E41</f>
        <v>0.2619</v>
      </c>
      <c r="G41" s="98"/>
      <c r="H41" s="98"/>
      <c r="I41" s="98"/>
      <c r="J41" s="98"/>
      <c r="K41" s="108"/>
      <c r="L41" s="98"/>
      <c r="M41" s="100"/>
    </row>
    <row r="42" spans="1:13" s="7" customFormat="1" ht="16.5">
      <c r="A42" s="156"/>
      <c r="B42" s="157"/>
      <c r="C42" s="57" t="s">
        <v>5</v>
      </c>
      <c r="D42" s="159"/>
      <c r="E42" s="113"/>
      <c r="F42" s="113"/>
      <c r="G42" s="98"/>
      <c r="H42" s="98"/>
      <c r="I42" s="98"/>
      <c r="J42" s="98"/>
      <c r="K42" s="98"/>
      <c r="L42" s="98"/>
      <c r="M42" s="100"/>
    </row>
    <row r="43" spans="1:13" s="7" customFormat="1" ht="33">
      <c r="A43" s="156"/>
      <c r="B43" s="143" t="s">
        <v>114</v>
      </c>
      <c r="C43" s="160" t="s">
        <v>30</v>
      </c>
      <c r="D43" s="159" t="s">
        <v>34</v>
      </c>
      <c r="E43" s="98">
        <v>1.22</v>
      </c>
      <c r="F43" s="113">
        <f>F37*E43</f>
        <v>32.94</v>
      </c>
      <c r="G43" s="98"/>
      <c r="H43" s="98"/>
      <c r="I43" s="98"/>
      <c r="J43" s="98"/>
      <c r="K43" s="98"/>
      <c r="L43" s="98"/>
      <c r="M43" s="100"/>
    </row>
    <row r="44" spans="1:13" s="7" customFormat="1" ht="16.5">
      <c r="A44" s="156"/>
      <c r="B44" s="157"/>
      <c r="C44" s="158" t="s">
        <v>6</v>
      </c>
      <c r="D44" s="159" t="s">
        <v>34</v>
      </c>
      <c r="E44" s="112">
        <v>0.07</v>
      </c>
      <c r="F44" s="113">
        <f>F37*E44</f>
        <v>1.8900000000000001</v>
      </c>
      <c r="G44" s="108"/>
      <c r="H44" s="98"/>
      <c r="I44" s="98"/>
      <c r="J44" s="98"/>
      <c r="K44" s="98"/>
      <c r="L44" s="98"/>
      <c r="M44" s="100"/>
    </row>
    <row r="45" spans="1:13" s="7" customFormat="1" ht="33">
      <c r="A45" s="156"/>
      <c r="B45" s="91" t="s">
        <v>107</v>
      </c>
      <c r="C45" s="171" t="s">
        <v>126</v>
      </c>
      <c r="D45" s="91" t="s">
        <v>33</v>
      </c>
      <c r="E45" s="92"/>
      <c r="F45" s="237">
        <f>F43*1.6</f>
        <v>52.704</v>
      </c>
      <c r="G45" s="93"/>
      <c r="H45" s="93"/>
      <c r="I45" s="93"/>
      <c r="J45" s="93"/>
      <c r="K45" s="106"/>
      <c r="L45" s="93"/>
      <c r="M45" s="94"/>
    </row>
    <row r="46" spans="1:13" s="7" customFormat="1" ht="84">
      <c r="A46" s="95">
        <v>2</v>
      </c>
      <c r="B46" s="151" t="s">
        <v>78</v>
      </c>
      <c r="C46" s="171" t="s">
        <v>104</v>
      </c>
      <c r="D46" s="57" t="s">
        <v>35</v>
      </c>
      <c r="E46" s="152"/>
      <c r="F46" s="170">
        <v>315</v>
      </c>
      <c r="G46" s="152"/>
      <c r="H46" s="153"/>
      <c r="I46" s="154"/>
      <c r="J46" s="153"/>
      <c r="K46" s="154"/>
      <c r="L46" s="153"/>
      <c r="M46" s="155"/>
    </row>
    <row r="47" spans="1:13" s="7" customFormat="1" ht="16.5">
      <c r="A47" s="156"/>
      <c r="B47" s="157"/>
      <c r="C47" s="158" t="s">
        <v>41</v>
      </c>
      <c r="D47" s="159" t="s">
        <v>3</v>
      </c>
      <c r="E47" s="112">
        <v>0.033</v>
      </c>
      <c r="F47" s="113">
        <f>F46*E47</f>
        <v>10.395000000000001</v>
      </c>
      <c r="G47" s="98"/>
      <c r="H47" s="98"/>
      <c r="I47" s="98"/>
      <c r="J47" s="98"/>
      <c r="K47" s="98"/>
      <c r="L47" s="98"/>
      <c r="M47" s="100"/>
    </row>
    <row r="48" spans="1:13" s="7" customFormat="1" ht="33">
      <c r="A48" s="156"/>
      <c r="B48" s="157"/>
      <c r="C48" s="158" t="s">
        <v>42</v>
      </c>
      <c r="D48" s="159" t="s">
        <v>43</v>
      </c>
      <c r="E48" s="113">
        <v>0.00191</v>
      </c>
      <c r="F48" s="113">
        <f>F46*E48</f>
        <v>0.60165</v>
      </c>
      <c r="G48" s="98"/>
      <c r="H48" s="98"/>
      <c r="I48" s="98"/>
      <c r="J48" s="98"/>
      <c r="K48" s="162"/>
      <c r="L48" s="98"/>
      <c r="M48" s="100"/>
    </row>
    <row r="49" spans="1:13" s="7" customFormat="1" ht="16.5">
      <c r="A49" s="156"/>
      <c r="B49" s="157"/>
      <c r="C49" s="158" t="s">
        <v>45</v>
      </c>
      <c r="D49" s="159" t="s">
        <v>43</v>
      </c>
      <c r="E49" s="113">
        <v>0.0112</v>
      </c>
      <c r="F49" s="113">
        <f>F46*E49</f>
        <v>3.528</v>
      </c>
      <c r="G49" s="98"/>
      <c r="H49" s="98"/>
      <c r="I49" s="98"/>
      <c r="J49" s="98"/>
      <c r="K49" s="162"/>
      <c r="L49" s="98"/>
      <c r="M49" s="100"/>
    </row>
    <row r="50" spans="1:13" s="7" customFormat="1" ht="16.5">
      <c r="A50" s="156"/>
      <c r="B50" s="157"/>
      <c r="C50" s="158" t="s">
        <v>46</v>
      </c>
      <c r="D50" s="159" t="s">
        <v>43</v>
      </c>
      <c r="E50" s="113">
        <v>0.0248</v>
      </c>
      <c r="F50" s="113">
        <f>F46*E50</f>
        <v>7.811999999999999</v>
      </c>
      <c r="G50" s="98"/>
      <c r="H50" s="98"/>
      <c r="I50" s="98"/>
      <c r="J50" s="98"/>
      <c r="K50" s="162"/>
      <c r="L50" s="98"/>
      <c r="M50" s="100"/>
    </row>
    <row r="51" spans="1:13" s="7" customFormat="1" ht="33">
      <c r="A51" s="156"/>
      <c r="B51" s="157"/>
      <c r="C51" s="158" t="s">
        <v>44</v>
      </c>
      <c r="D51" s="159" t="s">
        <v>43</v>
      </c>
      <c r="E51" s="113">
        <v>0.00414</v>
      </c>
      <c r="F51" s="113">
        <f>F46*E51</f>
        <v>1.3040999999999998</v>
      </c>
      <c r="G51" s="98"/>
      <c r="H51" s="98"/>
      <c r="I51" s="98"/>
      <c r="J51" s="98"/>
      <c r="K51" s="162"/>
      <c r="L51" s="98"/>
      <c r="M51" s="100"/>
    </row>
    <row r="52" spans="1:13" s="7" customFormat="1" ht="33">
      <c r="A52" s="156"/>
      <c r="B52" s="157"/>
      <c r="C52" s="158" t="s">
        <v>47</v>
      </c>
      <c r="D52" s="159" t="s">
        <v>43</v>
      </c>
      <c r="E52" s="113">
        <v>0.00053</v>
      </c>
      <c r="F52" s="113">
        <f>F46*E52</f>
        <v>0.16695</v>
      </c>
      <c r="G52" s="98"/>
      <c r="H52" s="98"/>
      <c r="I52" s="98"/>
      <c r="J52" s="98"/>
      <c r="K52" s="162"/>
      <c r="L52" s="98"/>
      <c r="M52" s="100"/>
    </row>
    <row r="53" spans="1:13" s="7" customFormat="1" ht="16.5">
      <c r="A53" s="156"/>
      <c r="B53" s="157"/>
      <c r="C53" s="57" t="s">
        <v>5</v>
      </c>
      <c r="D53" s="159"/>
      <c r="E53" s="113"/>
      <c r="F53" s="113"/>
      <c r="G53" s="98"/>
      <c r="H53" s="98"/>
      <c r="I53" s="98"/>
      <c r="J53" s="98"/>
      <c r="K53" s="98"/>
      <c r="L53" s="98"/>
      <c r="M53" s="100"/>
    </row>
    <row r="54" spans="1:13" s="7" customFormat="1" ht="33">
      <c r="A54" s="156"/>
      <c r="B54" s="143" t="s">
        <v>114</v>
      </c>
      <c r="C54" s="158" t="s">
        <v>92</v>
      </c>
      <c r="D54" s="161" t="s">
        <v>34</v>
      </c>
      <c r="E54" s="113">
        <v>0.1512</v>
      </c>
      <c r="F54" s="113">
        <f>F46*E54</f>
        <v>47.628</v>
      </c>
      <c r="G54" s="108"/>
      <c r="H54" s="98"/>
      <c r="I54" s="98"/>
      <c r="J54" s="98"/>
      <c r="K54" s="98"/>
      <c r="L54" s="98"/>
      <c r="M54" s="100"/>
    </row>
    <row r="55" spans="1:13" s="7" customFormat="1" ht="16.5">
      <c r="A55" s="156"/>
      <c r="B55" s="157"/>
      <c r="C55" s="158" t="s">
        <v>6</v>
      </c>
      <c r="D55" s="159" t="s">
        <v>34</v>
      </c>
      <c r="E55" s="113">
        <v>0.03</v>
      </c>
      <c r="F55" s="113">
        <f>F46*E55</f>
        <v>9.45</v>
      </c>
      <c r="G55" s="108"/>
      <c r="H55" s="98"/>
      <c r="I55" s="98"/>
      <c r="J55" s="98"/>
      <c r="K55" s="98"/>
      <c r="L55" s="98"/>
      <c r="M55" s="100"/>
    </row>
    <row r="56" spans="1:13" s="7" customFormat="1" ht="33">
      <c r="A56" s="156"/>
      <c r="B56" s="91"/>
      <c r="C56" s="171" t="s">
        <v>127</v>
      </c>
      <c r="D56" s="91" t="s">
        <v>33</v>
      </c>
      <c r="E56" s="92"/>
      <c r="F56" s="237">
        <f>F54*1.6</f>
        <v>76.2048</v>
      </c>
      <c r="G56" s="93"/>
      <c r="H56" s="93"/>
      <c r="I56" s="93"/>
      <c r="J56" s="93"/>
      <c r="K56" s="106"/>
      <c r="L56" s="93"/>
      <c r="M56" s="94"/>
    </row>
    <row r="57" spans="1:13" s="7" customFormat="1" ht="115.5">
      <c r="A57" s="95">
        <v>3</v>
      </c>
      <c r="B57" s="125" t="s">
        <v>79</v>
      </c>
      <c r="C57" s="171" t="s">
        <v>184</v>
      </c>
      <c r="D57" s="57" t="s">
        <v>35</v>
      </c>
      <c r="E57" s="98"/>
      <c r="F57" s="170">
        <v>284</v>
      </c>
      <c r="G57" s="99"/>
      <c r="H57" s="98"/>
      <c r="I57" s="99"/>
      <c r="J57" s="98"/>
      <c r="K57" s="99"/>
      <c r="L57" s="98"/>
      <c r="M57" s="100"/>
    </row>
    <row r="58" spans="1:13" s="7" customFormat="1" ht="33">
      <c r="A58" s="95"/>
      <c r="B58" s="57"/>
      <c r="C58" s="96" t="s">
        <v>80</v>
      </c>
      <c r="D58" s="97" t="s">
        <v>23</v>
      </c>
      <c r="E58" s="112">
        <v>0.386</v>
      </c>
      <c r="F58" s="113">
        <f>F57*E58</f>
        <v>109.62400000000001</v>
      </c>
      <c r="G58" s="99"/>
      <c r="H58" s="98"/>
      <c r="I58" s="98"/>
      <c r="J58" s="98"/>
      <c r="K58" s="99"/>
      <c r="L58" s="98"/>
      <c r="M58" s="100"/>
    </row>
    <row r="59" spans="1:13" s="7" customFormat="1" ht="16.5">
      <c r="A59" s="95"/>
      <c r="B59" s="57"/>
      <c r="C59" s="96" t="s">
        <v>7</v>
      </c>
      <c r="D59" s="97" t="s">
        <v>28</v>
      </c>
      <c r="E59" s="113">
        <v>0.0131</v>
      </c>
      <c r="F59" s="113">
        <f>E59*F57</f>
        <v>3.7204</v>
      </c>
      <c r="G59" s="99"/>
      <c r="H59" s="98"/>
      <c r="I59" s="99"/>
      <c r="J59" s="98"/>
      <c r="K59" s="98"/>
      <c r="L59" s="98"/>
      <c r="M59" s="100"/>
    </row>
    <row r="60" spans="1:13" s="7" customFormat="1" ht="16.5">
      <c r="A60" s="95"/>
      <c r="B60" s="57"/>
      <c r="C60" s="57" t="s">
        <v>5</v>
      </c>
      <c r="D60" s="97"/>
      <c r="E60" s="98"/>
      <c r="F60" s="113"/>
      <c r="G60" s="99"/>
      <c r="H60" s="98"/>
      <c r="I60" s="99"/>
      <c r="J60" s="98"/>
      <c r="K60" s="99"/>
      <c r="L60" s="98"/>
      <c r="M60" s="100"/>
    </row>
    <row r="61" spans="1:13" s="7" customFormat="1" ht="16.5">
      <c r="A61" s="95"/>
      <c r="B61" s="91"/>
      <c r="C61" s="96" t="s">
        <v>105</v>
      </c>
      <c r="D61" s="114" t="s">
        <v>34</v>
      </c>
      <c r="E61" s="113">
        <v>0.1632</v>
      </c>
      <c r="F61" s="113">
        <f>F57*0.16*1.02</f>
        <v>46.3488</v>
      </c>
      <c r="G61" s="110"/>
      <c r="H61" s="98"/>
      <c r="I61" s="99"/>
      <c r="J61" s="98"/>
      <c r="K61" s="99"/>
      <c r="L61" s="98"/>
      <c r="M61" s="100"/>
    </row>
    <row r="62" spans="1:13" s="7" customFormat="1" ht="16.5">
      <c r="A62" s="95"/>
      <c r="B62" s="91"/>
      <c r="C62" s="107" t="s">
        <v>106</v>
      </c>
      <c r="D62" s="114" t="s">
        <v>33</v>
      </c>
      <c r="E62" s="108"/>
      <c r="F62" s="113">
        <v>0.63</v>
      </c>
      <c r="G62" s="110"/>
      <c r="H62" s="108"/>
      <c r="I62" s="109"/>
      <c r="J62" s="108"/>
      <c r="K62" s="109"/>
      <c r="L62" s="108"/>
      <c r="M62" s="111"/>
    </row>
    <row r="63" spans="1:13" s="7" customFormat="1" ht="16.5">
      <c r="A63" s="95"/>
      <c r="B63" s="91"/>
      <c r="C63" s="107" t="s">
        <v>119</v>
      </c>
      <c r="D63" s="114" t="s">
        <v>33</v>
      </c>
      <c r="E63" s="163"/>
      <c r="F63" s="113">
        <v>0.02</v>
      </c>
      <c r="G63" s="110"/>
      <c r="H63" s="108"/>
      <c r="I63" s="109"/>
      <c r="J63" s="108"/>
      <c r="K63" s="109"/>
      <c r="L63" s="108"/>
      <c r="M63" s="111"/>
    </row>
    <row r="64" spans="1:13" s="7" customFormat="1" ht="16.5">
      <c r="A64" s="156"/>
      <c r="B64" s="157"/>
      <c r="C64" s="107" t="s">
        <v>93</v>
      </c>
      <c r="D64" s="114" t="s">
        <v>35</v>
      </c>
      <c r="E64" s="163">
        <v>0.00934</v>
      </c>
      <c r="F64" s="163">
        <f>F57*E64</f>
        <v>2.65256</v>
      </c>
      <c r="G64" s="110"/>
      <c r="H64" s="108"/>
      <c r="I64" s="109"/>
      <c r="J64" s="108"/>
      <c r="K64" s="109"/>
      <c r="L64" s="108"/>
      <c r="M64" s="111"/>
    </row>
    <row r="65" spans="1:13" s="7" customFormat="1" ht="16.5">
      <c r="A65" s="156"/>
      <c r="B65" s="157"/>
      <c r="C65" s="158" t="s">
        <v>94</v>
      </c>
      <c r="D65" s="159" t="s">
        <v>0</v>
      </c>
      <c r="E65" s="163">
        <v>0.00564</v>
      </c>
      <c r="F65" s="113">
        <f>F57*E65</f>
        <v>1.60176</v>
      </c>
      <c r="G65" s="108"/>
      <c r="H65" s="108"/>
      <c r="I65" s="108"/>
      <c r="J65" s="108"/>
      <c r="K65" s="108"/>
      <c r="L65" s="108"/>
      <c r="M65" s="111"/>
    </row>
    <row r="66" spans="1:13" s="7" customFormat="1" ht="33">
      <c r="A66" s="156"/>
      <c r="B66" s="91"/>
      <c r="C66" s="171" t="s">
        <v>128</v>
      </c>
      <c r="D66" s="114" t="s">
        <v>33</v>
      </c>
      <c r="E66" s="92"/>
      <c r="F66" s="200">
        <f>F61*2.4</f>
        <v>111.23711999999999</v>
      </c>
      <c r="G66" s="93"/>
      <c r="H66" s="93"/>
      <c r="I66" s="93"/>
      <c r="J66" s="93"/>
      <c r="K66" s="93"/>
      <c r="L66" s="93"/>
      <c r="M66" s="94"/>
    </row>
    <row r="67" spans="1:13" s="7" customFormat="1" ht="33">
      <c r="A67" s="156"/>
      <c r="B67" s="91"/>
      <c r="C67" s="171" t="s">
        <v>129</v>
      </c>
      <c r="D67" s="114" t="s">
        <v>33</v>
      </c>
      <c r="E67" s="92"/>
      <c r="F67" s="200">
        <f>F62</f>
        <v>0.63</v>
      </c>
      <c r="G67" s="93"/>
      <c r="H67" s="93"/>
      <c r="I67" s="93"/>
      <c r="J67" s="93"/>
      <c r="K67" s="93"/>
      <c r="L67" s="93"/>
      <c r="M67" s="94"/>
    </row>
    <row r="68" spans="1:13" s="7" customFormat="1" ht="33">
      <c r="A68" s="156"/>
      <c r="B68" s="91"/>
      <c r="C68" s="171" t="s">
        <v>116</v>
      </c>
      <c r="D68" s="114" t="s">
        <v>33</v>
      </c>
      <c r="E68" s="92"/>
      <c r="F68" s="200">
        <f>F63</f>
        <v>0.02</v>
      </c>
      <c r="G68" s="93"/>
      <c r="H68" s="93"/>
      <c r="I68" s="93"/>
      <c r="J68" s="93"/>
      <c r="K68" s="93"/>
      <c r="L68" s="93"/>
      <c r="M68" s="94"/>
    </row>
    <row r="69" spans="1:13" s="7" customFormat="1" ht="33">
      <c r="A69" s="95">
        <v>4</v>
      </c>
      <c r="B69" s="102" t="s">
        <v>100</v>
      </c>
      <c r="C69" s="171" t="s">
        <v>95</v>
      </c>
      <c r="D69" s="114" t="s">
        <v>35</v>
      </c>
      <c r="E69" s="164"/>
      <c r="F69" s="105">
        <f>F57</f>
        <v>284</v>
      </c>
      <c r="G69" s="164"/>
      <c r="H69" s="165"/>
      <c r="I69" s="164"/>
      <c r="J69" s="165"/>
      <c r="K69" s="164"/>
      <c r="L69" s="165"/>
      <c r="M69" s="166"/>
    </row>
    <row r="70" spans="1:13" s="7" customFormat="1" ht="16.5">
      <c r="A70" s="167"/>
      <c r="B70" s="168"/>
      <c r="C70" s="96" t="s">
        <v>4</v>
      </c>
      <c r="D70" s="159" t="s">
        <v>3</v>
      </c>
      <c r="E70" s="104">
        <v>0.197</v>
      </c>
      <c r="F70" s="238">
        <f>E70*F69</f>
        <v>55.948</v>
      </c>
      <c r="G70" s="93"/>
      <c r="H70" s="93"/>
      <c r="I70" s="93"/>
      <c r="J70" s="93"/>
      <c r="K70" s="93"/>
      <c r="L70" s="93"/>
      <c r="M70" s="94"/>
    </row>
    <row r="71" spans="1:13" s="7" customFormat="1" ht="16.5">
      <c r="A71" s="167"/>
      <c r="B71" s="168"/>
      <c r="C71" s="96" t="s">
        <v>7</v>
      </c>
      <c r="D71" s="159" t="s">
        <v>0</v>
      </c>
      <c r="E71" s="104">
        <v>0.0437</v>
      </c>
      <c r="F71" s="238">
        <f>E71*F69</f>
        <v>12.4108</v>
      </c>
      <c r="G71" s="93"/>
      <c r="H71" s="93"/>
      <c r="I71" s="93"/>
      <c r="J71" s="93"/>
      <c r="K71" s="93"/>
      <c r="L71" s="93"/>
      <c r="M71" s="94"/>
    </row>
    <row r="72" spans="1:13" s="7" customFormat="1" ht="16.5">
      <c r="A72" s="167"/>
      <c r="B72" s="168"/>
      <c r="C72" s="57" t="s">
        <v>5</v>
      </c>
      <c r="D72" s="159"/>
      <c r="E72" s="106"/>
      <c r="F72" s="238"/>
      <c r="G72" s="93"/>
      <c r="H72" s="93"/>
      <c r="I72" s="93"/>
      <c r="J72" s="93"/>
      <c r="K72" s="93"/>
      <c r="L72" s="93"/>
      <c r="M72" s="94"/>
    </row>
    <row r="73" spans="1:13" s="7" customFormat="1" ht="16.5">
      <c r="A73" s="167"/>
      <c r="B73" s="168"/>
      <c r="C73" s="96" t="s">
        <v>82</v>
      </c>
      <c r="D73" s="159" t="s">
        <v>81</v>
      </c>
      <c r="E73" s="106">
        <v>0.4</v>
      </c>
      <c r="F73" s="238">
        <f>E73*F69</f>
        <v>113.60000000000001</v>
      </c>
      <c r="G73" s="93"/>
      <c r="H73" s="93"/>
      <c r="I73" s="93"/>
      <c r="J73" s="93"/>
      <c r="K73" s="93"/>
      <c r="L73" s="93"/>
      <c r="M73" s="94"/>
    </row>
    <row r="74" spans="1:13" s="7" customFormat="1" ht="16.5">
      <c r="A74" s="167"/>
      <c r="B74" s="168"/>
      <c r="C74" s="96" t="s">
        <v>8</v>
      </c>
      <c r="D74" s="159" t="s">
        <v>0</v>
      </c>
      <c r="E74" s="201">
        <v>0.072</v>
      </c>
      <c r="F74" s="238">
        <f>E74*F69</f>
        <v>20.447999999999997</v>
      </c>
      <c r="G74" s="93"/>
      <c r="H74" s="93"/>
      <c r="I74" s="93"/>
      <c r="J74" s="93"/>
      <c r="K74" s="93"/>
      <c r="L74" s="93"/>
      <c r="M74" s="94"/>
    </row>
    <row r="75" spans="1:13" s="7" customFormat="1" ht="33">
      <c r="A75" s="156"/>
      <c r="B75" s="91"/>
      <c r="C75" s="171" t="s">
        <v>115</v>
      </c>
      <c r="D75" s="114" t="s">
        <v>33</v>
      </c>
      <c r="E75" s="92"/>
      <c r="F75" s="200">
        <f>F73/1000</f>
        <v>0.1136</v>
      </c>
      <c r="G75" s="93"/>
      <c r="H75" s="93"/>
      <c r="I75" s="93"/>
      <c r="J75" s="93"/>
      <c r="K75" s="93"/>
      <c r="L75" s="93"/>
      <c r="M75" s="94"/>
    </row>
    <row r="76" spans="1:13" s="7" customFormat="1" ht="99">
      <c r="A76" s="95">
        <v>5</v>
      </c>
      <c r="B76" s="151" t="s">
        <v>69</v>
      </c>
      <c r="C76" s="171" t="s">
        <v>132</v>
      </c>
      <c r="D76" s="57" t="s">
        <v>34</v>
      </c>
      <c r="E76" s="152"/>
      <c r="F76" s="170">
        <v>24</v>
      </c>
      <c r="G76" s="152"/>
      <c r="H76" s="153"/>
      <c r="I76" s="154"/>
      <c r="J76" s="153"/>
      <c r="K76" s="154"/>
      <c r="L76" s="153"/>
      <c r="M76" s="155"/>
    </row>
    <row r="77" spans="1:13" s="7" customFormat="1" ht="16.5">
      <c r="A77" s="156"/>
      <c r="B77" s="157"/>
      <c r="C77" s="158" t="s">
        <v>41</v>
      </c>
      <c r="D77" s="159" t="s">
        <v>3</v>
      </c>
      <c r="E77" s="112">
        <v>0.15</v>
      </c>
      <c r="F77" s="113">
        <f>F76*E77</f>
        <v>3.5999999999999996</v>
      </c>
      <c r="G77" s="98"/>
      <c r="H77" s="98"/>
      <c r="I77" s="98"/>
      <c r="J77" s="98"/>
      <c r="K77" s="98"/>
      <c r="L77" s="98"/>
      <c r="M77" s="100"/>
    </row>
    <row r="78" spans="1:13" s="7" customFormat="1" ht="33">
      <c r="A78" s="156"/>
      <c r="B78" s="157"/>
      <c r="C78" s="158" t="s">
        <v>42</v>
      </c>
      <c r="D78" s="159" t="s">
        <v>43</v>
      </c>
      <c r="E78" s="113">
        <v>0.0216</v>
      </c>
      <c r="F78" s="113">
        <f>F76*E78</f>
        <v>0.5184</v>
      </c>
      <c r="G78" s="98"/>
      <c r="H78" s="98"/>
      <c r="I78" s="98"/>
      <c r="J78" s="98"/>
      <c r="K78" s="108"/>
      <c r="L78" s="98"/>
      <c r="M78" s="100"/>
    </row>
    <row r="79" spans="1:13" s="7" customFormat="1" ht="16.5">
      <c r="A79" s="156"/>
      <c r="B79" s="157"/>
      <c r="C79" s="158" t="s">
        <v>70</v>
      </c>
      <c r="D79" s="159" t="s">
        <v>43</v>
      </c>
      <c r="E79" s="113">
        <v>0.0273</v>
      </c>
      <c r="F79" s="113">
        <f>F76*E79</f>
        <v>0.6552</v>
      </c>
      <c r="G79" s="98"/>
      <c r="H79" s="98"/>
      <c r="I79" s="98"/>
      <c r="J79" s="98"/>
      <c r="K79" s="108"/>
      <c r="L79" s="98"/>
      <c r="M79" s="100"/>
    </row>
    <row r="80" spans="1:13" s="7" customFormat="1" ht="33">
      <c r="A80" s="156"/>
      <c r="B80" s="157"/>
      <c r="C80" s="160" t="s">
        <v>44</v>
      </c>
      <c r="D80" s="161" t="s">
        <v>43</v>
      </c>
      <c r="E80" s="113">
        <v>0.0097</v>
      </c>
      <c r="F80" s="113">
        <f>F76*E80</f>
        <v>0.2328</v>
      </c>
      <c r="G80" s="98"/>
      <c r="H80" s="98"/>
      <c r="I80" s="98"/>
      <c r="J80" s="98"/>
      <c r="K80" s="108"/>
      <c r="L80" s="98"/>
      <c r="M80" s="100"/>
    </row>
    <row r="81" spans="1:13" s="7" customFormat="1" ht="16.5">
      <c r="A81" s="156"/>
      <c r="B81" s="157"/>
      <c r="C81" s="57" t="s">
        <v>5</v>
      </c>
      <c r="D81" s="159"/>
      <c r="E81" s="113"/>
      <c r="F81" s="113"/>
      <c r="G81" s="98"/>
      <c r="H81" s="98"/>
      <c r="I81" s="98"/>
      <c r="J81" s="98"/>
      <c r="K81" s="98"/>
      <c r="L81" s="98"/>
      <c r="M81" s="100"/>
    </row>
    <row r="82" spans="1:13" s="7" customFormat="1" ht="33">
      <c r="A82" s="156"/>
      <c r="B82" s="143" t="s">
        <v>114</v>
      </c>
      <c r="C82" s="160" t="s">
        <v>30</v>
      </c>
      <c r="D82" s="159" t="s">
        <v>34</v>
      </c>
      <c r="E82" s="98">
        <v>1.22</v>
      </c>
      <c r="F82" s="113">
        <f>F76*E82</f>
        <v>29.28</v>
      </c>
      <c r="G82" s="98"/>
      <c r="H82" s="98"/>
      <c r="I82" s="98"/>
      <c r="J82" s="98"/>
      <c r="K82" s="98"/>
      <c r="L82" s="98"/>
      <c r="M82" s="100"/>
    </row>
    <row r="83" spans="1:13" s="7" customFormat="1" ht="16.5">
      <c r="A83" s="156"/>
      <c r="B83" s="157"/>
      <c r="C83" s="158" t="s">
        <v>6</v>
      </c>
      <c r="D83" s="159" t="s">
        <v>34</v>
      </c>
      <c r="E83" s="112">
        <v>0.07</v>
      </c>
      <c r="F83" s="113">
        <f>F76*E83</f>
        <v>1.6800000000000002</v>
      </c>
      <c r="G83" s="108"/>
      <c r="H83" s="98"/>
      <c r="I83" s="98"/>
      <c r="J83" s="98"/>
      <c r="K83" s="98"/>
      <c r="L83" s="98"/>
      <c r="M83" s="100"/>
    </row>
    <row r="84" spans="1:13" s="7" customFormat="1" ht="33">
      <c r="A84" s="156"/>
      <c r="B84" s="91" t="s">
        <v>107</v>
      </c>
      <c r="C84" s="171" t="s">
        <v>126</v>
      </c>
      <c r="D84" s="91" t="s">
        <v>33</v>
      </c>
      <c r="E84" s="92"/>
      <c r="F84" s="237">
        <f>F82*1.6</f>
        <v>46.848000000000006</v>
      </c>
      <c r="G84" s="93"/>
      <c r="H84" s="93"/>
      <c r="I84" s="93"/>
      <c r="J84" s="93"/>
      <c r="K84" s="106"/>
      <c r="L84" s="93"/>
      <c r="M84" s="94"/>
    </row>
    <row r="85" spans="1:13" s="7" customFormat="1" ht="17.25" thickBot="1">
      <c r="A85" s="205"/>
      <c r="B85" s="206"/>
      <c r="C85" s="207" t="s">
        <v>29</v>
      </c>
      <c r="D85" s="208" t="s">
        <v>28</v>
      </c>
      <c r="E85" s="209"/>
      <c r="F85" s="209"/>
      <c r="G85" s="210"/>
      <c r="H85" s="210"/>
      <c r="I85" s="210"/>
      <c r="J85" s="210"/>
      <c r="K85" s="210"/>
      <c r="L85" s="210"/>
      <c r="M85" s="211"/>
    </row>
    <row r="86" spans="1:13" s="8" customFormat="1" ht="17.25" customHeight="1">
      <c r="A86" s="212"/>
      <c r="B86" s="213"/>
      <c r="C86" s="214" t="s">
        <v>90</v>
      </c>
      <c r="D86" s="215" t="s">
        <v>28</v>
      </c>
      <c r="E86" s="215"/>
      <c r="F86" s="215"/>
      <c r="G86" s="216"/>
      <c r="H86" s="216"/>
      <c r="I86" s="216"/>
      <c r="J86" s="216"/>
      <c r="K86" s="216"/>
      <c r="L86" s="216"/>
      <c r="M86" s="217"/>
    </row>
    <row r="87" spans="1:13" s="8" customFormat="1" ht="17.25" customHeight="1">
      <c r="A87" s="173"/>
      <c r="B87" s="174"/>
      <c r="C87" s="175" t="s">
        <v>31</v>
      </c>
      <c r="D87" s="176" t="s">
        <v>1</v>
      </c>
      <c r="E87" s="93"/>
      <c r="F87" s="177"/>
      <c r="G87" s="177"/>
      <c r="H87" s="177"/>
      <c r="I87" s="177"/>
      <c r="J87" s="177"/>
      <c r="K87" s="177"/>
      <c r="L87" s="93"/>
      <c r="M87" s="94"/>
    </row>
    <row r="88" spans="1:13" s="8" customFormat="1" ht="15" customHeight="1">
      <c r="A88" s="173"/>
      <c r="B88" s="174"/>
      <c r="C88" s="178" t="s">
        <v>16</v>
      </c>
      <c r="D88" s="121" t="s">
        <v>28</v>
      </c>
      <c r="E88" s="93"/>
      <c r="F88" s="121"/>
      <c r="G88" s="121"/>
      <c r="H88" s="121"/>
      <c r="I88" s="121"/>
      <c r="J88" s="121"/>
      <c r="K88" s="121"/>
      <c r="L88" s="123"/>
      <c r="M88" s="124"/>
    </row>
    <row r="89" spans="1:13" s="8" customFormat="1" ht="15" customHeight="1">
      <c r="A89" s="173"/>
      <c r="B89" s="174"/>
      <c r="C89" s="175" t="s">
        <v>32</v>
      </c>
      <c r="D89" s="176" t="s">
        <v>1</v>
      </c>
      <c r="E89" s="93"/>
      <c r="F89" s="177"/>
      <c r="G89" s="177"/>
      <c r="H89" s="177"/>
      <c r="I89" s="177"/>
      <c r="J89" s="177"/>
      <c r="K89" s="177"/>
      <c r="L89" s="93"/>
      <c r="M89" s="94"/>
    </row>
    <row r="90" spans="1:13" s="8" customFormat="1" ht="17.25" thickBot="1">
      <c r="A90" s="179"/>
      <c r="B90" s="180"/>
      <c r="C90" s="181" t="s">
        <v>16</v>
      </c>
      <c r="D90" s="182" t="s">
        <v>28</v>
      </c>
      <c r="E90" s="182"/>
      <c r="F90" s="182"/>
      <c r="G90" s="182"/>
      <c r="H90" s="182"/>
      <c r="I90" s="182"/>
      <c r="J90" s="182"/>
      <c r="K90" s="182"/>
      <c r="L90" s="183"/>
      <c r="M90" s="184"/>
    </row>
    <row r="91" spans="1:13" s="8" customFormat="1" ht="16.5">
      <c r="A91" s="15"/>
      <c r="B91" s="16"/>
      <c r="C91" s="21"/>
      <c r="D91" s="18"/>
      <c r="E91" s="18"/>
      <c r="F91" s="18"/>
      <c r="G91" s="18"/>
      <c r="H91" s="18"/>
      <c r="I91" s="18"/>
      <c r="J91" s="18"/>
      <c r="K91" s="18"/>
      <c r="L91" s="18"/>
      <c r="M91" s="20"/>
    </row>
    <row r="92" spans="1:12" s="8" customFormat="1" ht="16.5">
      <c r="A92" s="14"/>
      <c r="B92" s="5"/>
      <c r="C92" s="263"/>
      <c r="D92" s="263"/>
      <c r="E92" s="263"/>
      <c r="F92" s="263"/>
      <c r="G92" s="263"/>
      <c r="H92" s="263"/>
      <c r="I92" s="263"/>
      <c r="J92" s="263"/>
      <c r="K92" s="263"/>
      <c r="L92" s="263"/>
    </row>
    <row r="93" s="59" customFormat="1" ht="15.75">
      <c r="A93" s="59" t="s">
        <v>183</v>
      </c>
    </row>
    <row r="94" spans="1:12" s="8" customFormat="1" ht="16.5">
      <c r="A94" s="14"/>
      <c r="B94" s="5"/>
      <c r="C94" s="68"/>
      <c r="D94" s="67"/>
      <c r="E94" s="67"/>
      <c r="F94" s="67"/>
      <c r="G94" s="67"/>
      <c r="H94" s="67"/>
      <c r="I94" s="67"/>
      <c r="J94" s="67"/>
      <c r="K94" s="67"/>
      <c r="L94" s="67"/>
    </row>
    <row r="95" spans="1:12" s="8" customFormat="1" ht="16.5">
      <c r="A95" s="14"/>
      <c r="B95" s="5"/>
      <c r="C95" s="263"/>
      <c r="D95" s="263"/>
      <c r="E95" s="263"/>
      <c r="F95" s="263"/>
      <c r="G95" s="263"/>
      <c r="H95" s="263"/>
      <c r="I95" s="263"/>
      <c r="J95" s="263"/>
      <c r="K95" s="263"/>
      <c r="L95" s="263"/>
    </row>
    <row r="96" spans="1:12" s="8" customFormat="1" ht="16.5">
      <c r="A96" s="14"/>
      <c r="B96" s="5"/>
      <c r="C96" s="263"/>
      <c r="D96" s="263"/>
      <c r="E96" s="263"/>
      <c r="F96" s="263"/>
      <c r="G96" s="263"/>
      <c r="H96" s="263"/>
      <c r="I96" s="263"/>
      <c r="J96" s="263"/>
      <c r="K96" s="263"/>
      <c r="L96" s="263"/>
    </row>
    <row r="97" spans="1:12" s="8" customFormat="1" ht="16.5">
      <c r="A97" s="14"/>
      <c r="B97" s="5"/>
      <c r="C97" s="9"/>
      <c r="D97" s="3"/>
      <c r="E97" s="3"/>
      <c r="F97" s="3"/>
      <c r="G97" s="3"/>
      <c r="H97" s="3"/>
      <c r="I97" s="3"/>
      <c r="J97" s="3"/>
      <c r="K97" s="3"/>
      <c r="L97" s="3"/>
    </row>
    <row r="98" spans="1:12" s="8" customFormat="1" ht="16.5">
      <c r="A98" s="14"/>
      <c r="B98" s="5"/>
      <c r="C98" s="9"/>
      <c r="D98" s="3"/>
      <c r="E98" s="3"/>
      <c r="F98" s="3"/>
      <c r="G98" s="3"/>
      <c r="H98" s="3"/>
      <c r="I98" s="3"/>
      <c r="J98" s="3"/>
      <c r="K98" s="3"/>
      <c r="L98" s="3"/>
    </row>
    <row r="99" spans="1:12" s="8" customFormat="1" ht="16.5">
      <c r="A99" s="14"/>
      <c r="B99" s="5"/>
      <c r="C99" s="9"/>
      <c r="D99" s="3"/>
      <c r="E99" s="3"/>
      <c r="F99" s="3"/>
      <c r="G99" s="3"/>
      <c r="H99" s="3"/>
      <c r="I99" s="3"/>
      <c r="J99" s="3"/>
      <c r="K99" s="3"/>
      <c r="L99" s="3"/>
    </row>
    <row r="100" spans="1:12" s="8" customFormat="1" ht="16.5">
      <c r="A100" s="14"/>
      <c r="B100" s="5"/>
      <c r="C100" s="9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8" customFormat="1" ht="16.5">
      <c r="A101" s="14"/>
      <c r="B101" s="5"/>
      <c r="C101" s="9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8" customFormat="1" ht="16.5">
      <c r="A102" s="14"/>
      <c r="B102" s="5"/>
      <c r="C102" s="9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8" customFormat="1" ht="16.5">
      <c r="A103" s="14"/>
      <c r="B103" s="5"/>
      <c r="C103" s="9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8" customFormat="1" ht="16.5">
      <c r="A104" s="14"/>
      <c r="B104" s="5"/>
      <c r="C104" s="9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8" customFormat="1" ht="16.5">
      <c r="A105" s="14"/>
      <c r="B105" s="5"/>
      <c r="C105" s="9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8" customFormat="1" ht="16.5">
      <c r="A106" s="14"/>
      <c r="B106" s="5"/>
      <c r="C106" s="9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8" customFormat="1" ht="16.5">
      <c r="A107" s="14"/>
      <c r="B107" s="5"/>
      <c r="C107" s="9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8" customFormat="1" ht="16.5">
      <c r="A108" s="14"/>
      <c r="B108" s="5"/>
      <c r="C108" s="9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8" customFormat="1" ht="16.5">
      <c r="A109" s="14"/>
      <c r="B109" s="5"/>
      <c r="C109" s="9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8" customFormat="1" ht="16.5">
      <c r="A110" s="14"/>
      <c r="B110" s="5"/>
      <c r="C110" s="9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8" customFormat="1" ht="16.5">
      <c r="A111" s="14"/>
      <c r="B111" s="5"/>
      <c r="C111" s="9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8" customFormat="1" ht="16.5">
      <c r="A112" s="14"/>
      <c r="B112" s="5"/>
      <c r="C112" s="9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8" customFormat="1" ht="16.5">
      <c r="A113" s="14"/>
      <c r="B113" s="5"/>
      <c r="C113" s="9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8" customFormat="1" ht="16.5">
      <c r="A114" s="14"/>
      <c r="B114" s="5"/>
      <c r="C114" s="9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8" customFormat="1" ht="16.5">
      <c r="A115" s="14"/>
      <c r="B115" s="5"/>
      <c r="C115" s="9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8" customFormat="1" ht="16.5">
      <c r="A116" s="14"/>
      <c r="B116" s="5"/>
      <c r="C116" s="9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8" customFormat="1" ht="16.5">
      <c r="A117" s="14"/>
      <c r="B117" s="5"/>
      <c r="C117" s="9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8" customFormat="1" ht="16.5">
      <c r="A118" s="14"/>
      <c r="B118" s="5"/>
      <c r="C118" s="9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8" customFormat="1" ht="16.5">
      <c r="A119" s="14"/>
      <c r="B119" s="5"/>
      <c r="C119" s="9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8" customFormat="1" ht="16.5">
      <c r="A120" s="14"/>
      <c r="B120" s="5"/>
      <c r="C120" s="9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8" customFormat="1" ht="16.5">
      <c r="A121" s="14"/>
      <c r="B121" s="5"/>
      <c r="C121" s="9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8" customFormat="1" ht="16.5">
      <c r="A122" s="14"/>
      <c r="B122" s="5"/>
      <c r="C122" s="9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8" customFormat="1" ht="16.5">
      <c r="A123" s="14"/>
      <c r="B123" s="5"/>
      <c r="C123" s="9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8" customFormat="1" ht="16.5">
      <c r="A124" s="14"/>
      <c r="B124" s="5"/>
      <c r="C124" s="9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8" customFormat="1" ht="16.5">
      <c r="A125" s="14"/>
      <c r="B125" s="5"/>
      <c r="C125" s="9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8" customFormat="1" ht="16.5">
      <c r="A126" s="14"/>
      <c r="B126" s="5"/>
      <c r="C126" s="9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8" customFormat="1" ht="16.5">
      <c r="A127" s="14"/>
      <c r="B127" s="5"/>
      <c r="C127" s="9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8" customFormat="1" ht="16.5">
      <c r="A128" s="14"/>
      <c r="B128" s="5"/>
      <c r="C128" s="9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8" customFormat="1" ht="16.5">
      <c r="A129" s="14"/>
      <c r="B129" s="5"/>
      <c r="C129" s="9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8" customFormat="1" ht="16.5">
      <c r="A130" s="14"/>
      <c r="B130" s="5"/>
      <c r="C130" s="9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8" customFormat="1" ht="16.5">
      <c r="A131" s="14"/>
      <c r="B131" s="5"/>
      <c r="C131" s="9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8" customFormat="1" ht="16.5">
      <c r="A132" s="14"/>
      <c r="B132" s="5"/>
      <c r="C132" s="9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8" customFormat="1" ht="16.5">
      <c r="A133" s="14"/>
      <c r="B133" s="5"/>
      <c r="C133" s="9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8" customFormat="1" ht="16.5">
      <c r="A134" s="14"/>
      <c r="B134" s="5"/>
      <c r="C134" s="9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8" customFormat="1" ht="16.5">
      <c r="A135" s="14"/>
      <c r="B135" s="5"/>
      <c r="C135" s="9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8" customFormat="1" ht="16.5">
      <c r="A136" s="14"/>
      <c r="B136" s="5"/>
      <c r="C136" s="9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8" customFormat="1" ht="16.5">
      <c r="A137" s="14"/>
      <c r="B137" s="5"/>
      <c r="C137" s="9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8" customFormat="1" ht="16.5">
      <c r="A138" s="14"/>
      <c r="B138" s="5"/>
      <c r="C138" s="9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8" customFormat="1" ht="16.5">
      <c r="A139" s="14"/>
      <c r="B139" s="5"/>
      <c r="C139" s="9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8" customFormat="1" ht="16.5">
      <c r="A140" s="14"/>
      <c r="B140" s="5"/>
      <c r="C140" s="9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8" customFormat="1" ht="16.5">
      <c r="A141" s="14"/>
      <c r="B141" s="5"/>
      <c r="C141" s="9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8" customFormat="1" ht="16.5">
      <c r="A142" s="14"/>
      <c r="B142" s="5"/>
      <c r="C142" s="9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8" customFormat="1" ht="16.5">
      <c r="A143" s="14"/>
      <c r="B143" s="5"/>
      <c r="C143" s="9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8" customFormat="1" ht="16.5">
      <c r="A144" s="14"/>
      <c r="B144" s="5"/>
      <c r="C144" s="9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8" customFormat="1" ht="16.5">
      <c r="A145" s="14"/>
      <c r="B145" s="5"/>
      <c r="C145" s="9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8" customFormat="1" ht="16.5">
      <c r="A146" s="14"/>
      <c r="B146" s="5"/>
      <c r="C146" s="9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8" customFormat="1" ht="16.5">
      <c r="A147" s="14"/>
      <c r="B147" s="5"/>
      <c r="C147" s="9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8" customFormat="1" ht="16.5">
      <c r="A148" s="14"/>
      <c r="B148" s="5"/>
      <c r="C148" s="9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8" customFormat="1" ht="16.5">
      <c r="A149" s="14"/>
      <c r="B149" s="5"/>
      <c r="C149" s="9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8" customFormat="1" ht="16.5">
      <c r="A150" s="14"/>
      <c r="B150" s="5"/>
      <c r="C150" s="9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8" customFormat="1" ht="16.5">
      <c r="A151" s="14"/>
      <c r="B151" s="5"/>
      <c r="C151" s="9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8" customFormat="1" ht="16.5">
      <c r="A152" s="14"/>
      <c r="B152" s="5"/>
      <c r="C152" s="9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8" customFormat="1" ht="16.5">
      <c r="A153" s="14"/>
      <c r="B153" s="5"/>
      <c r="C153" s="9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8" customFormat="1" ht="16.5">
      <c r="A154" s="14"/>
      <c r="B154" s="5"/>
      <c r="C154" s="9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8" customFormat="1" ht="16.5">
      <c r="A155" s="14"/>
      <c r="B155" s="5"/>
      <c r="C155" s="9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8" customFormat="1" ht="16.5">
      <c r="A156" s="14"/>
      <c r="B156" s="5"/>
      <c r="C156" s="9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8" customFormat="1" ht="16.5">
      <c r="A157" s="14"/>
      <c r="B157" s="5"/>
      <c r="C157" s="9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8" customFormat="1" ht="16.5">
      <c r="A158" s="14"/>
      <c r="B158" s="5"/>
      <c r="C158" s="9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8" customFormat="1" ht="16.5">
      <c r="A159" s="14"/>
      <c r="B159" s="5"/>
      <c r="C159" s="9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8" customFormat="1" ht="16.5">
      <c r="A160" s="14"/>
      <c r="B160" s="5"/>
      <c r="C160" s="9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8" customFormat="1" ht="16.5">
      <c r="A161" s="14"/>
      <c r="B161" s="5"/>
      <c r="C161" s="9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8" customFormat="1" ht="16.5">
      <c r="A162" s="14"/>
      <c r="B162" s="5"/>
      <c r="C162" s="9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8" customFormat="1" ht="16.5">
      <c r="A163" s="14"/>
      <c r="B163" s="5"/>
      <c r="C163" s="9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8" customFormat="1" ht="16.5">
      <c r="A164" s="14"/>
      <c r="B164" s="5"/>
      <c r="C164" s="9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8" customFormat="1" ht="16.5">
      <c r="A165" s="14"/>
      <c r="B165" s="5"/>
      <c r="C165" s="9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8" customFormat="1" ht="16.5">
      <c r="A166" s="14"/>
      <c r="B166" s="5"/>
      <c r="C166" s="9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8" customFormat="1" ht="16.5">
      <c r="A167" s="14"/>
      <c r="B167" s="5"/>
      <c r="C167" s="9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8" customFormat="1" ht="16.5">
      <c r="A168" s="14"/>
      <c r="B168" s="5"/>
      <c r="C168" s="9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8" customFormat="1" ht="16.5">
      <c r="A169" s="14"/>
      <c r="B169" s="5"/>
      <c r="C169" s="9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8" customFormat="1" ht="16.5">
      <c r="A170" s="14"/>
      <c r="B170" s="5"/>
      <c r="C170" s="9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8" customFormat="1" ht="16.5">
      <c r="A171" s="14"/>
      <c r="B171" s="5"/>
      <c r="C171" s="9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8" customFormat="1" ht="16.5">
      <c r="A172" s="14"/>
      <c r="B172" s="5"/>
      <c r="C172" s="9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8" customFormat="1" ht="16.5">
      <c r="A173" s="14"/>
      <c r="B173" s="5"/>
      <c r="C173" s="9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8" customFormat="1" ht="16.5">
      <c r="A174" s="14"/>
      <c r="B174" s="5"/>
      <c r="C174" s="9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8" customFormat="1" ht="16.5">
      <c r="A175" s="14"/>
      <c r="B175" s="5"/>
      <c r="C175" s="9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8" customFormat="1" ht="16.5">
      <c r="A176" s="14"/>
      <c r="B176" s="5"/>
      <c r="C176" s="9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8" customFormat="1" ht="16.5">
      <c r="A177" s="14"/>
      <c r="B177" s="5"/>
      <c r="C177" s="9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8" customFormat="1" ht="16.5">
      <c r="A178" s="14"/>
      <c r="B178" s="5"/>
      <c r="C178" s="9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8" customFormat="1" ht="16.5">
      <c r="A179" s="14"/>
      <c r="B179" s="5"/>
      <c r="C179" s="9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8" customFormat="1" ht="16.5">
      <c r="A180" s="14"/>
      <c r="B180" s="5"/>
      <c r="C180" s="9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8" customFormat="1" ht="16.5">
      <c r="A181" s="14"/>
      <c r="B181" s="5"/>
      <c r="C181" s="9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8" customFormat="1" ht="16.5">
      <c r="A182" s="14"/>
      <c r="B182" s="5"/>
      <c r="C182" s="9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8" customFormat="1" ht="16.5">
      <c r="A183" s="14"/>
      <c r="B183" s="5"/>
      <c r="C183" s="9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8" customFormat="1" ht="16.5">
      <c r="A184" s="14"/>
      <c r="B184" s="5"/>
      <c r="C184" s="9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8" customFormat="1" ht="16.5">
      <c r="A185" s="14"/>
      <c r="B185" s="5"/>
      <c r="C185" s="9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8" customFormat="1" ht="16.5">
      <c r="A186" s="14"/>
      <c r="B186" s="5"/>
      <c r="C186" s="9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8" customFormat="1" ht="16.5">
      <c r="A187" s="14"/>
      <c r="B187" s="5"/>
      <c r="C187" s="9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8" customFormat="1" ht="16.5">
      <c r="A188" s="14"/>
      <c r="B188" s="5"/>
      <c r="C188" s="9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8" customFormat="1" ht="16.5">
      <c r="A189" s="14"/>
      <c r="B189" s="5"/>
      <c r="C189" s="9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8" customFormat="1" ht="16.5">
      <c r="A190" s="14"/>
      <c r="B190" s="5"/>
      <c r="C190" s="9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8" customFormat="1" ht="16.5">
      <c r="A191" s="14"/>
      <c r="B191" s="5"/>
      <c r="C191" s="9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8" customFormat="1" ht="16.5">
      <c r="A192" s="14"/>
      <c r="B192" s="5"/>
      <c r="C192" s="9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8" customFormat="1" ht="16.5">
      <c r="A193" s="14"/>
      <c r="B193" s="5"/>
      <c r="C193" s="9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8" customFormat="1" ht="16.5">
      <c r="A194" s="14"/>
      <c r="B194" s="5"/>
      <c r="C194" s="9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8" customFormat="1" ht="16.5">
      <c r="A195" s="14"/>
      <c r="B195" s="5"/>
      <c r="C195" s="9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8" customFormat="1" ht="16.5">
      <c r="A196" s="14"/>
      <c r="B196" s="5"/>
      <c r="C196" s="9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8" customFormat="1" ht="16.5">
      <c r="A197" s="14"/>
      <c r="B197" s="5"/>
      <c r="C197" s="9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8" customFormat="1" ht="16.5">
      <c r="A198" s="14"/>
      <c r="B198" s="5"/>
      <c r="C198" s="9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8" customFormat="1" ht="16.5">
      <c r="A199" s="14"/>
      <c r="B199" s="5"/>
      <c r="C199" s="9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8" customFormat="1" ht="16.5">
      <c r="A200" s="14"/>
      <c r="B200" s="5"/>
      <c r="C200" s="9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8" customFormat="1" ht="16.5">
      <c r="A201" s="14"/>
      <c r="B201" s="5"/>
      <c r="C201" s="9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8" customFormat="1" ht="16.5">
      <c r="A202" s="14"/>
      <c r="B202" s="5"/>
      <c r="C202" s="9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8" customFormat="1" ht="16.5">
      <c r="A203" s="14"/>
      <c r="B203" s="5"/>
      <c r="C203" s="9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8" customFormat="1" ht="16.5">
      <c r="A204" s="14"/>
      <c r="B204" s="5"/>
      <c r="C204" s="9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8" customFormat="1" ht="16.5">
      <c r="A205" s="14"/>
      <c r="B205" s="5"/>
      <c r="C205" s="9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8" customFormat="1" ht="16.5">
      <c r="A206" s="14"/>
      <c r="B206" s="5"/>
      <c r="C206" s="9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8" customFormat="1" ht="16.5">
      <c r="A207" s="14"/>
      <c r="B207" s="5"/>
      <c r="C207" s="9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8" customFormat="1" ht="16.5">
      <c r="A208" s="14"/>
      <c r="B208" s="5"/>
      <c r="C208" s="9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8" customFormat="1" ht="16.5">
      <c r="A209" s="14"/>
      <c r="B209" s="5"/>
      <c r="C209" s="9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8" customFormat="1" ht="16.5">
      <c r="A210" s="14"/>
      <c r="B210" s="5"/>
      <c r="C210" s="9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8" customFormat="1" ht="16.5">
      <c r="A211" s="14"/>
      <c r="B211" s="5"/>
      <c r="C211" s="9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8" customFormat="1" ht="16.5">
      <c r="A212" s="14"/>
      <c r="B212" s="5"/>
      <c r="C212" s="9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8" customFormat="1" ht="16.5">
      <c r="A213" s="14"/>
      <c r="B213" s="5"/>
      <c r="C213" s="9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8" customFormat="1" ht="16.5">
      <c r="A214" s="14"/>
      <c r="B214" s="5"/>
      <c r="C214" s="9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8" customFormat="1" ht="16.5">
      <c r="A215" s="14"/>
      <c r="B215" s="5"/>
      <c r="C215" s="9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8" customFormat="1" ht="16.5">
      <c r="A216" s="14"/>
      <c r="B216" s="5"/>
      <c r="C216" s="9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8" customFormat="1" ht="16.5">
      <c r="A217" s="14"/>
      <c r="B217" s="5"/>
      <c r="C217" s="9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8" customFormat="1" ht="16.5">
      <c r="A218" s="14"/>
      <c r="B218" s="5"/>
      <c r="C218" s="9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8" customFormat="1" ht="16.5">
      <c r="A219" s="14"/>
      <c r="B219" s="5"/>
      <c r="C219" s="9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8" customFormat="1" ht="16.5">
      <c r="A220" s="14"/>
      <c r="B220" s="5"/>
      <c r="C220" s="9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8" customFormat="1" ht="16.5">
      <c r="A221" s="14"/>
      <c r="B221" s="5"/>
      <c r="C221" s="9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8" customFormat="1" ht="16.5">
      <c r="A222" s="14"/>
      <c r="B222" s="5"/>
      <c r="C222" s="9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8" customFormat="1" ht="16.5">
      <c r="A223" s="14"/>
      <c r="B223" s="5"/>
      <c r="C223" s="9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8" customFormat="1" ht="16.5">
      <c r="A224" s="14"/>
      <c r="B224" s="5"/>
      <c r="C224" s="9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8" customFormat="1" ht="16.5">
      <c r="A225" s="14"/>
      <c r="B225" s="5"/>
      <c r="C225" s="9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8" customFormat="1" ht="16.5">
      <c r="A226" s="14"/>
      <c r="B226" s="5"/>
      <c r="C226" s="9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8" customFormat="1" ht="16.5">
      <c r="A227" s="14"/>
      <c r="B227" s="5"/>
      <c r="C227" s="9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8" customFormat="1" ht="16.5">
      <c r="A228" s="14"/>
      <c r="B228" s="5"/>
      <c r="C228" s="9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8" customFormat="1" ht="16.5">
      <c r="A229" s="14"/>
      <c r="B229" s="5"/>
      <c r="C229" s="9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8" customFormat="1" ht="16.5">
      <c r="A230" s="14"/>
      <c r="B230" s="5"/>
      <c r="C230" s="9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8" customFormat="1" ht="16.5">
      <c r="A231" s="14"/>
      <c r="B231" s="5"/>
      <c r="C231" s="9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8" customFormat="1" ht="16.5">
      <c r="A232" s="14"/>
      <c r="B232" s="5"/>
      <c r="C232" s="9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8" customFormat="1" ht="16.5">
      <c r="A233" s="14"/>
      <c r="B233" s="5"/>
      <c r="C233" s="9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8" customFormat="1" ht="16.5">
      <c r="A234" s="14"/>
      <c r="B234" s="5"/>
      <c r="C234" s="9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8" customFormat="1" ht="16.5">
      <c r="A235" s="14"/>
      <c r="B235" s="5"/>
      <c r="C235" s="9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8" customFormat="1" ht="16.5">
      <c r="A236" s="14"/>
      <c r="B236" s="5"/>
      <c r="C236" s="9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8" customFormat="1" ht="16.5">
      <c r="A237" s="14"/>
      <c r="B237" s="5"/>
      <c r="C237" s="9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8" customFormat="1" ht="16.5">
      <c r="A238" s="14"/>
      <c r="B238" s="5"/>
      <c r="C238" s="9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8" customFormat="1" ht="16.5">
      <c r="A239" s="14"/>
      <c r="B239" s="5"/>
      <c r="C239" s="9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8" customFormat="1" ht="16.5">
      <c r="A240" s="14"/>
      <c r="B240" s="5"/>
      <c r="C240" s="9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8" customFormat="1" ht="16.5">
      <c r="A241" s="14"/>
      <c r="B241" s="5"/>
      <c r="C241" s="9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8" customFormat="1" ht="16.5">
      <c r="A242" s="14"/>
      <c r="B242" s="5"/>
      <c r="C242" s="9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8" customFormat="1" ht="16.5">
      <c r="A243" s="14"/>
      <c r="B243" s="5"/>
      <c r="C243" s="9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8" customFormat="1" ht="16.5">
      <c r="A244" s="14"/>
      <c r="B244" s="5"/>
      <c r="C244" s="9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8" customFormat="1" ht="16.5">
      <c r="A245" s="14"/>
      <c r="B245" s="5"/>
      <c r="C245" s="9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8" customFormat="1" ht="16.5">
      <c r="A246" s="14"/>
      <c r="B246" s="5"/>
      <c r="C246" s="9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8" customFormat="1" ht="16.5">
      <c r="A247" s="14"/>
      <c r="B247" s="5"/>
      <c r="C247" s="9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8" customFormat="1" ht="16.5">
      <c r="A248" s="14"/>
      <c r="B248" s="5"/>
      <c r="C248" s="9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8" customFormat="1" ht="16.5">
      <c r="A249" s="14"/>
      <c r="B249" s="5"/>
      <c r="C249" s="9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8" customFormat="1" ht="16.5">
      <c r="A250" s="14"/>
      <c r="B250" s="5"/>
      <c r="C250" s="9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8" customFormat="1" ht="16.5">
      <c r="A251" s="14"/>
      <c r="B251" s="5"/>
      <c r="C251" s="9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8" customFormat="1" ht="16.5">
      <c r="A252" s="14"/>
      <c r="B252" s="5"/>
      <c r="C252" s="9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8" customFormat="1" ht="16.5">
      <c r="A253" s="14"/>
      <c r="B253" s="5"/>
      <c r="C253" s="9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8" customFormat="1" ht="16.5">
      <c r="A254" s="14"/>
      <c r="B254" s="5"/>
      <c r="C254" s="9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8" customFormat="1" ht="16.5">
      <c r="A255" s="14"/>
      <c r="B255" s="5"/>
      <c r="C255" s="9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8" customFormat="1" ht="16.5">
      <c r="A256" s="14"/>
      <c r="B256" s="5"/>
      <c r="C256" s="9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8" customFormat="1" ht="16.5">
      <c r="A257" s="14"/>
      <c r="B257" s="5"/>
      <c r="C257" s="9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8" customFormat="1" ht="16.5">
      <c r="A258" s="14"/>
      <c r="B258" s="5"/>
      <c r="C258" s="9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8" customFormat="1" ht="16.5">
      <c r="A259" s="14"/>
      <c r="B259" s="5"/>
      <c r="C259" s="9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8" customFormat="1" ht="16.5">
      <c r="A260" s="14"/>
      <c r="B260" s="5"/>
      <c r="C260" s="9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8" customFormat="1" ht="16.5">
      <c r="A261" s="14"/>
      <c r="B261" s="5"/>
      <c r="C261" s="9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8" customFormat="1" ht="16.5">
      <c r="A262" s="14"/>
      <c r="B262" s="5"/>
      <c r="C262" s="9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8" customFormat="1" ht="16.5">
      <c r="A263" s="14"/>
      <c r="B263" s="5"/>
      <c r="C263" s="9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8" customFormat="1" ht="16.5">
      <c r="A264" s="14"/>
      <c r="B264" s="5"/>
      <c r="C264" s="9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8" customFormat="1" ht="16.5">
      <c r="A265" s="14"/>
      <c r="B265" s="5"/>
      <c r="C265" s="9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8" customFormat="1" ht="16.5">
      <c r="A266" s="14"/>
      <c r="B266" s="5"/>
      <c r="C266" s="9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8" customFormat="1" ht="16.5">
      <c r="A267" s="14"/>
      <c r="B267" s="5"/>
      <c r="C267" s="9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8" customFormat="1" ht="16.5">
      <c r="A268" s="14"/>
      <c r="B268" s="5"/>
      <c r="C268" s="9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8" customFormat="1" ht="16.5">
      <c r="A269" s="14"/>
      <c r="B269" s="5"/>
      <c r="C269" s="9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8" customFormat="1" ht="16.5">
      <c r="A270" s="14"/>
      <c r="B270" s="5"/>
      <c r="C270" s="9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8" customFormat="1" ht="16.5">
      <c r="A271" s="14"/>
      <c r="B271" s="5"/>
      <c r="C271" s="9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8" customFormat="1" ht="16.5">
      <c r="A272" s="14"/>
      <c r="B272" s="5"/>
      <c r="C272" s="9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8" customFormat="1" ht="16.5">
      <c r="A273" s="14"/>
      <c r="B273" s="5"/>
      <c r="C273" s="9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8" customFormat="1" ht="16.5">
      <c r="A274" s="14"/>
      <c r="B274" s="5"/>
      <c r="C274" s="9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8" customFormat="1" ht="16.5">
      <c r="A275" s="14"/>
      <c r="B275" s="5"/>
      <c r="C275" s="9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8" customFormat="1" ht="16.5">
      <c r="A276" s="14"/>
      <c r="B276" s="5"/>
      <c r="C276" s="9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8" customFormat="1" ht="16.5">
      <c r="A277" s="14"/>
      <c r="B277" s="5"/>
      <c r="C277" s="9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8" customFormat="1" ht="16.5">
      <c r="A278" s="14"/>
      <c r="B278" s="5"/>
      <c r="C278" s="9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8" customFormat="1" ht="16.5">
      <c r="A279" s="14"/>
      <c r="B279" s="5"/>
      <c r="C279" s="9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8" customFormat="1" ht="16.5">
      <c r="A280" s="14"/>
      <c r="B280" s="5"/>
      <c r="C280" s="9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8" customFormat="1" ht="16.5">
      <c r="A281" s="14"/>
      <c r="B281" s="5"/>
      <c r="C281" s="9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8" customFormat="1" ht="16.5">
      <c r="A282" s="14"/>
      <c r="B282" s="5"/>
      <c r="C282" s="9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8" customFormat="1" ht="16.5">
      <c r="A283" s="14"/>
      <c r="B283" s="5"/>
      <c r="C283" s="9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8" customFormat="1" ht="16.5">
      <c r="A284" s="14"/>
      <c r="B284" s="5"/>
      <c r="C284" s="9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8" customFormat="1" ht="16.5">
      <c r="A285" s="14"/>
      <c r="B285" s="5"/>
      <c r="C285" s="9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8" customFormat="1" ht="16.5">
      <c r="A286" s="14"/>
      <c r="B286" s="5"/>
      <c r="C286" s="9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8" customFormat="1" ht="16.5">
      <c r="A287" s="14"/>
      <c r="B287" s="5"/>
      <c r="C287" s="9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8" customFormat="1" ht="16.5">
      <c r="A288" s="14"/>
      <c r="B288" s="5"/>
      <c r="C288" s="9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8" customFormat="1" ht="16.5">
      <c r="A289" s="14"/>
      <c r="B289" s="5"/>
      <c r="C289" s="9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8" customFormat="1" ht="16.5">
      <c r="A290" s="14"/>
      <c r="B290" s="5"/>
      <c r="C290" s="9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8" customFormat="1" ht="16.5">
      <c r="A291" s="14"/>
      <c r="B291" s="5"/>
      <c r="C291" s="9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8" customFormat="1" ht="16.5">
      <c r="A292" s="14"/>
      <c r="B292" s="5"/>
      <c r="C292" s="9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8" customFormat="1" ht="16.5">
      <c r="A293" s="14"/>
      <c r="B293" s="5"/>
      <c r="C293" s="9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8" customFormat="1" ht="16.5">
      <c r="A294" s="14"/>
      <c r="B294" s="5"/>
      <c r="C294" s="9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8" customFormat="1" ht="16.5">
      <c r="A295" s="14"/>
      <c r="B295" s="5"/>
      <c r="C295" s="9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8" customFormat="1" ht="16.5">
      <c r="A296" s="14"/>
      <c r="B296" s="5"/>
      <c r="C296" s="9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8" customFormat="1" ht="16.5">
      <c r="A297" s="14"/>
      <c r="B297" s="5"/>
      <c r="C297" s="9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8" customFormat="1" ht="16.5">
      <c r="A298" s="14"/>
      <c r="B298" s="5"/>
      <c r="C298" s="9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8" customFormat="1" ht="16.5">
      <c r="A299" s="14"/>
      <c r="B299" s="5"/>
      <c r="C299" s="9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8" customFormat="1" ht="16.5">
      <c r="A300" s="14"/>
      <c r="B300" s="5"/>
      <c r="C300" s="9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8" customFormat="1" ht="16.5">
      <c r="A301" s="14"/>
      <c r="B301" s="5"/>
      <c r="C301" s="9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8" customFormat="1" ht="16.5">
      <c r="A302" s="14"/>
      <c r="B302" s="5"/>
      <c r="C302" s="9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8" customFormat="1" ht="16.5">
      <c r="A303" s="14"/>
      <c r="B303" s="5"/>
      <c r="C303" s="9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8" customFormat="1" ht="16.5">
      <c r="A304" s="14"/>
      <c r="B304" s="5"/>
      <c r="C304" s="9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8" customFormat="1" ht="16.5">
      <c r="A305" s="14"/>
      <c r="B305" s="5"/>
      <c r="C305" s="9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8" customFormat="1" ht="16.5">
      <c r="A306" s="14"/>
      <c r="B306" s="5"/>
      <c r="C306" s="9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8" customFormat="1" ht="16.5">
      <c r="A307" s="14"/>
      <c r="B307" s="5"/>
      <c r="C307" s="9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8" customFormat="1" ht="16.5">
      <c r="A308" s="14"/>
      <c r="B308" s="5"/>
      <c r="C308" s="9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8" customFormat="1" ht="16.5">
      <c r="A309" s="14"/>
      <c r="B309" s="5"/>
      <c r="C309" s="9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8" customFormat="1" ht="16.5">
      <c r="A310" s="14"/>
      <c r="B310" s="5"/>
      <c r="C310" s="9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8" customFormat="1" ht="16.5">
      <c r="A311" s="14"/>
      <c r="B311" s="5"/>
      <c r="C311" s="9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8" customFormat="1" ht="16.5">
      <c r="A312" s="14"/>
      <c r="B312" s="5"/>
      <c r="C312" s="9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8" customFormat="1" ht="16.5">
      <c r="A313" s="14"/>
      <c r="B313" s="5"/>
      <c r="C313" s="9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8" customFormat="1" ht="16.5">
      <c r="A314" s="14"/>
      <c r="B314" s="5"/>
      <c r="C314" s="9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8" customFormat="1" ht="16.5">
      <c r="A315" s="14"/>
      <c r="B315" s="5"/>
      <c r="C315" s="9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8" customFormat="1" ht="16.5">
      <c r="A316" s="14"/>
      <c r="B316" s="5"/>
      <c r="C316" s="9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8" customFormat="1" ht="16.5">
      <c r="A317" s="14"/>
      <c r="B317" s="5"/>
      <c r="C317" s="9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8" customFormat="1" ht="16.5">
      <c r="A318" s="14"/>
      <c r="B318" s="5"/>
      <c r="C318" s="9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8" customFormat="1" ht="16.5">
      <c r="A319" s="14"/>
      <c r="B319" s="5"/>
      <c r="C319" s="9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8" customFormat="1" ht="16.5">
      <c r="A320" s="14"/>
      <c r="B320" s="5"/>
      <c r="C320" s="9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8" customFormat="1" ht="16.5">
      <c r="A321" s="14"/>
      <c r="B321" s="5"/>
      <c r="C321" s="9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8" customFormat="1" ht="16.5">
      <c r="A322" s="14"/>
      <c r="B322" s="5"/>
      <c r="C322" s="9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8" customFormat="1" ht="16.5">
      <c r="A323" s="14"/>
      <c r="B323" s="5"/>
      <c r="C323" s="9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8" customFormat="1" ht="16.5">
      <c r="A324" s="14"/>
      <c r="B324" s="5"/>
      <c r="C324" s="9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8" customFormat="1" ht="16.5">
      <c r="A325" s="14"/>
      <c r="B325" s="5"/>
      <c r="C325" s="9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8" customFormat="1" ht="16.5">
      <c r="A326" s="14"/>
      <c r="B326" s="5"/>
      <c r="C326" s="9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8" customFormat="1" ht="16.5">
      <c r="A327" s="14"/>
      <c r="B327" s="5"/>
      <c r="C327" s="9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8" customFormat="1" ht="16.5">
      <c r="A328" s="14"/>
      <c r="B328" s="5"/>
      <c r="C328" s="9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8" customFormat="1" ht="16.5">
      <c r="A329" s="14"/>
      <c r="B329" s="5"/>
      <c r="C329" s="9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8" customFormat="1" ht="16.5">
      <c r="A330" s="14"/>
      <c r="B330" s="5"/>
      <c r="C330" s="9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8" customFormat="1" ht="16.5">
      <c r="A331" s="14"/>
      <c r="B331" s="5"/>
      <c r="C331" s="9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8" customFormat="1" ht="16.5">
      <c r="A332" s="14"/>
      <c r="B332" s="5"/>
      <c r="C332" s="9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8" customFormat="1" ht="16.5">
      <c r="A333" s="14"/>
      <c r="B333" s="5"/>
      <c r="C333" s="9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8" customFormat="1" ht="16.5">
      <c r="A334" s="14"/>
      <c r="B334" s="5"/>
      <c r="C334" s="9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8" customFormat="1" ht="16.5">
      <c r="A335" s="14"/>
      <c r="B335" s="5"/>
      <c r="C335" s="9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8" customFormat="1" ht="16.5">
      <c r="A336" s="14"/>
      <c r="B336" s="5"/>
      <c r="C336" s="9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8" customFormat="1" ht="16.5">
      <c r="A337" s="14"/>
      <c r="B337" s="5"/>
      <c r="C337" s="9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8" customFormat="1" ht="16.5">
      <c r="A338" s="14"/>
      <c r="B338" s="5"/>
      <c r="C338" s="9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8" customFormat="1" ht="16.5">
      <c r="A339" s="14"/>
      <c r="B339" s="5"/>
      <c r="C339" s="9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8" customFormat="1" ht="16.5">
      <c r="A340" s="14"/>
      <c r="B340" s="5"/>
      <c r="C340" s="9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8" customFormat="1" ht="16.5">
      <c r="A341" s="14"/>
      <c r="B341" s="5"/>
      <c r="C341" s="9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8" customFormat="1" ht="16.5">
      <c r="A342" s="14"/>
      <c r="B342" s="5"/>
      <c r="C342" s="9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8" customFormat="1" ht="16.5">
      <c r="A343" s="14"/>
      <c r="B343" s="5"/>
      <c r="C343" s="9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8" customFormat="1" ht="16.5">
      <c r="A344" s="14"/>
      <c r="B344" s="5"/>
      <c r="C344" s="9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8" customFormat="1" ht="16.5">
      <c r="A345" s="14"/>
      <c r="B345" s="5"/>
      <c r="C345" s="9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8" customFormat="1" ht="16.5">
      <c r="A346" s="14"/>
      <c r="B346" s="5"/>
      <c r="C346" s="9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8" customFormat="1" ht="16.5">
      <c r="A347" s="14"/>
      <c r="B347" s="5"/>
      <c r="C347" s="9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8" customFormat="1" ht="16.5">
      <c r="A348" s="14"/>
      <c r="B348" s="5"/>
      <c r="C348" s="9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8" customFormat="1" ht="16.5">
      <c r="A349" s="14"/>
      <c r="B349" s="5"/>
      <c r="C349" s="9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8" customFormat="1" ht="16.5">
      <c r="A350" s="14"/>
      <c r="B350" s="5"/>
      <c r="C350" s="9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8" customFormat="1" ht="16.5">
      <c r="A351" s="14"/>
      <c r="B351" s="5"/>
      <c r="C351" s="9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8" customFormat="1" ht="16.5">
      <c r="A352" s="14"/>
      <c r="B352" s="5"/>
      <c r="C352" s="9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8" customFormat="1" ht="16.5">
      <c r="A353" s="14"/>
      <c r="B353" s="5"/>
      <c r="C353" s="9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8" customFormat="1" ht="16.5">
      <c r="A354" s="14"/>
      <c r="B354" s="5"/>
      <c r="C354" s="9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8" customFormat="1" ht="16.5">
      <c r="A355" s="14"/>
      <c r="B355" s="5"/>
      <c r="C355" s="9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8" customFormat="1" ht="16.5">
      <c r="A356" s="14"/>
      <c r="B356" s="5"/>
      <c r="C356" s="9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8" customFormat="1" ht="16.5">
      <c r="A357" s="14"/>
      <c r="B357" s="5"/>
      <c r="C357" s="9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8" customFormat="1" ht="16.5">
      <c r="A358" s="14"/>
      <c r="B358" s="5"/>
      <c r="C358" s="9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8" customFormat="1" ht="16.5">
      <c r="A359" s="14"/>
      <c r="B359" s="5"/>
      <c r="C359" s="9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8" customFormat="1" ht="16.5">
      <c r="A360" s="14"/>
      <c r="B360" s="5"/>
      <c r="C360" s="9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8" customFormat="1" ht="16.5">
      <c r="A361" s="14"/>
      <c r="B361" s="5"/>
      <c r="C361" s="9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8" customFormat="1" ht="16.5">
      <c r="A362" s="14"/>
      <c r="B362" s="5"/>
      <c r="C362" s="9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8" customFormat="1" ht="16.5">
      <c r="A363" s="14"/>
      <c r="B363" s="5"/>
      <c r="C363" s="9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8" customFormat="1" ht="16.5">
      <c r="A364" s="14"/>
      <c r="B364" s="5"/>
      <c r="C364" s="9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8" customFormat="1" ht="16.5">
      <c r="A365" s="14"/>
      <c r="B365" s="5"/>
      <c r="C365" s="9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8" customFormat="1" ht="16.5">
      <c r="A366" s="14"/>
      <c r="B366" s="5"/>
      <c r="C366" s="9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8" customFormat="1" ht="16.5">
      <c r="A367" s="14"/>
      <c r="B367" s="5"/>
      <c r="C367" s="9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8" customFormat="1" ht="16.5">
      <c r="A368" s="14"/>
      <c r="B368" s="5"/>
      <c r="C368" s="9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8" customFormat="1" ht="16.5">
      <c r="A369" s="14"/>
      <c r="B369" s="5"/>
      <c r="C369" s="9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8" customFormat="1" ht="16.5">
      <c r="A370" s="14"/>
      <c r="B370" s="5"/>
      <c r="C370" s="9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8" customFormat="1" ht="16.5">
      <c r="A371" s="14"/>
      <c r="B371" s="5"/>
      <c r="C371" s="9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8" customFormat="1" ht="16.5">
      <c r="A372" s="14"/>
      <c r="B372" s="5"/>
      <c r="C372" s="9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8" customFormat="1" ht="16.5">
      <c r="A373" s="14"/>
      <c r="B373" s="5"/>
      <c r="C373" s="9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8" customFormat="1" ht="16.5">
      <c r="A374" s="14"/>
      <c r="B374" s="5"/>
      <c r="C374" s="9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8" customFormat="1" ht="16.5">
      <c r="A375" s="14"/>
      <c r="B375" s="5"/>
      <c r="C375" s="9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8" customFormat="1" ht="16.5">
      <c r="A376" s="14"/>
      <c r="B376" s="5"/>
      <c r="C376" s="9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8" customFormat="1" ht="16.5">
      <c r="A377" s="14"/>
      <c r="B377" s="5"/>
      <c r="C377" s="9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8" customFormat="1" ht="16.5">
      <c r="A378" s="14"/>
      <c r="B378" s="5"/>
      <c r="C378" s="9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8" customFormat="1" ht="16.5">
      <c r="A379" s="14"/>
      <c r="B379" s="5"/>
      <c r="C379" s="9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8" customFormat="1" ht="16.5">
      <c r="A380" s="14"/>
      <c r="B380" s="5"/>
      <c r="C380" s="9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8" customFormat="1" ht="16.5">
      <c r="A381" s="14"/>
      <c r="B381" s="5"/>
      <c r="C381" s="9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8" customFormat="1" ht="16.5">
      <c r="A382" s="14"/>
      <c r="B382" s="5"/>
      <c r="C382" s="9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8" customFormat="1" ht="16.5">
      <c r="A383" s="14"/>
      <c r="B383" s="5"/>
      <c r="C383" s="9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8" customFormat="1" ht="16.5">
      <c r="A384" s="14"/>
      <c r="B384" s="5"/>
      <c r="C384" s="9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8" customFormat="1" ht="16.5">
      <c r="A385" s="14"/>
      <c r="B385" s="5"/>
      <c r="C385" s="9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8" customFormat="1" ht="16.5">
      <c r="A386" s="14"/>
      <c r="B386" s="5"/>
      <c r="C386" s="9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8" customFormat="1" ht="16.5">
      <c r="A387" s="14"/>
      <c r="B387" s="5"/>
      <c r="C387" s="9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8" customFormat="1" ht="16.5">
      <c r="A388" s="14"/>
      <c r="B388" s="5"/>
      <c r="C388" s="9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8" customFormat="1" ht="16.5">
      <c r="A389" s="14"/>
      <c r="B389" s="5"/>
      <c r="C389" s="9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8" customFormat="1" ht="16.5">
      <c r="A390" s="14"/>
      <c r="B390" s="5"/>
      <c r="C390" s="9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8" customFormat="1" ht="16.5">
      <c r="A391" s="14"/>
      <c r="B391" s="5"/>
      <c r="C391" s="9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8" customFormat="1" ht="16.5">
      <c r="A392" s="14"/>
      <c r="B392" s="5"/>
      <c r="C392" s="9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8" customFormat="1" ht="16.5">
      <c r="A393" s="14"/>
      <c r="B393" s="5"/>
      <c r="C393" s="9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8" customFormat="1" ht="16.5">
      <c r="A394" s="14"/>
      <c r="B394" s="5"/>
      <c r="C394" s="9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8" customFormat="1" ht="16.5">
      <c r="A395" s="14"/>
      <c r="B395" s="5"/>
      <c r="C395" s="9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8" customFormat="1" ht="16.5">
      <c r="A396" s="14"/>
      <c r="B396" s="5"/>
      <c r="C396" s="9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8" customFormat="1" ht="16.5">
      <c r="A397" s="14"/>
      <c r="B397" s="5"/>
      <c r="C397" s="9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8" customFormat="1" ht="16.5">
      <c r="A398" s="14"/>
      <c r="B398" s="5"/>
      <c r="C398" s="9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8" customFormat="1" ht="16.5">
      <c r="A399" s="14"/>
      <c r="B399" s="5"/>
      <c r="C399" s="9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8" customFormat="1" ht="16.5">
      <c r="A400" s="14"/>
      <c r="B400" s="5"/>
      <c r="C400" s="9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8" customFormat="1" ht="16.5">
      <c r="A401" s="14"/>
      <c r="B401" s="5"/>
      <c r="C401" s="9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8" customFormat="1" ht="16.5">
      <c r="A402" s="14"/>
      <c r="B402" s="5"/>
      <c r="C402" s="9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8" customFormat="1" ht="16.5">
      <c r="A403" s="14"/>
      <c r="B403" s="5"/>
      <c r="C403" s="9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8" customFormat="1" ht="16.5">
      <c r="A404" s="14"/>
      <c r="B404" s="5"/>
      <c r="C404" s="9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8" customFormat="1" ht="16.5">
      <c r="A405" s="14"/>
      <c r="B405" s="5"/>
      <c r="C405" s="9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8" customFormat="1" ht="16.5">
      <c r="A406" s="14"/>
      <c r="B406" s="5"/>
      <c r="C406" s="9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8" customFormat="1" ht="16.5">
      <c r="A407" s="14"/>
      <c r="B407" s="5"/>
      <c r="C407" s="9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8" customFormat="1" ht="16.5">
      <c r="A408" s="14"/>
      <c r="B408" s="5"/>
      <c r="C408" s="9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8" customFormat="1" ht="16.5">
      <c r="A409" s="14"/>
      <c r="B409" s="5"/>
      <c r="C409" s="9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8" customFormat="1" ht="16.5">
      <c r="A410" s="14"/>
      <c r="B410" s="5"/>
      <c r="C410" s="9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8" customFormat="1" ht="16.5">
      <c r="A411" s="14"/>
      <c r="B411" s="5"/>
      <c r="C411" s="9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8" customFormat="1" ht="16.5">
      <c r="A412" s="14"/>
      <c r="B412" s="5"/>
      <c r="C412" s="9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8" customFormat="1" ht="16.5">
      <c r="A413" s="14"/>
      <c r="B413" s="5"/>
      <c r="C413" s="9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8" customFormat="1" ht="16.5">
      <c r="A414" s="14"/>
      <c r="B414" s="5"/>
      <c r="C414" s="9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8" customFormat="1" ht="16.5">
      <c r="A415" s="14"/>
      <c r="B415" s="5"/>
      <c r="C415" s="9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8" customFormat="1" ht="16.5">
      <c r="A416" s="14"/>
      <c r="B416" s="5"/>
      <c r="C416" s="9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8" customFormat="1" ht="16.5">
      <c r="A417" s="14"/>
      <c r="B417" s="5"/>
      <c r="C417" s="9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8" customFormat="1" ht="16.5">
      <c r="A418" s="14"/>
      <c r="B418" s="5"/>
      <c r="C418" s="9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8" customFormat="1" ht="16.5">
      <c r="A419" s="14"/>
      <c r="B419" s="5"/>
      <c r="C419" s="9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8" customFormat="1" ht="16.5">
      <c r="A420" s="14"/>
      <c r="B420" s="5"/>
      <c r="C420" s="9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8" customFormat="1" ht="16.5">
      <c r="A421" s="14"/>
      <c r="B421" s="5"/>
      <c r="C421" s="9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8" customFormat="1" ht="16.5">
      <c r="A422" s="14"/>
      <c r="B422" s="5"/>
      <c r="C422" s="9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8" customFormat="1" ht="16.5">
      <c r="A423" s="14"/>
      <c r="B423" s="5"/>
      <c r="C423" s="9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8" customFormat="1" ht="16.5">
      <c r="A424" s="14"/>
      <c r="B424" s="5"/>
      <c r="C424" s="9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8" customFormat="1" ht="16.5">
      <c r="A425" s="14"/>
      <c r="B425" s="5"/>
      <c r="C425" s="9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8" customFormat="1" ht="16.5">
      <c r="A426" s="14"/>
      <c r="B426" s="5"/>
      <c r="C426" s="9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8" customFormat="1" ht="16.5">
      <c r="A427" s="14"/>
      <c r="B427" s="5"/>
      <c r="C427" s="9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8" customFormat="1" ht="16.5">
      <c r="A428" s="14"/>
      <c r="B428" s="5"/>
      <c r="C428" s="9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8" customFormat="1" ht="16.5">
      <c r="A429" s="14"/>
      <c r="B429" s="5"/>
      <c r="C429" s="9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8" customFormat="1" ht="16.5">
      <c r="A430" s="14"/>
      <c r="B430" s="5"/>
      <c r="C430" s="9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8" customFormat="1" ht="16.5">
      <c r="A431" s="14"/>
      <c r="B431" s="5"/>
      <c r="C431" s="9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8" customFormat="1" ht="16.5">
      <c r="A432" s="14"/>
      <c r="B432" s="5"/>
      <c r="C432" s="9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8" customFormat="1" ht="16.5">
      <c r="A433" s="14"/>
      <c r="B433" s="5"/>
      <c r="C433" s="9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8" customFormat="1" ht="16.5">
      <c r="A434" s="14"/>
      <c r="B434" s="5"/>
      <c r="C434" s="9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8" customFormat="1" ht="16.5">
      <c r="A435" s="14"/>
      <c r="B435" s="5"/>
      <c r="C435" s="9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8" customFormat="1" ht="16.5">
      <c r="A436" s="14"/>
      <c r="B436" s="5"/>
      <c r="C436" s="9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8" customFormat="1" ht="16.5">
      <c r="A437" s="14"/>
      <c r="B437" s="5"/>
      <c r="C437" s="9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8" customFormat="1" ht="16.5">
      <c r="A438" s="14"/>
      <c r="B438" s="5"/>
      <c r="C438" s="9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8" customFormat="1" ht="16.5">
      <c r="A439" s="14"/>
      <c r="B439" s="5"/>
      <c r="C439" s="9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8" customFormat="1" ht="16.5">
      <c r="A440" s="14"/>
      <c r="B440" s="5"/>
      <c r="C440" s="9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8" customFormat="1" ht="16.5">
      <c r="A441" s="14"/>
      <c r="B441" s="5"/>
      <c r="C441" s="9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8" customFormat="1" ht="16.5">
      <c r="A442" s="14"/>
      <c r="B442" s="5"/>
      <c r="C442" s="9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8" customFormat="1" ht="16.5">
      <c r="A443" s="14"/>
      <c r="B443" s="5"/>
      <c r="C443" s="9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8" customFormat="1" ht="16.5">
      <c r="A444" s="14"/>
      <c r="B444" s="5"/>
      <c r="C444" s="9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8" customFormat="1" ht="16.5">
      <c r="A445" s="14"/>
      <c r="B445" s="5"/>
      <c r="C445" s="9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8" customFormat="1" ht="16.5">
      <c r="A446" s="14"/>
      <c r="B446" s="5"/>
      <c r="C446" s="9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8" customFormat="1" ht="16.5">
      <c r="A447" s="14"/>
      <c r="B447" s="5"/>
      <c r="C447" s="9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8" customFormat="1" ht="16.5">
      <c r="A448" s="14"/>
      <c r="B448" s="5"/>
      <c r="C448" s="9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8" customFormat="1" ht="16.5">
      <c r="A449" s="14"/>
      <c r="B449" s="5"/>
      <c r="C449" s="9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8" customFormat="1" ht="16.5">
      <c r="A450" s="14"/>
      <c r="B450" s="5"/>
      <c r="C450" s="9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8" customFormat="1" ht="16.5">
      <c r="A451" s="14"/>
      <c r="B451" s="5"/>
      <c r="C451" s="9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8" customFormat="1" ht="16.5">
      <c r="A452" s="14"/>
      <c r="B452" s="5"/>
      <c r="C452" s="9"/>
      <c r="D452" s="3"/>
      <c r="E452" s="3"/>
      <c r="F452" s="3"/>
      <c r="G452" s="3"/>
      <c r="H452" s="3"/>
      <c r="I452" s="3"/>
      <c r="J452" s="3"/>
      <c r="K452" s="3"/>
      <c r="L452" s="3"/>
    </row>
  </sheetData>
  <sheetProtection/>
  <mergeCells count="16">
    <mergeCell ref="H4:M4"/>
    <mergeCell ref="K5:L5"/>
    <mergeCell ref="E5:E6"/>
    <mergeCell ref="C96:L96"/>
    <mergeCell ref="C95:L95"/>
    <mergeCell ref="C92:L92"/>
    <mergeCell ref="A1:M1"/>
    <mergeCell ref="A2:M2"/>
    <mergeCell ref="A5:A6"/>
    <mergeCell ref="B5:B6"/>
    <mergeCell ref="C5:C6"/>
    <mergeCell ref="D5:D6"/>
    <mergeCell ref="F5:F6"/>
    <mergeCell ref="K3:M3"/>
    <mergeCell ref="G5:H5"/>
    <mergeCell ref="I5:J5"/>
  </mergeCells>
  <conditionalFormatting sqref="D69:F69 C70:C74 D37:E44 F38:F44 E70:F74 D46:E55 F47:F55 C58:F65 F31 D32:D33 D66:D84 D22:D29 C24:F28 F14 D16:F16 C17:F19 D75:F84">
    <cfRule type="cellIs" priority="311" dxfId="18" operator="equal" stopIfTrue="1">
      <formula>0</formula>
    </cfRule>
  </conditionalFormatting>
  <conditionalFormatting sqref="D25:D29">
    <cfRule type="cellIs" priority="61" dxfId="19" operator="equal" stopIfTrue="1">
      <formula>8223.307275</formula>
    </cfRule>
  </conditionalFormatting>
  <printOptions/>
  <pageMargins left="0.11811023622047245" right="0.11811023622047245" top="0.7874015748031497" bottom="0.7480314960629921" header="0.5118110236220472" footer="0.5118110236220472"/>
  <pageSetup fitToHeight="20" horizontalDpi="600" verticalDpi="600" orientation="landscape" scale="70" r:id="rId1"/>
  <ignoredErrors>
    <ignoredError sqref="F22:F23" formula="1"/>
    <ignoredError sqref="B37 B46 B25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457"/>
  <sheetViews>
    <sheetView zoomScale="86" zoomScaleNormal="86" zoomScaleSheetLayoutView="90" workbookViewId="0" topLeftCell="A80">
      <selection activeCell="G90" sqref="G8:M90"/>
    </sheetView>
  </sheetViews>
  <sheetFormatPr defaultColWidth="9.140625" defaultRowHeight="15"/>
  <cols>
    <col min="1" max="1" width="4.421875" style="14" customWidth="1"/>
    <col min="2" max="2" width="11.00390625" style="5" customWidth="1"/>
    <col min="3" max="3" width="39.421875" style="2" customWidth="1"/>
    <col min="4" max="4" width="9.28125" style="3" bestFit="1" customWidth="1"/>
    <col min="5" max="5" width="10.7109375" style="4" customWidth="1"/>
    <col min="6" max="6" width="13.28125" style="4" customWidth="1"/>
    <col min="7" max="7" width="13.00390625" style="4" customWidth="1"/>
    <col min="8" max="8" width="14.57421875" style="4" customWidth="1"/>
    <col min="9" max="9" width="11.421875" style="4" customWidth="1"/>
    <col min="10" max="10" width="13.8515625" style="4" customWidth="1"/>
    <col min="11" max="11" width="11.140625" style="4" customWidth="1"/>
    <col min="12" max="12" width="16.00390625" style="4" customWidth="1"/>
    <col min="13" max="13" width="16.7109375" style="1" customWidth="1"/>
    <col min="14" max="16384" width="9.140625" style="1" customWidth="1"/>
  </cols>
  <sheetData>
    <row r="1" spans="1:13" ht="21">
      <c r="A1" s="251" t="s">
        <v>133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ht="61.5" customHeight="1">
      <c r="A2" s="252" t="s">
        <v>147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2:13" ht="16.5">
      <c r="B3" s="10"/>
      <c r="C3" s="11"/>
      <c r="D3" s="12"/>
      <c r="E3" s="13"/>
      <c r="I3" s="55"/>
      <c r="K3" s="260" t="s">
        <v>125</v>
      </c>
      <c r="L3" s="260"/>
      <c r="M3" s="260"/>
    </row>
    <row r="4" spans="1:13" s="7" customFormat="1" ht="16.5" thickBot="1">
      <c r="A4" s="15"/>
      <c r="B4" s="16"/>
      <c r="C4" s="17"/>
      <c r="D4" s="18"/>
      <c r="E4" s="19"/>
      <c r="F4" s="19"/>
      <c r="G4" s="19"/>
      <c r="H4" s="262"/>
      <c r="I4" s="262"/>
      <c r="J4" s="262"/>
      <c r="K4" s="262"/>
      <c r="L4" s="262"/>
      <c r="M4" s="262"/>
    </row>
    <row r="5" spans="1:15" s="7" customFormat="1" ht="15.75" customHeight="1">
      <c r="A5" s="254" t="s">
        <v>2</v>
      </c>
      <c r="B5" s="256" t="s">
        <v>9</v>
      </c>
      <c r="C5" s="258" t="s">
        <v>10</v>
      </c>
      <c r="D5" s="258" t="s">
        <v>11</v>
      </c>
      <c r="E5" s="258" t="s">
        <v>12</v>
      </c>
      <c r="F5" s="258" t="s">
        <v>13</v>
      </c>
      <c r="G5" s="261" t="s">
        <v>14</v>
      </c>
      <c r="H5" s="261"/>
      <c r="I5" s="261" t="s">
        <v>17</v>
      </c>
      <c r="J5" s="261"/>
      <c r="K5" s="258" t="s">
        <v>18</v>
      </c>
      <c r="L5" s="258"/>
      <c r="M5" s="72" t="s">
        <v>19</v>
      </c>
      <c r="N5" s="6"/>
      <c r="O5" s="6"/>
    </row>
    <row r="6" spans="1:13" s="7" customFormat="1" ht="26.25" customHeight="1" thickBot="1">
      <c r="A6" s="255"/>
      <c r="B6" s="257"/>
      <c r="C6" s="259"/>
      <c r="D6" s="259"/>
      <c r="E6" s="259"/>
      <c r="F6" s="259"/>
      <c r="G6" s="73" t="s">
        <v>15</v>
      </c>
      <c r="H6" s="74" t="s">
        <v>16</v>
      </c>
      <c r="I6" s="73" t="s">
        <v>15</v>
      </c>
      <c r="J6" s="74" t="s">
        <v>16</v>
      </c>
      <c r="K6" s="73" t="s">
        <v>15</v>
      </c>
      <c r="L6" s="74" t="s">
        <v>16</v>
      </c>
      <c r="M6" s="75" t="s">
        <v>20</v>
      </c>
    </row>
    <row r="7" spans="1:13" s="7" customFormat="1" ht="16.5" thickBot="1">
      <c r="A7" s="71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7">
        <v>7</v>
      </c>
      <c r="H7" s="78">
        <v>8</v>
      </c>
      <c r="I7" s="77">
        <v>9</v>
      </c>
      <c r="J7" s="78">
        <v>10</v>
      </c>
      <c r="K7" s="77">
        <v>11</v>
      </c>
      <c r="L7" s="78">
        <v>12</v>
      </c>
      <c r="M7" s="79">
        <v>13</v>
      </c>
    </row>
    <row r="8" spans="1:13" s="7" customFormat="1" ht="22.5" customHeight="1">
      <c r="A8" s="80"/>
      <c r="B8" s="81"/>
      <c r="C8" s="82" t="s">
        <v>21</v>
      </c>
      <c r="D8" s="83"/>
      <c r="E8" s="83"/>
      <c r="F8" s="83"/>
      <c r="G8" s="83"/>
      <c r="H8" s="83"/>
      <c r="I8" s="83"/>
      <c r="J8" s="83"/>
      <c r="K8" s="83"/>
      <c r="L8" s="83"/>
      <c r="M8" s="84"/>
    </row>
    <row r="9" spans="1:13" s="7" customFormat="1" ht="42.75" customHeight="1">
      <c r="A9" s="85"/>
      <c r="B9" s="86"/>
      <c r="C9" s="87" t="s">
        <v>22</v>
      </c>
      <c r="D9" s="88"/>
      <c r="E9" s="88"/>
      <c r="F9" s="88"/>
      <c r="G9" s="88"/>
      <c r="H9" s="88"/>
      <c r="I9" s="88"/>
      <c r="J9" s="88"/>
      <c r="K9" s="88"/>
      <c r="L9" s="88"/>
      <c r="M9" s="89"/>
    </row>
    <row r="10" spans="1:13" s="7" customFormat="1" ht="82.5">
      <c r="A10" s="90">
        <v>1</v>
      </c>
      <c r="B10" s="91" t="s">
        <v>24</v>
      </c>
      <c r="C10" s="169" t="s">
        <v>76</v>
      </c>
      <c r="D10" s="91" t="s">
        <v>118</v>
      </c>
      <c r="E10" s="92"/>
      <c r="F10" s="172">
        <v>0.06</v>
      </c>
      <c r="G10" s="93"/>
      <c r="H10" s="93"/>
      <c r="I10" s="93"/>
      <c r="J10" s="93"/>
      <c r="K10" s="93"/>
      <c r="L10" s="93"/>
      <c r="M10" s="94"/>
    </row>
    <row r="11" spans="1:13" s="7" customFormat="1" ht="16.5">
      <c r="A11" s="95"/>
      <c r="B11" s="57"/>
      <c r="C11" s="96" t="s">
        <v>4</v>
      </c>
      <c r="D11" s="103" t="s">
        <v>3</v>
      </c>
      <c r="E11" s="98">
        <v>93.22</v>
      </c>
      <c r="F11" s="113">
        <f>F10*E11</f>
        <v>5.5931999999999995</v>
      </c>
      <c r="G11" s="99"/>
      <c r="H11" s="98"/>
      <c r="I11" s="98"/>
      <c r="J11" s="98"/>
      <c r="K11" s="99"/>
      <c r="L11" s="98"/>
      <c r="M11" s="100"/>
    </row>
    <row r="12" spans="1:13" s="7" customFormat="1" ht="66">
      <c r="A12" s="101">
        <v>2</v>
      </c>
      <c r="B12" s="102" t="s">
        <v>137</v>
      </c>
      <c r="C12" s="169" t="s">
        <v>138</v>
      </c>
      <c r="D12" s="103" t="s">
        <v>139</v>
      </c>
      <c r="E12" s="104"/>
      <c r="F12" s="105">
        <v>1</v>
      </c>
      <c r="G12" s="106"/>
      <c r="H12" s="93"/>
      <c r="I12" s="93"/>
      <c r="J12" s="93"/>
      <c r="K12" s="106"/>
      <c r="L12" s="93"/>
      <c r="M12" s="94"/>
    </row>
    <row r="13" spans="1:13" s="7" customFormat="1" ht="16.5">
      <c r="A13" s="218"/>
      <c r="B13" s="219"/>
      <c r="C13" s="107" t="s">
        <v>4</v>
      </c>
      <c r="D13" s="103" t="s">
        <v>3</v>
      </c>
      <c r="E13" s="108">
        <v>2.2</v>
      </c>
      <c r="F13" s="108">
        <f>F12*E13</f>
        <v>2.2</v>
      </c>
      <c r="G13" s="109"/>
      <c r="H13" s="108"/>
      <c r="I13" s="108"/>
      <c r="J13" s="108"/>
      <c r="K13" s="109"/>
      <c r="L13" s="108"/>
      <c r="M13" s="111"/>
    </row>
    <row r="14" spans="1:13" s="7" customFormat="1" ht="16.5">
      <c r="A14" s="218"/>
      <c r="B14" s="102"/>
      <c r="C14" s="66" t="s">
        <v>5</v>
      </c>
      <c r="D14" s="103"/>
      <c r="E14" s="112"/>
      <c r="F14" s="108"/>
      <c r="G14" s="109"/>
      <c r="H14" s="108"/>
      <c r="I14" s="109"/>
      <c r="J14" s="108"/>
      <c r="K14" s="109"/>
      <c r="L14" s="108"/>
      <c r="M14" s="111"/>
    </row>
    <row r="15" spans="1:13" s="7" customFormat="1" ht="16.5">
      <c r="A15" s="218"/>
      <c r="B15" s="102"/>
      <c r="C15" s="107" t="s">
        <v>140</v>
      </c>
      <c r="D15" s="114" t="s">
        <v>34</v>
      </c>
      <c r="E15" s="113">
        <v>0.0942</v>
      </c>
      <c r="F15" s="113">
        <f>F12*E15</f>
        <v>0.0942</v>
      </c>
      <c r="G15" s="110"/>
      <c r="H15" s="108"/>
      <c r="I15" s="109"/>
      <c r="J15" s="108"/>
      <c r="K15" s="109"/>
      <c r="L15" s="108"/>
      <c r="M15" s="111"/>
    </row>
    <row r="16" spans="1:13" s="7" customFormat="1" ht="33">
      <c r="A16" s="95"/>
      <c r="B16" s="57" t="s">
        <v>107</v>
      </c>
      <c r="C16" s="171" t="s">
        <v>128</v>
      </c>
      <c r="D16" s="114" t="s">
        <v>33</v>
      </c>
      <c r="E16" s="93">
        <v>2.4</v>
      </c>
      <c r="F16" s="200">
        <f>F15*2.4</f>
        <v>0.22608</v>
      </c>
      <c r="G16" s="93"/>
      <c r="H16" s="93"/>
      <c r="I16" s="93"/>
      <c r="J16" s="93"/>
      <c r="K16" s="93"/>
      <c r="L16" s="93"/>
      <c r="M16" s="94"/>
    </row>
    <row r="17" spans="1:13" s="7" customFormat="1" ht="16.5">
      <c r="A17" s="95"/>
      <c r="B17" s="57"/>
      <c r="C17" s="120" t="s">
        <v>25</v>
      </c>
      <c r="D17" s="121" t="s">
        <v>28</v>
      </c>
      <c r="E17" s="122"/>
      <c r="F17" s="122"/>
      <c r="G17" s="123"/>
      <c r="H17" s="123"/>
      <c r="I17" s="123"/>
      <c r="J17" s="123"/>
      <c r="K17" s="123"/>
      <c r="L17" s="123"/>
      <c r="M17" s="124"/>
    </row>
    <row r="18" spans="1:13" s="7" customFormat="1" ht="16.5">
      <c r="A18" s="95"/>
      <c r="B18" s="57"/>
      <c r="C18" s="120" t="s">
        <v>26</v>
      </c>
      <c r="D18" s="121"/>
      <c r="E18" s="122"/>
      <c r="F18" s="122"/>
      <c r="G18" s="123"/>
      <c r="H18" s="123"/>
      <c r="I18" s="123"/>
      <c r="J18" s="123"/>
      <c r="K18" s="123"/>
      <c r="L18" s="123"/>
      <c r="M18" s="124"/>
    </row>
    <row r="19" spans="1:13" s="7" customFormat="1" ht="99">
      <c r="A19" s="95">
        <v>1</v>
      </c>
      <c r="B19" s="125" t="s">
        <v>71</v>
      </c>
      <c r="C19" s="169" t="s">
        <v>141</v>
      </c>
      <c r="D19" s="114" t="s">
        <v>34</v>
      </c>
      <c r="E19" s="126"/>
      <c r="F19" s="105">
        <v>14</v>
      </c>
      <c r="G19" s="127"/>
      <c r="H19" s="128"/>
      <c r="I19" s="126"/>
      <c r="J19" s="129"/>
      <c r="K19" s="126"/>
      <c r="L19" s="130"/>
      <c r="M19" s="131"/>
    </row>
    <row r="20" spans="1:13" s="7" customFormat="1" ht="33">
      <c r="A20" s="132"/>
      <c r="B20" s="126"/>
      <c r="C20" s="118" t="s">
        <v>86</v>
      </c>
      <c r="D20" s="119" t="s">
        <v>108</v>
      </c>
      <c r="E20" s="133">
        <v>0.0479</v>
      </c>
      <c r="F20" s="113">
        <f>F19*E20</f>
        <v>0.6706</v>
      </c>
      <c r="G20" s="98"/>
      <c r="H20" s="98"/>
      <c r="I20" s="98"/>
      <c r="J20" s="98"/>
      <c r="K20" s="98"/>
      <c r="L20" s="98"/>
      <c r="M20" s="100"/>
    </row>
    <row r="21" spans="1:13" s="7" customFormat="1" ht="36.75">
      <c r="A21" s="95">
        <v>2</v>
      </c>
      <c r="B21" s="202" t="s">
        <v>120</v>
      </c>
      <c r="C21" s="169" t="s">
        <v>103</v>
      </c>
      <c r="D21" s="97" t="s">
        <v>34</v>
      </c>
      <c r="E21" s="99" t="s">
        <v>38</v>
      </c>
      <c r="F21" s="105">
        <f>F19</f>
        <v>14</v>
      </c>
      <c r="G21" s="98"/>
      <c r="H21" s="134"/>
      <c r="I21" s="98"/>
      <c r="J21" s="134"/>
      <c r="K21" s="99"/>
      <c r="L21" s="134"/>
      <c r="M21" s="135"/>
    </row>
    <row r="22" spans="1:13" s="7" customFormat="1" ht="16.5">
      <c r="A22" s="95"/>
      <c r="B22" s="97"/>
      <c r="C22" s="136" t="s">
        <v>37</v>
      </c>
      <c r="D22" s="97" t="s">
        <v>36</v>
      </c>
      <c r="E22" s="112">
        <v>0.034</v>
      </c>
      <c r="F22" s="113">
        <f>E22*F21</f>
        <v>0.47600000000000003</v>
      </c>
      <c r="G22" s="98"/>
      <c r="H22" s="98"/>
      <c r="I22" s="98"/>
      <c r="J22" s="98"/>
      <c r="K22" s="98"/>
      <c r="L22" s="98"/>
      <c r="M22" s="100"/>
    </row>
    <row r="23" spans="1:13" s="7" customFormat="1" ht="16.5">
      <c r="A23" s="95"/>
      <c r="B23" s="97"/>
      <c r="C23" s="136" t="s">
        <v>72</v>
      </c>
      <c r="D23" s="97" t="s">
        <v>39</v>
      </c>
      <c r="E23" s="109">
        <v>0.0803</v>
      </c>
      <c r="F23" s="113">
        <f>E23*F21</f>
        <v>1.1241999999999999</v>
      </c>
      <c r="G23" s="98"/>
      <c r="H23" s="98"/>
      <c r="I23" s="98"/>
      <c r="J23" s="98"/>
      <c r="K23" s="98"/>
      <c r="L23" s="98"/>
      <c r="M23" s="100"/>
    </row>
    <row r="24" spans="1:13" s="7" customFormat="1" ht="16.5">
      <c r="A24" s="95"/>
      <c r="B24" s="57"/>
      <c r="C24" s="136" t="s">
        <v>87</v>
      </c>
      <c r="D24" s="97" t="s">
        <v>0</v>
      </c>
      <c r="E24" s="113">
        <v>0.0056</v>
      </c>
      <c r="F24" s="113">
        <f>F21*E24</f>
        <v>0.0784</v>
      </c>
      <c r="G24" s="98"/>
      <c r="H24" s="98"/>
      <c r="I24" s="98"/>
      <c r="J24" s="98"/>
      <c r="K24" s="98"/>
      <c r="L24" s="98"/>
      <c r="M24" s="100"/>
    </row>
    <row r="25" spans="1:13" s="7" customFormat="1" ht="49.5">
      <c r="A25" s="95">
        <v>3</v>
      </c>
      <c r="B25" s="125" t="s">
        <v>40</v>
      </c>
      <c r="C25" s="171" t="s">
        <v>142</v>
      </c>
      <c r="D25" s="114" t="s">
        <v>34</v>
      </c>
      <c r="E25" s="97"/>
      <c r="F25" s="170">
        <v>2</v>
      </c>
      <c r="G25" s="97"/>
      <c r="H25" s="115"/>
      <c r="I25" s="97"/>
      <c r="J25" s="115"/>
      <c r="K25" s="97"/>
      <c r="L25" s="115"/>
      <c r="M25" s="116"/>
    </row>
    <row r="26" spans="1:13" s="7" customFormat="1" ht="16.5">
      <c r="A26" s="56"/>
      <c r="B26" s="57"/>
      <c r="C26" s="96" t="s">
        <v>4</v>
      </c>
      <c r="D26" s="103" t="s">
        <v>3</v>
      </c>
      <c r="E26" s="98">
        <v>2.06</v>
      </c>
      <c r="F26" s="98">
        <f>F25*E26</f>
        <v>4.12</v>
      </c>
      <c r="G26" s="98"/>
      <c r="H26" s="98"/>
      <c r="I26" s="98"/>
      <c r="J26" s="98"/>
      <c r="K26" s="98"/>
      <c r="L26" s="98"/>
      <c r="M26" s="100"/>
    </row>
    <row r="27" spans="1:13" s="7" customFormat="1" ht="33">
      <c r="A27" s="95">
        <v>4</v>
      </c>
      <c r="B27" s="143" t="s">
        <v>117</v>
      </c>
      <c r="C27" s="171" t="s">
        <v>88</v>
      </c>
      <c r="D27" s="97" t="s">
        <v>34</v>
      </c>
      <c r="E27" s="97"/>
      <c r="F27" s="170">
        <f>F25</f>
        <v>2</v>
      </c>
      <c r="G27" s="97"/>
      <c r="H27" s="115"/>
      <c r="I27" s="97"/>
      <c r="J27" s="115"/>
      <c r="K27" s="97"/>
      <c r="L27" s="115"/>
      <c r="M27" s="116"/>
    </row>
    <row r="28" spans="1:13" s="7" customFormat="1" ht="16.5">
      <c r="A28" s="56"/>
      <c r="B28" s="57"/>
      <c r="C28" s="96" t="s">
        <v>4</v>
      </c>
      <c r="D28" s="97" t="s">
        <v>36</v>
      </c>
      <c r="E28" s="98">
        <v>0.87</v>
      </c>
      <c r="F28" s="98">
        <f>F27*E28</f>
        <v>1.74</v>
      </c>
      <c r="G28" s="98"/>
      <c r="H28" s="98"/>
      <c r="I28" s="98"/>
      <c r="J28" s="98"/>
      <c r="K28" s="98"/>
      <c r="L28" s="98"/>
      <c r="M28" s="100"/>
    </row>
    <row r="29" spans="1:13" s="7" customFormat="1" ht="16.5">
      <c r="A29" s="95">
        <v>5</v>
      </c>
      <c r="B29" s="91" t="s">
        <v>107</v>
      </c>
      <c r="C29" s="171" t="s">
        <v>89</v>
      </c>
      <c r="D29" s="91" t="s">
        <v>33</v>
      </c>
      <c r="E29" s="93">
        <v>1.9</v>
      </c>
      <c r="F29" s="170">
        <f>(F21+F27)*1.9</f>
        <v>30.4</v>
      </c>
      <c r="G29" s="93"/>
      <c r="H29" s="93"/>
      <c r="I29" s="93"/>
      <c r="J29" s="93"/>
      <c r="K29" s="106"/>
      <c r="L29" s="93"/>
      <c r="M29" s="94"/>
    </row>
    <row r="30" spans="1:13" s="7" customFormat="1" ht="16.5">
      <c r="A30" s="95">
        <v>6</v>
      </c>
      <c r="B30" s="185" t="s">
        <v>111</v>
      </c>
      <c r="C30" s="171" t="s">
        <v>96</v>
      </c>
      <c r="D30" s="139" t="s">
        <v>34</v>
      </c>
      <c r="E30" s="186"/>
      <c r="F30" s="170">
        <f>F21+F27</f>
        <v>16</v>
      </c>
      <c r="G30" s="187"/>
      <c r="H30" s="187"/>
      <c r="I30" s="187"/>
      <c r="J30" s="188"/>
      <c r="K30" s="187"/>
      <c r="L30" s="187"/>
      <c r="M30" s="197"/>
    </row>
    <row r="31" spans="1:13" s="7" customFormat="1" ht="16.5">
      <c r="A31" s="95"/>
      <c r="B31" s="137"/>
      <c r="C31" s="138" t="s">
        <v>97</v>
      </c>
      <c r="D31" s="139" t="s">
        <v>3</v>
      </c>
      <c r="E31" s="189">
        <v>0.00323</v>
      </c>
      <c r="F31" s="189">
        <f>E31*F30</f>
        <v>0.05168</v>
      </c>
      <c r="G31" s="191"/>
      <c r="H31" s="191"/>
      <c r="I31" s="191"/>
      <c r="J31" s="191"/>
      <c r="K31" s="192"/>
      <c r="L31" s="192"/>
      <c r="M31" s="198"/>
    </row>
    <row r="32" spans="1:13" s="7" customFormat="1" ht="33">
      <c r="A32" s="95"/>
      <c r="B32" s="143" t="s">
        <v>98</v>
      </c>
      <c r="C32" s="140" t="s">
        <v>99</v>
      </c>
      <c r="D32" s="139" t="s">
        <v>43</v>
      </c>
      <c r="E32" s="189">
        <v>0.00362</v>
      </c>
      <c r="F32" s="189">
        <f>E32*F30</f>
        <v>0.05792</v>
      </c>
      <c r="G32" s="190"/>
      <c r="H32" s="190"/>
      <c r="I32" s="190"/>
      <c r="J32" s="190"/>
      <c r="K32" s="190"/>
      <c r="L32" s="190"/>
      <c r="M32" s="199"/>
    </row>
    <row r="33" spans="1:13" s="7" customFormat="1" ht="16.5">
      <c r="A33" s="95"/>
      <c r="B33" s="137"/>
      <c r="C33" s="141" t="s">
        <v>7</v>
      </c>
      <c r="D33" s="142" t="s">
        <v>0</v>
      </c>
      <c r="E33" s="193">
        <v>0.00018</v>
      </c>
      <c r="F33" s="189">
        <f>E33*F30</f>
        <v>0.00288</v>
      </c>
      <c r="G33" s="187"/>
      <c r="H33" s="187"/>
      <c r="I33" s="187"/>
      <c r="J33" s="188"/>
      <c r="K33" s="191"/>
      <c r="L33" s="190"/>
      <c r="M33" s="198"/>
    </row>
    <row r="34" spans="1:13" s="7" customFormat="1" ht="16.5">
      <c r="A34" s="95"/>
      <c r="B34" s="137"/>
      <c r="C34" s="141" t="s">
        <v>112</v>
      </c>
      <c r="D34" s="196" t="s">
        <v>34</v>
      </c>
      <c r="E34" s="193">
        <v>4E-05</v>
      </c>
      <c r="F34" s="194">
        <f>F30*E34</f>
        <v>0.00064</v>
      </c>
      <c r="G34" s="190"/>
      <c r="H34" s="195"/>
      <c r="I34" s="187"/>
      <c r="J34" s="188"/>
      <c r="K34" s="191"/>
      <c r="L34" s="190"/>
      <c r="M34" s="198"/>
    </row>
    <row r="35" spans="1:13" s="7" customFormat="1" ht="33">
      <c r="A35" s="95"/>
      <c r="B35" s="137"/>
      <c r="C35" s="171" t="s">
        <v>127</v>
      </c>
      <c r="D35" s="91" t="s">
        <v>33</v>
      </c>
      <c r="E35" s="93">
        <v>1.6</v>
      </c>
      <c r="F35" s="204">
        <f>F34*1.6</f>
        <v>0.0010240000000000002</v>
      </c>
      <c r="G35" s="93"/>
      <c r="H35" s="93"/>
      <c r="I35" s="93"/>
      <c r="J35" s="93"/>
      <c r="K35" s="106"/>
      <c r="L35" s="93"/>
      <c r="M35" s="94"/>
    </row>
    <row r="36" spans="1:13" s="7" customFormat="1" ht="33">
      <c r="A36" s="95">
        <v>7</v>
      </c>
      <c r="B36" s="143" t="s">
        <v>91</v>
      </c>
      <c r="C36" s="171" t="s">
        <v>77</v>
      </c>
      <c r="D36" s="97" t="s">
        <v>35</v>
      </c>
      <c r="E36" s="99"/>
      <c r="F36" s="105">
        <v>270</v>
      </c>
      <c r="G36" s="99"/>
      <c r="H36" s="98"/>
      <c r="I36" s="99"/>
      <c r="J36" s="98"/>
      <c r="K36" s="99"/>
      <c r="L36" s="98"/>
      <c r="M36" s="100"/>
    </row>
    <row r="37" spans="1:13" s="7" customFormat="1" ht="16.5">
      <c r="A37" s="56"/>
      <c r="B37" s="57"/>
      <c r="C37" s="118" t="s">
        <v>67</v>
      </c>
      <c r="D37" s="97" t="s">
        <v>39</v>
      </c>
      <c r="E37" s="117">
        <v>0.00067</v>
      </c>
      <c r="F37" s="113">
        <f>F36*E37</f>
        <v>0.1809</v>
      </c>
      <c r="G37" s="99"/>
      <c r="H37" s="98"/>
      <c r="I37" s="99"/>
      <c r="J37" s="98"/>
      <c r="K37" s="98"/>
      <c r="L37" s="98"/>
      <c r="M37" s="100"/>
    </row>
    <row r="38" spans="1:13" s="7" customFormat="1" ht="16.5">
      <c r="A38" s="144"/>
      <c r="B38" s="86"/>
      <c r="C38" s="118" t="s">
        <v>68</v>
      </c>
      <c r="D38" s="97" t="s">
        <v>39</v>
      </c>
      <c r="E38" s="117">
        <v>0.00039</v>
      </c>
      <c r="F38" s="113">
        <f>F36*E38</f>
        <v>0.1053</v>
      </c>
      <c r="G38" s="99"/>
      <c r="H38" s="98"/>
      <c r="I38" s="99"/>
      <c r="J38" s="98"/>
      <c r="K38" s="99"/>
      <c r="L38" s="98"/>
      <c r="M38" s="100"/>
    </row>
    <row r="39" spans="1:13" s="7" customFormat="1" ht="16.5">
      <c r="A39" s="95"/>
      <c r="B39" s="57"/>
      <c r="C39" s="120" t="s">
        <v>27</v>
      </c>
      <c r="D39" s="121" t="s">
        <v>28</v>
      </c>
      <c r="E39" s="122"/>
      <c r="F39" s="122"/>
      <c r="G39" s="123"/>
      <c r="H39" s="123"/>
      <c r="I39" s="123"/>
      <c r="J39" s="123"/>
      <c r="K39" s="123"/>
      <c r="L39" s="123"/>
      <c r="M39" s="124"/>
    </row>
    <row r="40" spans="1:13" s="7" customFormat="1" ht="16.5">
      <c r="A40" s="95"/>
      <c r="B40" s="57"/>
      <c r="C40" s="145" t="s">
        <v>73</v>
      </c>
      <c r="D40" s="146"/>
      <c r="E40" s="147"/>
      <c r="F40" s="148"/>
      <c r="G40" s="148"/>
      <c r="H40" s="147"/>
      <c r="I40" s="147"/>
      <c r="J40" s="148"/>
      <c r="K40" s="148"/>
      <c r="L40" s="147"/>
      <c r="M40" s="149"/>
    </row>
    <row r="41" spans="1:13" s="7" customFormat="1" ht="16.5">
      <c r="A41" s="95"/>
      <c r="B41" s="57"/>
      <c r="C41" s="150" t="s">
        <v>74</v>
      </c>
      <c r="D41" s="146"/>
      <c r="E41" s="147"/>
      <c r="F41" s="148"/>
      <c r="G41" s="148"/>
      <c r="H41" s="147"/>
      <c r="I41" s="147"/>
      <c r="J41" s="148"/>
      <c r="K41" s="148"/>
      <c r="L41" s="147"/>
      <c r="M41" s="149"/>
    </row>
    <row r="42" spans="1:13" s="7" customFormat="1" ht="132">
      <c r="A42" s="95">
        <v>1</v>
      </c>
      <c r="B42" s="151" t="s">
        <v>69</v>
      </c>
      <c r="C42" s="171" t="s">
        <v>113</v>
      </c>
      <c r="D42" s="57" t="s">
        <v>34</v>
      </c>
      <c r="E42" s="152"/>
      <c r="F42" s="170">
        <v>20</v>
      </c>
      <c r="G42" s="152"/>
      <c r="H42" s="153"/>
      <c r="I42" s="154"/>
      <c r="J42" s="153"/>
      <c r="K42" s="154"/>
      <c r="L42" s="153"/>
      <c r="M42" s="155"/>
    </row>
    <row r="43" spans="1:13" s="7" customFormat="1" ht="16.5">
      <c r="A43" s="156"/>
      <c r="B43" s="157"/>
      <c r="C43" s="158" t="s">
        <v>41</v>
      </c>
      <c r="D43" s="159" t="s">
        <v>3</v>
      </c>
      <c r="E43" s="112">
        <v>0.15</v>
      </c>
      <c r="F43" s="113">
        <f>F42*E43</f>
        <v>3</v>
      </c>
      <c r="G43" s="98"/>
      <c r="H43" s="98"/>
      <c r="I43" s="98"/>
      <c r="J43" s="98"/>
      <c r="K43" s="98"/>
      <c r="L43" s="98"/>
      <c r="M43" s="100"/>
    </row>
    <row r="44" spans="1:13" s="7" customFormat="1" ht="33">
      <c r="A44" s="156"/>
      <c r="B44" s="157"/>
      <c r="C44" s="158" t="s">
        <v>42</v>
      </c>
      <c r="D44" s="159" t="s">
        <v>43</v>
      </c>
      <c r="E44" s="113">
        <v>0.0216</v>
      </c>
      <c r="F44" s="113">
        <f>F42*E44</f>
        <v>0.43200000000000005</v>
      </c>
      <c r="G44" s="98"/>
      <c r="H44" s="98"/>
      <c r="I44" s="98"/>
      <c r="J44" s="98"/>
      <c r="K44" s="108"/>
      <c r="L44" s="98"/>
      <c r="M44" s="100"/>
    </row>
    <row r="45" spans="1:13" s="7" customFormat="1" ht="16.5">
      <c r="A45" s="156"/>
      <c r="B45" s="157"/>
      <c r="C45" s="158" t="s">
        <v>70</v>
      </c>
      <c r="D45" s="159" t="s">
        <v>43</v>
      </c>
      <c r="E45" s="113">
        <v>0.0273</v>
      </c>
      <c r="F45" s="113">
        <f>F42*E45</f>
        <v>0.546</v>
      </c>
      <c r="G45" s="98"/>
      <c r="H45" s="98"/>
      <c r="I45" s="98"/>
      <c r="J45" s="98"/>
      <c r="K45" s="108"/>
      <c r="L45" s="98"/>
      <c r="M45" s="100"/>
    </row>
    <row r="46" spans="1:13" s="7" customFormat="1" ht="33">
      <c r="A46" s="156"/>
      <c r="B46" s="157"/>
      <c r="C46" s="160" t="s">
        <v>44</v>
      </c>
      <c r="D46" s="161" t="s">
        <v>43</v>
      </c>
      <c r="E46" s="113">
        <v>0.0097</v>
      </c>
      <c r="F46" s="113">
        <f>F42*E46</f>
        <v>0.194</v>
      </c>
      <c r="G46" s="98"/>
      <c r="H46" s="98"/>
      <c r="I46" s="98"/>
      <c r="J46" s="98"/>
      <c r="K46" s="108"/>
      <c r="L46" s="98"/>
      <c r="M46" s="100"/>
    </row>
    <row r="47" spans="1:13" s="7" customFormat="1" ht="16.5">
      <c r="A47" s="156"/>
      <c r="B47" s="157"/>
      <c r="C47" s="57" t="s">
        <v>5</v>
      </c>
      <c r="D47" s="159"/>
      <c r="E47" s="113"/>
      <c r="F47" s="113"/>
      <c r="G47" s="98"/>
      <c r="H47" s="98"/>
      <c r="I47" s="98"/>
      <c r="J47" s="98"/>
      <c r="K47" s="98"/>
      <c r="L47" s="98"/>
      <c r="M47" s="100"/>
    </row>
    <row r="48" spans="1:13" s="7" customFormat="1" ht="33">
      <c r="A48" s="156"/>
      <c r="B48" s="143" t="s">
        <v>114</v>
      </c>
      <c r="C48" s="160" t="s">
        <v>30</v>
      </c>
      <c r="D48" s="159" t="s">
        <v>34</v>
      </c>
      <c r="E48" s="98">
        <v>1.22</v>
      </c>
      <c r="F48" s="98">
        <f>F42*E48</f>
        <v>24.4</v>
      </c>
      <c r="G48" s="98"/>
      <c r="H48" s="98"/>
      <c r="I48" s="98"/>
      <c r="J48" s="98"/>
      <c r="K48" s="98"/>
      <c r="L48" s="98"/>
      <c r="M48" s="100"/>
    </row>
    <row r="49" spans="1:13" s="7" customFormat="1" ht="16.5">
      <c r="A49" s="156"/>
      <c r="B49" s="157"/>
      <c r="C49" s="158" t="s">
        <v>6</v>
      </c>
      <c r="D49" s="159" t="s">
        <v>34</v>
      </c>
      <c r="E49" s="112">
        <v>0.07</v>
      </c>
      <c r="F49" s="98">
        <f>F42*E49</f>
        <v>1.4000000000000001</v>
      </c>
      <c r="G49" s="108"/>
      <c r="H49" s="98"/>
      <c r="I49" s="98"/>
      <c r="J49" s="98"/>
      <c r="K49" s="98"/>
      <c r="L49" s="98"/>
      <c r="M49" s="100"/>
    </row>
    <row r="50" spans="1:13" s="7" customFormat="1" ht="33">
      <c r="A50" s="156"/>
      <c r="B50" s="91" t="s">
        <v>107</v>
      </c>
      <c r="C50" s="171" t="s">
        <v>126</v>
      </c>
      <c r="D50" s="91" t="s">
        <v>33</v>
      </c>
      <c r="E50" s="92"/>
      <c r="F50" s="170">
        <f>F48*1.6</f>
        <v>39.04</v>
      </c>
      <c r="G50" s="93"/>
      <c r="H50" s="93"/>
      <c r="I50" s="93"/>
      <c r="J50" s="93"/>
      <c r="K50" s="106"/>
      <c r="L50" s="93"/>
      <c r="M50" s="94"/>
    </row>
    <row r="51" spans="1:13" s="7" customFormat="1" ht="84">
      <c r="A51" s="95">
        <v>2</v>
      </c>
      <c r="B51" s="151" t="s">
        <v>78</v>
      </c>
      <c r="C51" s="171" t="s">
        <v>104</v>
      </c>
      <c r="D51" s="57" t="s">
        <v>35</v>
      </c>
      <c r="E51" s="152"/>
      <c r="F51" s="170">
        <v>229</v>
      </c>
      <c r="G51" s="152"/>
      <c r="H51" s="153"/>
      <c r="I51" s="154"/>
      <c r="J51" s="153"/>
      <c r="K51" s="154"/>
      <c r="L51" s="153"/>
      <c r="M51" s="155"/>
    </row>
    <row r="52" spans="1:13" s="7" customFormat="1" ht="16.5">
      <c r="A52" s="156"/>
      <c r="B52" s="157"/>
      <c r="C52" s="158" t="s">
        <v>41</v>
      </c>
      <c r="D52" s="159" t="s">
        <v>3</v>
      </c>
      <c r="E52" s="112">
        <v>0.033</v>
      </c>
      <c r="F52" s="113">
        <f>F51*E52</f>
        <v>7.557</v>
      </c>
      <c r="G52" s="98"/>
      <c r="H52" s="98"/>
      <c r="I52" s="98"/>
      <c r="J52" s="98"/>
      <c r="K52" s="98"/>
      <c r="L52" s="98"/>
      <c r="M52" s="100"/>
    </row>
    <row r="53" spans="1:13" s="7" customFormat="1" ht="33">
      <c r="A53" s="156"/>
      <c r="B53" s="157"/>
      <c r="C53" s="158" t="s">
        <v>42</v>
      </c>
      <c r="D53" s="159" t="s">
        <v>43</v>
      </c>
      <c r="E53" s="113">
        <v>0.00191</v>
      </c>
      <c r="F53" s="113">
        <f>F51*E53</f>
        <v>0.43739</v>
      </c>
      <c r="G53" s="98"/>
      <c r="H53" s="98"/>
      <c r="I53" s="98"/>
      <c r="J53" s="98"/>
      <c r="K53" s="162"/>
      <c r="L53" s="98"/>
      <c r="M53" s="100"/>
    </row>
    <row r="54" spans="1:13" s="7" customFormat="1" ht="16.5">
      <c r="A54" s="156"/>
      <c r="B54" s="157"/>
      <c r="C54" s="158" t="s">
        <v>45</v>
      </c>
      <c r="D54" s="159" t="s">
        <v>43</v>
      </c>
      <c r="E54" s="113">
        <v>0.0112</v>
      </c>
      <c r="F54" s="113">
        <f>F51*E54</f>
        <v>2.5648</v>
      </c>
      <c r="G54" s="98"/>
      <c r="H54" s="98"/>
      <c r="I54" s="98"/>
      <c r="J54" s="98"/>
      <c r="K54" s="162"/>
      <c r="L54" s="98"/>
      <c r="M54" s="100"/>
    </row>
    <row r="55" spans="1:13" s="7" customFormat="1" ht="16.5">
      <c r="A55" s="156"/>
      <c r="B55" s="157"/>
      <c r="C55" s="158" t="s">
        <v>46</v>
      </c>
      <c r="D55" s="159" t="s">
        <v>43</v>
      </c>
      <c r="E55" s="113">
        <v>0.0248</v>
      </c>
      <c r="F55" s="113">
        <f>F51*E55</f>
        <v>5.6792</v>
      </c>
      <c r="G55" s="98"/>
      <c r="H55" s="98"/>
      <c r="I55" s="98"/>
      <c r="J55" s="98"/>
      <c r="K55" s="162"/>
      <c r="L55" s="98"/>
      <c r="M55" s="100"/>
    </row>
    <row r="56" spans="1:13" s="7" customFormat="1" ht="33">
      <c r="A56" s="156"/>
      <c r="B56" s="157"/>
      <c r="C56" s="158" t="s">
        <v>44</v>
      </c>
      <c r="D56" s="159" t="s">
        <v>43</v>
      </c>
      <c r="E56" s="113">
        <v>0.00414</v>
      </c>
      <c r="F56" s="113">
        <f>F51*E56</f>
        <v>0.9480599999999999</v>
      </c>
      <c r="G56" s="98"/>
      <c r="H56" s="98"/>
      <c r="I56" s="98"/>
      <c r="J56" s="98"/>
      <c r="K56" s="162"/>
      <c r="L56" s="98"/>
      <c r="M56" s="100"/>
    </row>
    <row r="57" spans="1:13" s="7" customFormat="1" ht="33">
      <c r="A57" s="156"/>
      <c r="B57" s="157"/>
      <c r="C57" s="158" t="s">
        <v>47</v>
      </c>
      <c r="D57" s="159" t="s">
        <v>43</v>
      </c>
      <c r="E57" s="113">
        <v>0.00053</v>
      </c>
      <c r="F57" s="113">
        <f>F51*E57</f>
        <v>0.12136999999999999</v>
      </c>
      <c r="G57" s="98"/>
      <c r="H57" s="98"/>
      <c r="I57" s="98"/>
      <c r="J57" s="98"/>
      <c r="K57" s="162"/>
      <c r="L57" s="98"/>
      <c r="M57" s="100"/>
    </row>
    <row r="58" spans="1:13" s="7" customFormat="1" ht="16.5">
      <c r="A58" s="156"/>
      <c r="B58" s="157"/>
      <c r="C58" s="57" t="s">
        <v>5</v>
      </c>
      <c r="D58" s="159"/>
      <c r="E58" s="113"/>
      <c r="F58" s="113"/>
      <c r="G58" s="98"/>
      <c r="H58" s="98"/>
      <c r="I58" s="98"/>
      <c r="J58" s="98"/>
      <c r="K58" s="98"/>
      <c r="L58" s="98"/>
      <c r="M58" s="100"/>
    </row>
    <row r="59" spans="1:13" s="7" customFormat="1" ht="33">
      <c r="A59" s="156"/>
      <c r="B59" s="143" t="s">
        <v>114</v>
      </c>
      <c r="C59" s="158" t="s">
        <v>92</v>
      </c>
      <c r="D59" s="161" t="s">
        <v>34</v>
      </c>
      <c r="E59" s="113">
        <v>0.1512</v>
      </c>
      <c r="F59" s="113">
        <f>F51*E59</f>
        <v>34.6248</v>
      </c>
      <c r="G59" s="108"/>
      <c r="H59" s="98"/>
      <c r="I59" s="98"/>
      <c r="J59" s="98"/>
      <c r="K59" s="98"/>
      <c r="L59" s="98"/>
      <c r="M59" s="100"/>
    </row>
    <row r="60" spans="1:13" s="7" customFormat="1" ht="16.5">
      <c r="A60" s="156"/>
      <c r="B60" s="157"/>
      <c r="C60" s="158" t="s">
        <v>6</v>
      </c>
      <c r="D60" s="159" t="s">
        <v>34</v>
      </c>
      <c r="E60" s="113">
        <v>0.03</v>
      </c>
      <c r="F60" s="113">
        <f>F51*E60</f>
        <v>6.87</v>
      </c>
      <c r="G60" s="108"/>
      <c r="H60" s="98"/>
      <c r="I60" s="98"/>
      <c r="J60" s="98"/>
      <c r="K60" s="98"/>
      <c r="L60" s="98"/>
      <c r="M60" s="100"/>
    </row>
    <row r="61" spans="1:13" s="7" customFormat="1" ht="33">
      <c r="A61" s="156"/>
      <c r="B61" s="91"/>
      <c r="C61" s="171" t="s">
        <v>127</v>
      </c>
      <c r="D61" s="91" t="s">
        <v>33</v>
      </c>
      <c r="E61" s="92"/>
      <c r="F61" s="237">
        <f>F59*1.6</f>
        <v>55.399680000000004</v>
      </c>
      <c r="G61" s="93"/>
      <c r="H61" s="93"/>
      <c r="I61" s="93"/>
      <c r="J61" s="93"/>
      <c r="K61" s="106"/>
      <c r="L61" s="93"/>
      <c r="M61" s="94"/>
    </row>
    <row r="62" spans="1:13" s="7" customFormat="1" ht="115.5">
      <c r="A62" s="95">
        <v>3</v>
      </c>
      <c r="B62" s="125" t="s">
        <v>79</v>
      </c>
      <c r="C62" s="171" t="s">
        <v>185</v>
      </c>
      <c r="D62" s="57" t="s">
        <v>35</v>
      </c>
      <c r="E62" s="98"/>
      <c r="F62" s="170">
        <v>210</v>
      </c>
      <c r="G62" s="99"/>
      <c r="H62" s="98"/>
      <c r="I62" s="99"/>
      <c r="J62" s="98"/>
      <c r="K62" s="99"/>
      <c r="L62" s="98"/>
      <c r="M62" s="100"/>
    </row>
    <row r="63" spans="1:13" s="7" customFormat="1" ht="33">
      <c r="A63" s="95"/>
      <c r="B63" s="57"/>
      <c r="C63" s="96" t="s">
        <v>80</v>
      </c>
      <c r="D63" s="97" t="s">
        <v>23</v>
      </c>
      <c r="E63" s="112">
        <v>0.386</v>
      </c>
      <c r="F63" s="113">
        <f>F62*E63</f>
        <v>81.06</v>
      </c>
      <c r="G63" s="99"/>
      <c r="H63" s="98"/>
      <c r="I63" s="98"/>
      <c r="J63" s="98"/>
      <c r="K63" s="99"/>
      <c r="L63" s="98"/>
      <c r="M63" s="100"/>
    </row>
    <row r="64" spans="1:13" s="7" customFormat="1" ht="16.5">
      <c r="A64" s="95"/>
      <c r="B64" s="57"/>
      <c r="C64" s="96" t="s">
        <v>7</v>
      </c>
      <c r="D64" s="97" t="s">
        <v>28</v>
      </c>
      <c r="E64" s="113">
        <v>0.0131</v>
      </c>
      <c r="F64" s="113">
        <f>E64*F62</f>
        <v>2.7510000000000003</v>
      </c>
      <c r="G64" s="99"/>
      <c r="H64" s="98"/>
      <c r="I64" s="99"/>
      <c r="J64" s="98"/>
      <c r="K64" s="98"/>
      <c r="L64" s="98"/>
      <c r="M64" s="100"/>
    </row>
    <row r="65" spans="1:13" s="7" customFormat="1" ht="16.5">
      <c r="A65" s="95"/>
      <c r="B65" s="57"/>
      <c r="C65" s="57" t="s">
        <v>5</v>
      </c>
      <c r="D65" s="97"/>
      <c r="E65" s="98"/>
      <c r="F65" s="113"/>
      <c r="G65" s="99"/>
      <c r="H65" s="98"/>
      <c r="I65" s="99"/>
      <c r="J65" s="98"/>
      <c r="K65" s="99"/>
      <c r="L65" s="98"/>
      <c r="M65" s="100"/>
    </row>
    <row r="66" spans="1:13" s="7" customFormat="1" ht="16.5">
      <c r="A66" s="95"/>
      <c r="B66" s="91"/>
      <c r="C66" s="96" t="s">
        <v>105</v>
      </c>
      <c r="D66" s="114" t="s">
        <v>34</v>
      </c>
      <c r="E66" s="113">
        <v>0.1632</v>
      </c>
      <c r="F66" s="113">
        <f>F62*0.16*1.02</f>
        <v>34.272000000000006</v>
      </c>
      <c r="G66" s="110"/>
      <c r="H66" s="98"/>
      <c r="I66" s="99"/>
      <c r="J66" s="98"/>
      <c r="K66" s="99"/>
      <c r="L66" s="98"/>
      <c r="M66" s="100"/>
    </row>
    <row r="67" spans="1:13" s="7" customFormat="1" ht="16.5">
      <c r="A67" s="95"/>
      <c r="B67" s="91"/>
      <c r="C67" s="107" t="s">
        <v>106</v>
      </c>
      <c r="D67" s="114" t="s">
        <v>33</v>
      </c>
      <c r="E67" s="108"/>
      <c r="F67" s="113">
        <v>0.47</v>
      </c>
      <c r="G67" s="110"/>
      <c r="H67" s="108"/>
      <c r="I67" s="109"/>
      <c r="J67" s="108"/>
      <c r="K67" s="109"/>
      <c r="L67" s="108"/>
      <c r="M67" s="111"/>
    </row>
    <row r="68" spans="1:13" s="7" customFormat="1" ht="16.5">
      <c r="A68" s="95"/>
      <c r="B68" s="91"/>
      <c r="C68" s="107" t="s">
        <v>119</v>
      </c>
      <c r="D68" s="114" t="s">
        <v>33</v>
      </c>
      <c r="E68" s="163"/>
      <c r="F68" s="113">
        <v>0.013</v>
      </c>
      <c r="G68" s="110"/>
      <c r="H68" s="108"/>
      <c r="I68" s="109"/>
      <c r="J68" s="108"/>
      <c r="K68" s="109"/>
      <c r="L68" s="108"/>
      <c r="M68" s="111"/>
    </row>
    <row r="69" spans="1:13" s="7" customFormat="1" ht="16.5">
      <c r="A69" s="156"/>
      <c r="B69" s="157"/>
      <c r="C69" s="107" t="s">
        <v>93</v>
      </c>
      <c r="D69" s="114" t="s">
        <v>35</v>
      </c>
      <c r="E69" s="163">
        <v>0.00934</v>
      </c>
      <c r="F69" s="163">
        <f>F62*E69</f>
        <v>1.9613999999999998</v>
      </c>
      <c r="G69" s="110"/>
      <c r="H69" s="108"/>
      <c r="I69" s="109"/>
      <c r="J69" s="108"/>
      <c r="K69" s="109"/>
      <c r="L69" s="108"/>
      <c r="M69" s="111"/>
    </row>
    <row r="70" spans="1:13" s="7" customFormat="1" ht="16.5">
      <c r="A70" s="156"/>
      <c r="B70" s="157"/>
      <c r="C70" s="158" t="s">
        <v>94</v>
      </c>
      <c r="D70" s="159" t="s">
        <v>0</v>
      </c>
      <c r="E70" s="163">
        <v>0.00564</v>
      </c>
      <c r="F70" s="113">
        <f>F62*E70</f>
        <v>1.1844000000000001</v>
      </c>
      <c r="G70" s="108"/>
      <c r="H70" s="108"/>
      <c r="I70" s="108"/>
      <c r="J70" s="108"/>
      <c r="K70" s="108"/>
      <c r="L70" s="108"/>
      <c r="M70" s="111"/>
    </row>
    <row r="71" spans="1:13" s="7" customFormat="1" ht="33">
      <c r="A71" s="156"/>
      <c r="B71" s="91"/>
      <c r="C71" s="171" t="s">
        <v>128</v>
      </c>
      <c r="D71" s="114" t="s">
        <v>33</v>
      </c>
      <c r="E71" s="92"/>
      <c r="F71" s="200">
        <f>F66*2.4</f>
        <v>82.25280000000001</v>
      </c>
      <c r="G71" s="93"/>
      <c r="H71" s="93"/>
      <c r="I71" s="93"/>
      <c r="J71" s="93"/>
      <c r="K71" s="93"/>
      <c r="L71" s="93"/>
      <c r="M71" s="94"/>
    </row>
    <row r="72" spans="1:13" s="7" customFormat="1" ht="33">
      <c r="A72" s="156"/>
      <c r="B72" s="91"/>
      <c r="C72" s="171" t="s">
        <v>129</v>
      </c>
      <c r="D72" s="114" t="s">
        <v>33</v>
      </c>
      <c r="E72" s="92"/>
      <c r="F72" s="200">
        <f>F67</f>
        <v>0.47</v>
      </c>
      <c r="G72" s="93"/>
      <c r="H72" s="93"/>
      <c r="I72" s="93"/>
      <c r="J72" s="93"/>
      <c r="K72" s="93"/>
      <c r="L72" s="93"/>
      <c r="M72" s="94"/>
    </row>
    <row r="73" spans="1:13" s="7" customFormat="1" ht="33">
      <c r="A73" s="156"/>
      <c r="B73" s="91"/>
      <c r="C73" s="171" t="s">
        <v>116</v>
      </c>
      <c r="D73" s="114" t="s">
        <v>33</v>
      </c>
      <c r="E73" s="92"/>
      <c r="F73" s="200">
        <f>F68</f>
        <v>0.013</v>
      </c>
      <c r="G73" s="93"/>
      <c r="H73" s="93"/>
      <c r="I73" s="93"/>
      <c r="J73" s="93"/>
      <c r="K73" s="93"/>
      <c r="L73" s="93"/>
      <c r="M73" s="94"/>
    </row>
    <row r="74" spans="1:13" s="7" customFormat="1" ht="33">
      <c r="A74" s="95">
        <v>4</v>
      </c>
      <c r="B74" s="102" t="s">
        <v>100</v>
      </c>
      <c r="C74" s="171" t="s">
        <v>95</v>
      </c>
      <c r="D74" s="114" t="s">
        <v>35</v>
      </c>
      <c r="E74" s="164"/>
      <c r="F74" s="105">
        <f>F62</f>
        <v>210</v>
      </c>
      <c r="G74" s="164"/>
      <c r="H74" s="165"/>
      <c r="I74" s="164"/>
      <c r="J74" s="165"/>
      <c r="K74" s="164"/>
      <c r="L74" s="165"/>
      <c r="M74" s="166"/>
    </row>
    <row r="75" spans="1:13" s="7" customFormat="1" ht="16.5">
      <c r="A75" s="167"/>
      <c r="B75" s="168"/>
      <c r="C75" s="96" t="s">
        <v>4</v>
      </c>
      <c r="D75" s="159" t="s">
        <v>3</v>
      </c>
      <c r="E75" s="104">
        <v>0.197</v>
      </c>
      <c r="F75" s="238">
        <f>E75*F74</f>
        <v>41.370000000000005</v>
      </c>
      <c r="G75" s="93"/>
      <c r="H75" s="93"/>
      <c r="I75" s="93"/>
      <c r="J75" s="93"/>
      <c r="K75" s="93"/>
      <c r="L75" s="93"/>
      <c r="M75" s="94"/>
    </row>
    <row r="76" spans="1:13" s="7" customFormat="1" ht="16.5">
      <c r="A76" s="167"/>
      <c r="B76" s="168"/>
      <c r="C76" s="96" t="s">
        <v>7</v>
      </c>
      <c r="D76" s="159" t="s">
        <v>0</v>
      </c>
      <c r="E76" s="104">
        <v>0.0437</v>
      </c>
      <c r="F76" s="238">
        <f>E76*F74</f>
        <v>9.177000000000001</v>
      </c>
      <c r="G76" s="93"/>
      <c r="H76" s="93"/>
      <c r="I76" s="93"/>
      <c r="J76" s="93"/>
      <c r="K76" s="93"/>
      <c r="L76" s="93"/>
      <c r="M76" s="94"/>
    </row>
    <row r="77" spans="1:13" s="7" customFormat="1" ht="16.5">
      <c r="A77" s="167"/>
      <c r="B77" s="168"/>
      <c r="C77" s="57" t="s">
        <v>5</v>
      </c>
      <c r="D77" s="159"/>
      <c r="E77" s="106"/>
      <c r="F77" s="238"/>
      <c r="G77" s="93"/>
      <c r="H77" s="93"/>
      <c r="I77" s="93"/>
      <c r="J77" s="93"/>
      <c r="K77" s="93"/>
      <c r="L77" s="93"/>
      <c r="M77" s="94"/>
    </row>
    <row r="78" spans="1:13" s="7" customFormat="1" ht="16.5">
      <c r="A78" s="167"/>
      <c r="B78" s="168"/>
      <c r="C78" s="96" t="s">
        <v>82</v>
      </c>
      <c r="D78" s="159" t="s">
        <v>81</v>
      </c>
      <c r="E78" s="106">
        <v>0.4</v>
      </c>
      <c r="F78" s="238">
        <f>E78*F74</f>
        <v>84</v>
      </c>
      <c r="G78" s="93"/>
      <c r="H78" s="93"/>
      <c r="I78" s="93"/>
      <c r="J78" s="93"/>
      <c r="K78" s="93"/>
      <c r="L78" s="93"/>
      <c r="M78" s="94"/>
    </row>
    <row r="79" spans="1:13" s="7" customFormat="1" ht="16.5">
      <c r="A79" s="167"/>
      <c r="B79" s="168"/>
      <c r="C79" s="96" t="s">
        <v>8</v>
      </c>
      <c r="D79" s="159" t="s">
        <v>0</v>
      </c>
      <c r="E79" s="201">
        <v>0.072</v>
      </c>
      <c r="F79" s="238">
        <f>E79*F74</f>
        <v>15.12</v>
      </c>
      <c r="G79" s="93"/>
      <c r="H79" s="93"/>
      <c r="I79" s="93"/>
      <c r="J79" s="93"/>
      <c r="K79" s="93"/>
      <c r="L79" s="93"/>
      <c r="M79" s="94"/>
    </row>
    <row r="80" spans="1:13" s="7" customFormat="1" ht="33">
      <c r="A80" s="156"/>
      <c r="B80" s="91"/>
      <c r="C80" s="171" t="s">
        <v>115</v>
      </c>
      <c r="D80" s="114" t="s">
        <v>33</v>
      </c>
      <c r="E80" s="92"/>
      <c r="F80" s="200">
        <f>F78/1000</f>
        <v>0.084</v>
      </c>
      <c r="G80" s="93"/>
      <c r="H80" s="93"/>
      <c r="I80" s="93"/>
      <c r="J80" s="93"/>
      <c r="K80" s="93"/>
      <c r="L80" s="93"/>
      <c r="M80" s="94"/>
    </row>
    <row r="81" spans="1:13" s="7" customFormat="1" ht="99">
      <c r="A81" s="95">
        <v>5</v>
      </c>
      <c r="B81" s="151" t="s">
        <v>69</v>
      </c>
      <c r="C81" s="171" t="s">
        <v>132</v>
      </c>
      <c r="D81" s="57" t="s">
        <v>34</v>
      </c>
      <c r="E81" s="152"/>
      <c r="F81" s="170">
        <v>15</v>
      </c>
      <c r="G81" s="152"/>
      <c r="H81" s="153"/>
      <c r="I81" s="154"/>
      <c r="J81" s="153"/>
      <c r="K81" s="154"/>
      <c r="L81" s="153"/>
      <c r="M81" s="155"/>
    </row>
    <row r="82" spans="1:13" s="7" customFormat="1" ht="16.5">
      <c r="A82" s="156"/>
      <c r="B82" s="157"/>
      <c r="C82" s="158" t="s">
        <v>41</v>
      </c>
      <c r="D82" s="159" t="s">
        <v>3</v>
      </c>
      <c r="E82" s="112">
        <v>0.15</v>
      </c>
      <c r="F82" s="113">
        <f>F81*E82</f>
        <v>2.25</v>
      </c>
      <c r="G82" s="98"/>
      <c r="H82" s="98"/>
      <c r="I82" s="98"/>
      <c r="J82" s="98"/>
      <c r="K82" s="98"/>
      <c r="L82" s="98"/>
      <c r="M82" s="100"/>
    </row>
    <row r="83" spans="1:13" s="7" customFormat="1" ht="33">
      <c r="A83" s="156"/>
      <c r="B83" s="157"/>
      <c r="C83" s="158" t="s">
        <v>42</v>
      </c>
      <c r="D83" s="159" t="s">
        <v>43</v>
      </c>
      <c r="E83" s="113">
        <v>0.0216</v>
      </c>
      <c r="F83" s="113">
        <f>F81*E83</f>
        <v>0.324</v>
      </c>
      <c r="G83" s="98"/>
      <c r="H83" s="98"/>
      <c r="I83" s="98"/>
      <c r="J83" s="98"/>
      <c r="K83" s="108"/>
      <c r="L83" s="98"/>
      <c r="M83" s="100"/>
    </row>
    <row r="84" spans="1:13" s="7" customFormat="1" ht="16.5">
      <c r="A84" s="156"/>
      <c r="B84" s="157"/>
      <c r="C84" s="158" t="s">
        <v>70</v>
      </c>
      <c r="D84" s="159" t="s">
        <v>43</v>
      </c>
      <c r="E84" s="113">
        <v>0.0273</v>
      </c>
      <c r="F84" s="113">
        <f>F81*E84</f>
        <v>0.40950000000000003</v>
      </c>
      <c r="G84" s="98"/>
      <c r="H84" s="98"/>
      <c r="I84" s="98"/>
      <c r="J84" s="98"/>
      <c r="K84" s="108"/>
      <c r="L84" s="98"/>
      <c r="M84" s="100"/>
    </row>
    <row r="85" spans="1:13" s="7" customFormat="1" ht="33">
      <c r="A85" s="156"/>
      <c r="B85" s="157"/>
      <c r="C85" s="160" t="s">
        <v>44</v>
      </c>
      <c r="D85" s="161" t="s">
        <v>43</v>
      </c>
      <c r="E85" s="113">
        <v>0.0097</v>
      </c>
      <c r="F85" s="113">
        <f>F81*E85</f>
        <v>0.14550000000000002</v>
      </c>
      <c r="G85" s="98"/>
      <c r="H85" s="98"/>
      <c r="I85" s="98"/>
      <c r="J85" s="98"/>
      <c r="K85" s="108"/>
      <c r="L85" s="98"/>
      <c r="M85" s="100"/>
    </row>
    <row r="86" spans="1:13" s="7" customFormat="1" ht="16.5">
      <c r="A86" s="156"/>
      <c r="B86" s="157"/>
      <c r="C86" s="57" t="s">
        <v>5</v>
      </c>
      <c r="D86" s="159"/>
      <c r="E86" s="113"/>
      <c r="F86" s="113"/>
      <c r="G86" s="98"/>
      <c r="H86" s="98"/>
      <c r="I86" s="98"/>
      <c r="J86" s="98"/>
      <c r="K86" s="98"/>
      <c r="L86" s="98"/>
      <c r="M86" s="100"/>
    </row>
    <row r="87" spans="1:13" s="7" customFormat="1" ht="33">
      <c r="A87" s="156"/>
      <c r="B87" s="143" t="s">
        <v>114</v>
      </c>
      <c r="C87" s="160" t="s">
        <v>30</v>
      </c>
      <c r="D87" s="159" t="s">
        <v>34</v>
      </c>
      <c r="E87" s="98">
        <v>1.22</v>
      </c>
      <c r="F87" s="98">
        <f>F81*E87</f>
        <v>18.3</v>
      </c>
      <c r="G87" s="98"/>
      <c r="H87" s="98"/>
      <c r="I87" s="98"/>
      <c r="J87" s="98"/>
      <c r="K87" s="98"/>
      <c r="L87" s="98"/>
      <c r="M87" s="100"/>
    </row>
    <row r="88" spans="1:13" s="7" customFormat="1" ht="16.5">
      <c r="A88" s="156"/>
      <c r="B88" s="157"/>
      <c r="C88" s="158" t="s">
        <v>6</v>
      </c>
      <c r="D88" s="159" t="s">
        <v>34</v>
      </c>
      <c r="E88" s="112">
        <v>0.07</v>
      </c>
      <c r="F88" s="98">
        <f>F81*E88</f>
        <v>1.05</v>
      </c>
      <c r="G88" s="108"/>
      <c r="H88" s="98"/>
      <c r="I88" s="98"/>
      <c r="J88" s="98"/>
      <c r="K88" s="98"/>
      <c r="L88" s="98"/>
      <c r="M88" s="100"/>
    </row>
    <row r="89" spans="1:13" s="7" customFormat="1" ht="33">
      <c r="A89" s="156"/>
      <c r="B89" s="91" t="s">
        <v>107</v>
      </c>
      <c r="C89" s="171" t="s">
        <v>126</v>
      </c>
      <c r="D89" s="91" t="s">
        <v>33</v>
      </c>
      <c r="E89" s="92"/>
      <c r="F89" s="170">
        <f>F87*1.6</f>
        <v>29.28</v>
      </c>
      <c r="G89" s="93"/>
      <c r="H89" s="93"/>
      <c r="I89" s="93"/>
      <c r="J89" s="93"/>
      <c r="K89" s="106"/>
      <c r="L89" s="93"/>
      <c r="M89" s="94"/>
    </row>
    <row r="90" spans="1:13" s="7" customFormat="1" ht="17.25" thickBot="1">
      <c r="A90" s="205"/>
      <c r="B90" s="206"/>
      <c r="C90" s="207" t="s">
        <v>29</v>
      </c>
      <c r="D90" s="208" t="s">
        <v>28</v>
      </c>
      <c r="E90" s="209"/>
      <c r="F90" s="209"/>
      <c r="G90" s="210"/>
      <c r="H90" s="210"/>
      <c r="I90" s="210"/>
      <c r="J90" s="210"/>
      <c r="K90" s="210"/>
      <c r="L90" s="210"/>
      <c r="M90" s="211"/>
    </row>
    <row r="91" spans="1:13" s="8" customFormat="1" ht="17.25" customHeight="1">
      <c r="A91" s="212"/>
      <c r="B91" s="213"/>
      <c r="C91" s="214" t="s">
        <v>90</v>
      </c>
      <c r="D91" s="215" t="s">
        <v>28</v>
      </c>
      <c r="E91" s="215"/>
      <c r="F91" s="215"/>
      <c r="G91" s="216"/>
      <c r="H91" s="216"/>
      <c r="I91" s="216"/>
      <c r="J91" s="216"/>
      <c r="K91" s="216"/>
      <c r="L91" s="216"/>
      <c r="M91" s="217"/>
    </row>
    <row r="92" spans="1:13" s="8" customFormat="1" ht="17.25" customHeight="1">
      <c r="A92" s="173"/>
      <c r="B92" s="174"/>
      <c r="C92" s="175" t="s">
        <v>31</v>
      </c>
      <c r="D92" s="176" t="s">
        <v>1</v>
      </c>
      <c r="E92" s="93"/>
      <c r="F92" s="177"/>
      <c r="G92" s="177"/>
      <c r="H92" s="177"/>
      <c r="I92" s="177"/>
      <c r="J92" s="177"/>
      <c r="K92" s="177"/>
      <c r="L92" s="93"/>
      <c r="M92" s="94"/>
    </row>
    <row r="93" spans="1:13" s="8" customFormat="1" ht="15" customHeight="1">
      <c r="A93" s="173"/>
      <c r="B93" s="174"/>
      <c r="C93" s="178" t="s">
        <v>16</v>
      </c>
      <c r="D93" s="121" t="s">
        <v>28</v>
      </c>
      <c r="E93" s="93"/>
      <c r="F93" s="121"/>
      <c r="G93" s="121"/>
      <c r="H93" s="121"/>
      <c r="I93" s="121"/>
      <c r="J93" s="121"/>
      <c r="K93" s="121"/>
      <c r="L93" s="123"/>
      <c r="M93" s="124"/>
    </row>
    <row r="94" spans="1:13" s="8" customFormat="1" ht="15" customHeight="1">
      <c r="A94" s="173"/>
      <c r="B94" s="174"/>
      <c r="C94" s="175" t="s">
        <v>32</v>
      </c>
      <c r="D94" s="176" t="s">
        <v>1</v>
      </c>
      <c r="E94" s="93"/>
      <c r="F94" s="177"/>
      <c r="G94" s="177"/>
      <c r="H94" s="177"/>
      <c r="I94" s="177"/>
      <c r="J94" s="177"/>
      <c r="K94" s="177"/>
      <c r="L94" s="93"/>
      <c r="M94" s="94"/>
    </row>
    <row r="95" spans="1:13" s="8" customFormat="1" ht="17.25" thickBot="1">
      <c r="A95" s="179"/>
      <c r="B95" s="180"/>
      <c r="C95" s="181" t="s">
        <v>16</v>
      </c>
      <c r="D95" s="182" t="s">
        <v>28</v>
      </c>
      <c r="E95" s="182"/>
      <c r="F95" s="182"/>
      <c r="G95" s="182"/>
      <c r="H95" s="182"/>
      <c r="I95" s="182"/>
      <c r="J95" s="182"/>
      <c r="K95" s="182"/>
      <c r="L95" s="183"/>
      <c r="M95" s="184"/>
    </row>
    <row r="96" spans="1:13" s="8" customFormat="1" ht="16.5">
      <c r="A96" s="15"/>
      <c r="B96" s="16"/>
      <c r="C96" s="21"/>
      <c r="D96" s="18"/>
      <c r="E96" s="18"/>
      <c r="F96" s="18"/>
      <c r="G96" s="18"/>
      <c r="H96" s="18"/>
      <c r="I96" s="18"/>
      <c r="J96" s="18"/>
      <c r="K96" s="18"/>
      <c r="L96" s="18"/>
      <c r="M96" s="20"/>
    </row>
    <row r="97" spans="1:12" s="8" customFormat="1" ht="16.5">
      <c r="A97" s="14"/>
      <c r="B97" s="5"/>
      <c r="C97" s="263"/>
      <c r="D97" s="263"/>
      <c r="E97" s="263"/>
      <c r="F97" s="263"/>
      <c r="G97" s="263"/>
      <c r="H97" s="263"/>
      <c r="I97" s="263"/>
      <c r="J97" s="263"/>
      <c r="K97" s="263"/>
      <c r="L97" s="263"/>
    </row>
    <row r="98" s="59" customFormat="1" ht="15.75">
      <c r="A98" s="59" t="s">
        <v>183</v>
      </c>
    </row>
    <row r="99" spans="1:12" s="8" customFormat="1" ht="16.5">
      <c r="A99" s="14"/>
      <c r="B99" s="5"/>
      <c r="C99" s="68"/>
      <c r="D99" s="67"/>
      <c r="E99" s="67"/>
      <c r="F99" s="67"/>
      <c r="G99" s="67"/>
      <c r="H99" s="67"/>
      <c r="I99" s="67"/>
      <c r="J99" s="67"/>
      <c r="K99" s="67"/>
      <c r="L99" s="67"/>
    </row>
    <row r="100" spans="1:12" s="8" customFormat="1" ht="16.5">
      <c r="A100" s="14"/>
      <c r="B100" s="5"/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</row>
    <row r="101" spans="1:12" s="8" customFormat="1" ht="16.5">
      <c r="A101" s="14"/>
      <c r="B101" s="5"/>
      <c r="C101" s="263"/>
      <c r="D101" s="263"/>
      <c r="E101" s="263"/>
      <c r="F101" s="263"/>
      <c r="G101" s="263"/>
      <c r="H101" s="263"/>
      <c r="I101" s="263"/>
      <c r="J101" s="263"/>
      <c r="K101" s="263"/>
      <c r="L101" s="263"/>
    </row>
    <row r="102" spans="1:12" s="8" customFormat="1" ht="16.5">
      <c r="A102" s="14"/>
      <c r="B102" s="5"/>
      <c r="C102" s="9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8" customFormat="1" ht="16.5">
      <c r="A103" s="14"/>
      <c r="B103" s="5"/>
      <c r="C103" s="9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8" customFormat="1" ht="16.5">
      <c r="A104" s="14"/>
      <c r="B104" s="5"/>
      <c r="C104" s="9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8" customFormat="1" ht="16.5">
      <c r="A105" s="14"/>
      <c r="B105" s="5"/>
      <c r="C105" s="9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8" customFormat="1" ht="16.5">
      <c r="A106" s="14"/>
      <c r="B106" s="5"/>
      <c r="C106" s="9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8" customFormat="1" ht="16.5">
      <c r="A107" s="14"/>
      <c r="B107" s="5"/>
      <c r="C107" s="9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8" customFormat="1" ht="16.5">
      <c r="A108" s="14"/>
      <c r="B108" s="5"/>
      <c r="C108" s="9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8" customFormat="1" ht="16.5">
      <c r="A109" s="14"/>
      <c r="B109" s="5"/>
      <c r="C109" s="9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8" customFormat="1" ht="16.5">
      <c r="A110" s="14"/>
      <c r="B110" s="5"/>
      <c r="C110" s="9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8" customFormat="1" ht="16.5">
      <c r="A111" s="14"/>
      <c r="B111" s="5"/>
      <c r="C111" s="9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8" customFormat="1" ht="16.5">
      <c r="A112" s="14"/>
      <c r="B112" s="5"/>
      <c r="C112" s="9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8" customFormat="1" ht="16.5">
      <c r="A113" s="14"/>
      <c r="B113" s="5"/>
      <c r="C113" s="9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8" customFormat="1" ht="16.5">
      <c r="A114" s="14"/>
      <c r="B114" s="5"/>
      <c r="C114" s="9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8" customFormat="1" ht="16.5">
      <c r="A115" s="14"/>
      <c r="B115" s="5"/>
      <c r="C115" s="9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8" customFormat="1" ht="16.5">
      <c r="A116" s="14"/>
      <c r="B116" s="5"/>
      <c r="C116" s="9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8" customFormat="1" ht="16.5">
      <c r="A117" s="14"/>
      <c r="B117" s="5"/>
      <c r="C117" s="9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8" customFormat="1" ht="16.5">
      <c r="A118" s="14"/>
      <c r="B118" s="5"/>
      <c r="C118" s="9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8" customFormat="1" ht="16.5">
      <c r="A119" s="14"/>
      <c r="B119" s="5"/>
      <c r="C119" s="9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8" customFormat="1" ht="16.5">
      <c r="A120" s="14"/>
      <c r="B120" s="5"/>
      <c r="C120" s="9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8" customFormat="1" ht="16.5">
      <c r="A121" s="14"/>
      <c r="B121" s="5"/>
      <c r="C121" s="9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8" customFormat="1" ht="16.5">
      <c r="A122" s="14"/>
      <c r="B122" s="5"/>
      <c r="C122" s="9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8" customFormat="1" ht="16.5">
      <c r="A123" s="14"/>
      <c r="B123" s="5"/>
      <c r="C123" s="9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8" customFormat="1" ht="16.5">
      <c r="A124" s="14"/>
      <c r="B124" s="5"/>
      <c r="C124" s="9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8" customFormat="1" ht="16.5">
      <c r="A125" s="14"/>
      <c r="B125" s="5"/>
      <c r="C125" s="9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8" customFormat="1" ht="16.5">
      <c r="A126" s="14"/>
      <c r="B126" s="5"/>
      <c r="C126" s="9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8" customFormat="1" ht="16.5">
      <c r="A127" s="14"/>
      <c r="B127" s="5"/>
      <c r="C127" s="9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8" customFormat="1" ht="16.5">
      <c r="A128" s="14"/>
      <c r="B128" s="5"/>
      <c r="C128" s="9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8" customFormat="1" ht="16.5">
      <c r="A129" s="14"/>
      <c r="B129" s="5"/>
      <c r="C129" s="9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8" customFormat="1" ht="16.5">
      <c r="A130" s="14"/>
      <c r="B130" s="5"/>
      <c r="C130" s="9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8" customFormat="1" ht="16.5">
      <c r="A131" s="14"/>
      <c r="B131" s="5"/>
      <c r="C131" s="9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8" customFormat="1" ht="16.5">
      <c r="A132" s="14"/>
      <c r="B132" s="5"/>
      <c r="C132" s="9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8" customFormat="1" ht="16.5">
      <c r="A133" s="14"/>
      <c r="B133" s="5"/>
      <c r="C133" s="9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8" customFormat="1" ht="16.5">
      <c r="A134" s="14"/>
      <c r="B134" s="5"/>
      <c r="C134" s="9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8" customFormat="1" ht="16.5">
      <c r="A135" s="14"/>
      <c r="B135" s="5"/>
      <c r="C135" s="9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8" customFormat="1" ht="16.5">
      <c r="A136" s="14"/>
      <c r="B136" s="5"/>
      <c r="C136" s="9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8" customFormat="1" ht="16.5">
      <c r="A137" s="14"/>
      <c r="B137" s="5"/>
      <c r="C137" s="9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8" customFormat="1" ht="16.5">
      <c r="A138" s="14"/>
      <c r="B138" s="5"/>
      <c r="C138" s="9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8" customFormat="1" ht="16.5">
      <c r="A139" s="14"/>
      <c r="B139" s="5"/>
      <c r="C139" s="9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8" customFormat="1" ht="16.5">
      <c r="A140" s="14"/>
      <c r="B140" s="5"/>
      <c r="C140" s="9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8" customFormat="1" ht="16.5">
      <c r="A141" s="14"/>
      <c r="B141" s="5"/>
      <c r="C141" s="9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8" customFormat="1" ht="16.5">
      <c r="A142" s="14"/>
      <c r="B142" s="5"/>
      <c r="C142" s="9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8" customFormat="1" ht="16.5">
      <c r="A143" s="14"/>
      <c r="B143" s="5"/>
      <c r="C143" s="9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8" customFormat="1" ht="16.5">
      <c r="A144" s="14"/>
      <c r="B144" s="5"/>
      <c r="C144" s="9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8" customFormat="1" ht="16.5">
      <c r="A145" s="14"/>
      <c r="B145" s="5"/>
      <c r="C145" s="9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8" customFormat="1" ht="16.5">
      <c r="A146" s="14"/>
      <c r="B146" s="5"/>
      <c r="C146" s="9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8" customFormat="1" ht="16.5">
      <c r="A147" s="14"/>
      <c r="B147" s="5"/>
      <c r="C147" s="9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8" customFormat="1" ht="16.5">
      <c r="A148" s="14"/>
      <c r="B148" s="5"/>
      <c r="C148" s="9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8" customFormat="1" ht="16.5">
      <c r="A149" s="14"/>
      <c r="B149" s="5"/>
      <c r="C149" s="9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8" customFormat="1" ht="16.5">
      <c r="A150" s="14"/>
      <c r="B150" s="5"/>
      <c r="C150" s="9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8" customFormat="1" ht="16.5">
      <c r="A151" s="14"/>
      <c r="B151" s="5"/>
      <c r="C151" s="9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8" customFormat="1" ht="16.5">
      <c r="A152" s="14"/>
      <c r="B152" s="5"/>
      <c r="C152" s="9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8" customFormat="1" ht="16.5">
      <c r="A153" s="14"/>
      <c r="B153" s="5"/>
      <c r="C153" s="9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8" customFormat="1" ht="16.5">
      <c r="A154" s="14"/>
      <c r="B154" s="5"/>
      <c r="C154" s="9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8" customFormat="1" ht="16.5">
      <c r="A155" s="14"/>
      <c r="B155" s="5"/>
      <c r="C155" s="9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8" customFormat="1" ht="16.5">
      <c r="A156" s="14"/>
      <c r="B156" s="5"/>
      <c r="C156" s="9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8" customFormat="1" ht="16.5">
      <c r="A157" s="14"/>
      <c r="B157" s="5"/>
      <c r="C157" s="9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8" customFormat="1" ht="16.5">
      <c r="A158" s="14"/>
      <c r="B158" s="5"/>
      <c r="C158" s="9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8" customFormat="1" ht="16.5">
      <c r="A159" s="14"/>
      <c r="B159" s="5"/>
      <c r="C159" s="9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8" customFormat="1" ht="16.5">
      <c r="A160" s="14"/>
      <c r="B160" s="5"/>
      <c r="C160" s="9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8" customFormat="1" ht="16.5">
      <c r="A161" s="14"/>
      <c r="B161" s="5"/>
      <c r="C161" s="9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8" customFormat="1" ht="16.5">
      <c r="A162" s="14"/>
      <c r="B162" s="5"/>
      <c r="C162" s="9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8" customFormat="1" ht="16.5">
      <c r="A163" s="14"/>
      <c r="B163" s="5"/>
      <c r="C163" s="9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8" customFormat="1" ht="16.5">
      <c r="A164" s="14"/>
      <c r="B164" s="5"/>
      <c r="C164" s="9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8" customFormat="1" ht="16.5">
      <c r="A165" s="14"/>
      <c r="B165" s="5"/>
      <c r="C165" s="9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8" customFormat="1" ht="16.5">
      <c r="A166" s="14"/>
      <c r="B166" s="5"/>
      <c r="C166" s="9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8" customFormat="1" ht="16.5">
      <c r="A167" s="14"/>
      <c r="B167" s="5"/>
      <c r="C167" s="9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8" customFormat="1" ht="16.5">
      <c r="A168" s="14"/>
      <c r="B168" s="5"/>
      <c r="C168" s="9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8" customFormat="1" ht="16.5">
      <c r="A169" s="14"/>
      <c r="B169" s="5"/>
      <c r="C169" s="9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8" customFormat="1" ht="16.5">
      <c r="A170" s="14"/>
      <c r="B170" s="5"/>
      <c r="C170" s="9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8" customFormat="1" ht="16.5">
      <c r="A171" s="14"/>
      <c r="B171" s="5"/>
      <c r="C171" s="9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8" customFormat="1" ht="16.5">
      <c r="A172" s="14"/>
      <c r="B172" s="5"/>
      <c r="C172" s="9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8" customFormat="1" ht="16.5">
      <c r="A173" s="14"/>
      <c r="B173" s="5"/>
      <c r="C173" s="9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8" customFormat="1" ht="16.5">
      <c r="A174" s="14"/>
      <c r="B174" s="5"/>
      <c r="C174" s="9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8" customFormat="1" ht="16.5">
      <c r="A175" s="14"/>
      <c r="B175" s="5"/>
      <c r="C175" s="9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8" customFormat="1" ht="16.5">
      <c r="A176" s="14"/>
      <c r="B176" s="5"/>
      <c r="C176" s="9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8" customFormat="1" ht="16.5">
      <c r="A177" s="14"/>
      <c r="B177" s="5"/>
      <c r="C177" s="9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8" customFormat="1" ht="16.5">
      <c r="A178" s="14"/>
      <c r="B178" s="5"/>
      <c r="C178" s="9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8" customFormat="1" ht="16.5">
      <c r="A179" s="14"/>
      <c r="B179" s="5"/>
      <c r="C179" s="9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8" customFormat="1" ht="16.5">
      <c r="A180" s="14"/>
      <c r="B180" s="5"/>
      <c r="C180" s="9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8" customFormat="1" ht="16.5">
      <c r="A181" s="14"/>
      <c r="B181" s="5"/>
      <c r="C181" s="9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8" customFormat="1" ht="16.5">
      <c r="A182" s="14"/>
      <c r="B182" s="5"/>
      <c r="C182" s="9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8" customFormat="1" ht="16.5">
      <c r="A183" s="14"/>
      <c r="B183" s="5"/>
      <c r="C183" s="9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8" customFormat="1" ht="16.5">
      <c r="A184" s="14"/>
      <c r="B184" s="5"/>
      <c r="C184" s="9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8" customFormat="1" ht="16.5">
      <c r="A185" s="14"/>
      <c r="B185" s="5"/>
      <c r="C185" s="9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8" customFormat="1" ht="16.5">
      <c r="A186" s="14"/>
      <c r="B186" s="5"/>
      <c r="C186" s="9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8" customFormat="1" ht="16.5">
      <c r="A187" s="14"/>
      <c r="B187" s="5"/>
      <c r="C187" s="9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8" customFormat="1" ht="16.5">
      <c r="A188" s="14"/>
      <c r="B188" s="5"/>
      <c r="C188" s="9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8" customFormat="1" ht="16.5">
      <c r="A189" s="14"/>
      <c r="B189" s="5"/>
      <c r="C189" s="9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8" customFormat="1" ht="16.5">
      <c r="A190" s="14"/>
      <c r="B190" s="5"/>
      <c r="C190" s="9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8" customFormat="1" ht="16.5">
      <c r="A191" s="14"/>
      <c r="B191" s="5"/>
      <c r="C191" s="9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8" customFormat="1" ht="16.5">
      <c r="A192" s="14"/>
      <c r="B192" s="5"/>
      <c r="C192" s="9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8" customFormat="1" ht="16.5">
      <c r="A193" s="14"/>
      <c r="B193" s="5"/>
      <c r="C193" s="9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8" customFormat="1" ht="16.5">
      <c r="A194" s="14"/>
      <c r="B194" s="5"/>
      <c r="C194" s="9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8" customFormat="1" ht="16.5">
      <c r="A195" s="14"/>
      <c r="B195" s="5"/>
      <c r="C195" s="9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8" customFormat="1" ht="16.5">
      <c r="A196" s="14"/>
      <c r="B196" s="5"/>
      <c r="C196" s="9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8" customFormat="1" ht="16.5">
      <c r="A197" s="14"/>
      <c r="B197" s="5"/>
      <c r="C197" s="9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8" customFormat="1" ht="16.5">
      <c r="A198" s="14"/>
      <c r="B198" s="5"/>
      <c r="C198" s="9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8" customFormat="1" ht="16.5">
      <c r="A199" s="14"/>
      <c r="B199" s="5"/>
      <c r="C199" s="9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8" customFormat="1" ht="16.5">
      <c r="A200" s="14"/>
      <c r="B200" s="5"/>
      <c r="C200" s="9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8" customFormat="1" ht="16.5">
      <c r="A201" s="14"/>
      <c r="B201" s="5"/>
      <c r="C201" s="9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8" customFormat="1" ht="16.5">
      <c r="A202" s="14"/>
      <c r="B202" s="5"/>
      <c r="C202" s="9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8" customFormat="1" ht="16.5">
      <c r="A203" s="14"/>
      <c r="B203" s="5"/>
      <c r="C203" s="9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8" customFormat="1" ht="16.5">
      <c r="A204" s="14"/>
      <c r="B204" s="5"/>
      <c r="C204" s="9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8" customFormat="1" ht="16.5">
      <c r="A205" s="14"/>
      <c r="B205" s="5"/>
      <c r="C205" s="9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8" customFormat="1" ht="16.5">
      <c r="A206" s="14"/>
      <c r="B206" s="5"/>
      <c r="C206" s="9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8" customFormat="1" ht="16.5">
      <c r="A207" s="14"/>
      <c r="B207" s="5"/>
      <c r="C207" s="9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8" customFormat="1" ht="16.5">
      <c r="A208" s="14"/>
      <c r="B208" s="5"/>
      <c r="C208" s="9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8" customFormat="1" ht="16.5">
      <c r="A209" s="14"/>
      <c r="B209" s="5"/>
      <c r="C209" s="9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8" customFormat="1" ht="16.5">
      <c r="A210" s="14"/>
      <c r="B210" s="5"/>
      <c r="C210" s="9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8" customFormat="1" ht="16.5">
      <c r="A211" s="14"/>
      <c r="B211" s="5"/>
      <c r="C211" s="9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8" customFormat="1" ht="16.5">
      <c r="A212" s="14"/>
      <c r="B212" s="5"/>
      <c r="C212" s="9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8" customFormat="1" ht="16.5">
      <c r="A213" s="14"/>
      <c r="B213" s="5"/>
      <c r="C213" s="9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8" customFormat="1" ht="16.5">
      <c r="A214" s="14"/>
      <c r="B214" s="5"/>
      <c r="C214" s="9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8" customFormat="1" ht="16.5">
      <c r="A215" s="14"/>
      <c r="B215" s="5"/>
      <c r="C215" s="9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8" customFormat="1" ht="16.5">
      <c r="A216" s="14"/>
      <c r="B216" s="5"/>
      <c r="C216" s="9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8" customFormat="1" ht="16.5">
      <c r="A217" s="14"/>
      <c r="B217" s="5"/>
      <c r="C217" s="9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8" customFormat="1" ht="16.5">
      <c r="A218" s="14"/>
      <c r="B218" s="5"/>
      <c r="C218" s="9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8" customFormat="1" ht="16.5">
      <c r="A219" s="14"/>
      <c r="B219" s="5"/>
      <c r="C219" s="9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8" customFormat="1" ht="16.5">
      <c r="A220" s="14"/>
      <c r="B220" s="5"/>
      <c r="C220" s="9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8" customFormat="1" ht="16.5">
      <c r="A221" s="14"/>
      <c r="B221" s="5"/>
      <c r="C221" s="9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8" customFormat="1" ht="16.5">
      <c r="A222" s="14"/>
      <c r="B222" s="5"/>
      <c r="C222" s="9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8" customFormat="1" ht="16.5">
      <c r="A223" s="14"/>
      <c r="B223" s="5"/>
      <c r="C223" s="9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8" customFormat="1" ht="16.5">
      <c r="A224" s="14"/>
      <c r="B224" s="5"/>
      <c r="C224" s="9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8" customFormat="1" ht="16.5">
      <c r="A225" s="14"/>
      <c r="B225" s="5"/>
      <c r="C225" s="9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8" customFormat="1" ht="16.5">
      <c r="A226" s="14"/>
      <c r="B226" s="5"/>
      <c r="C226" s="9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8" customFormat="1" ht="16.5">
      <c r="A227" s="14"/>
      <c r="B227" s="5"/>
      <c r="C227" s="9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8" customFormat="1" ht="16.5">
      <c r="A228" s="14"/>
      <c r="B228" s="5"/>
      <c r="C228" s="9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8" customFormat="1" ht="16.5">
      <c r="A229" s="14"/>
      <c r="B229" s="5"/>
      <c r="C229" s="9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8" customFormat="1" ht="16.5">
      <c r="A230" s="14"/>
      <c r="B230" s="5"/>
      <c r="C230" s="9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8" customFormat="1" ht="16.5">
      <c r="A231" s="14"/>
      <c r="B231" s="5"/>
      <c r="C231" s="9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8" customFormat="1" ht="16.5">
      <c r="A232" s="14"/>
      <c r="B232" s="5"/>
      <c r="C232" s="9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8" customFormat="1" ht="16.5">
      <c r="A233" s="14"/>
      <c r="B233" s="5"/>
      <c r="C233" s="9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8" customFormat="1" ht="16.5">
      <c r="A234" s="14"/>
      <c r="B234" s="5"/>
      <c r="C234" s="9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8" customFormat="1" ht="16.5">
      <c r="A235" s="14"/>
      <c r="B235" s="5"/>
      <c r="C235" s="9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8" customFormat="1" ht="16.5">
      <c r="A236" s="14"/>
      <c r="B236" s="5"/>
      <c r="C236" s="9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8" customFormat="1" ht="16.5">
      <c r="A237" s="14"/>
      <c r="B237" s="5"/>
      <c r="C237" s="9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8" customFormat="1" ht="16.5">
      <c r="A238" s="14"/>
      <c r="B238" s="5"/>
      <c r="C238" s="9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8" customFormat="1" ht="16.5">
      <c r="A239" s="14"/>
      <c r="B239" s="5"/>
      <c r="C239" s="9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8" customFormat="1" ht="16.5">
      <c r="A240" s="14"/>
      <c r="B240" s="5"/>
      <c r="C240" s="9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8" customFormat="1" ht="16.5">
      <c r="A241" s="14"/>
      <c r="B241" s="5"/>
      <c r="C241" s="9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8" customFormat="1" ht="16.5">
      <c r="A242" s="14"/>
      <c r="B242" s="5"/>
      <c r="C242" s="9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8" customFormat="1" ht="16.5">
      <c r="A243" s="14"/>
      <c r="B243" s="5"/>
      <c r="C243" s="9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8" customFormat="1" ht="16.5">
      <c r="A244" s="14"/>
      <c r="B244" s="5"/>
      <c r="C244" s="9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8" customFormat="1" ht="16.5">
      <c r="A245" s="14"/>
      <c r="B245" s="5"/>
      <c r="C245" s="9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8" customFormat="1" ht="16.5">
      <c r="A246" s="14"/>
      <c r="B246" s="5"/>
      <c r="C246" s="9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8" customFormat="1" ht="16.5">
      <c r="A247" s="14"/>
      <c r="B247" s="5"/>
      <c r="C247" s="9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8" customFormat="1" ht="16.5">
      <c r="A248" s="14"/>
      <c r="B248" s="5"/>
      <c r="C248" s="9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8" customFormat="1" ht="16.5">
      <c r="A249" s="14"/>
      <c r="B249" s="5"/>
      <c r="C249" s="9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8" customFormat="1" ht="16.5">
      <c r="A250" s="14"/>
      <c r="B250" s="5"/>
      <c r="C250" s="9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8" customFormat="1" ht="16.5">
      <c r="A251" s="14"/>
      <c r="B251" s="5"/>
      <c r="C251" s="9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8" customFormat="1" ht="16.5">
      <c r="A252" s="14"/>
      <c r="B252" s="5"/>
      <c r="C252" s="9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8" customFormat="1" ht="16.5">
      <c r="A253" s="14"/>
      <c r="B253" s="5"/>
      <c r="C253" s="9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8" customFormat="1" ht="16.5">
      <c r="A254" s="14"/>
      <c r="B254" s="5"/>
      <c r="C254" s="9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8" customFormat="1" ht="16.5">
      <c r="A255" s="14"/>
      <c r="B255" s="5"/>
      <c r="C255" s="9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8" customFormat="1" ht="16.5">
      <c r="A256" s="14"/>
      <c r="B256" s="5"/>
      <c r="C256" s="9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8" customFormat="1" ht="16.5">
      <c r="A257" s="14"/>
      <c r="B257" s="5"/>
      <c r="C257" s="9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8" customFormat="1" ht="16.5">
      <c r="A258" s="14"/>
      <c r="B258" s="5"/>
      <c r="C258" s="9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8" customFormat="1" ht="16.5">
      <c r="A259" s="14"/>
      <c r="B259" s="5"/>
      <c r="C259" s="9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8" customFormat="1" ht="16.5">
      <c r="A260" s="14"/>
      <c r="B260" s="5"/>
      <c r="C260" s="9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8" customFormat="1" ht="16.5">
      <c r="A261" s="14"/>
      <c r="B261" s="5"/>
      <c r="C261" s="9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8" customFormat="1" ht="16.5">
      <c r="A262" s="14"/>
      <c r="B262" s="5"/>
      <c r="C262" s="9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8" customFormat="1" ht="16.5">
      <c r="A263" s="14"/>
      <c r="B263" s="5"/>
      <c r="C263" s="9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8" customFormat="1" ht="16.5">
      <c r="A264" s="14"/>
      <c r="B264" s="5"/>
      <c r="C264" s="9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8" customFormat="1" ht="16.5">
      <c r="A265" s="14"/>
      <c r="B265" s="5"/>
      <c r="C265" s="9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8" customFormat="1" ht="16.5">
      <c r="A266" s="14"/>
      <c r="B266" s="5"/>
      <c r="C266" s="9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8" customFormat="1" ht="16.5">
      <c r="A267" s="14"/>
      <c r="B267" s="5"/>
      <c r="C267" s="9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8" customFormat="1" ht="16.5">
      <c r="A268" s="14"/>
      <c r="B268" s="5"/>
      <c r="C268" s="9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8" customFormat="1" ht="16.5">
      <c r="A269" s="14"/>
      <c r="B269" s="5"/>
      <c r="C269" s="9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8" customFormat="1" ht="16.5">
      <c r="A270" s="14"/>
      <c r="B270" s="5"/>
      <c r="C270" s="9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8" customFormat="1" ht="16.5">
      <c r="A271" s="14"/>
      <c r="B271" s="5"/>
      <c r="C271" s="9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8" customFormat="1" ht="16.5">
      <c r="A272" s="14"/>
      <c r="B272" s="5"/>
      <c r="C272" s="9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8" customFormat="1" ht="16.5">
      <c r="A273" s="14"/>
      <c r="B273" s="5"/>
      <c r="C273" s="9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8" customFormat="1" ht="16.5">
      <c r="A274" s="14"/>
      <c r="B274" s="5"/>
      <c r="C274" s="9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8" customFormat="1" ht="16.5">
      <c r="A275" s="14"/>
      <c r="B275" s="5"/>
      <c r="C275" s="9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8" customFormat="1" ht="16.5">
      <c r="A276" s="14"/>
      <c r="B276" s="5"/>
      <c r="C276" s="9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8" customFormat="1" ht="16.5">
      <c r="A277" s="14"/>
      <c r="B277" s="5"/>
      <c r="C277" s="9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8" customFormat="1" ht="16.5">
      <c r="A278" s="14"/>
      <c r="B278" s="5"/>
      <c r="C278" s="9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8" customFormat="1" ht="16.5">
      <c r="A279" s="14"/>
      <c r="B279" s="5"/>
      <c r="C279" s="9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8" customFormat="1" ht="16.5">
      <c r="A280" s="14"/>
      <c r="B280" s="5"/>
      <c r="C280" s="9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8" customFormat="1" ht="16.5">
      <c r="A281" s="14"/>
      <c r="B281" s="5"/>
      <c r="C281" s="9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8" customFormat="1" ht="16.5">
      <c r="A282" s="14"/>
      <c r="B282" s="5"/>
      <c r="C282" s="9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8" customFormat="1" ht="16.5">
      <c r="A283" s="14"/>
      <c r="B283" s="5"/>
      <c r="C283" s="9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8" customFormat="1" ht="16.5">
      <c r="A284" s="14"/>
      <c r="B284" s="5"/>
      <c r="C284" s="9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8" customFormat="1" ht="16.5">
      <c r="A285" s="14"/>
      <c r="B285" s="5"/>
      <c r="C285" s="9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8" customFormat="1" ht="16.5">
      <c r="A286" s="14"/>
      <c r="B286" s="5"/>
      <c r="C286" s="9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8" customFormat="1" ht="16.5">
      <c r="A287" s="14"/>
      <c r="B287" s="5"/>
      <c r="C287" s="9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8" customFormat="1" ht="16.5">
      <c r="A288" s="14"/>
      <c r="B288" s="5"/>
      <c r="C288" s="9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8" customFormat="1" ht="16.5">
      <c r="A289" s="14"/>
      <c r="B289" s="5"/>
      <c r="C289" s="9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8" customFormat="1" ht="16.5">
      <c r="A290" s="14"/>
      <c r="B290" s="5"/>
      <c r="C290" s="9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8" customFormat="1" ht="16.5">
      <c r="A291" s="14"/>
      <c r="B291" s="5"/>
      <c r="C291" s="9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8" customFormat="1" ht="16.5">
      <c r="A292" s="14"/>
      <c r="B292" s="5"/>
      <c r="C292" s="9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8" customFormat="1" ht="16.5">
      <c r="A293" s="14"/>
      <c r="B293" s="5"/>
      <c r="C293" s="9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8" customFormat="1" ht="16.5">
      <c r="A294" s="14"/>
      <c r="B294" s="5"/>
      <c r="C294" s="9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8" customFormat="1" ht="16.5">
      <c r="A295" s="14"/>
      <c r="B295" s="5"/>
      <c r="C295" s="9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8" customFormat="1" ht="16.5">
      <c r="A296" s="14"/>
      <c r="B296" s="5"/>
      <c r="C296" s="9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8" customFormat="1" ht="16.5">
      <c r="A297" s="14"/>
      <c r="B297" s="5"/>
      <c r="C297" s="9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8" customFormat="1" ht="16.5">
      <c r="A298" s="14"/>
      <c r="B298" s="5"/>
      <c r="C298" s="9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8" customFormat="1" ht="16.5">
      <c r="A299" s="14"/>
      <c r="B299" s="5"/>
      <c r="C299" s="9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8" customFormat="1" ht="16.5">
      <c r="A300" s="14"/>
      <c r="B300" s="5"/>
      <c r="C300" s="9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8" customFormat="1" ht="16.5">
      <c r="A301" s="14"/>
      <c r="B301" s="5"/>
      <c r="C301" s="9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8" customFormat="1" ht="16.5">
      <c r="A302" s="14"/>
      <c r="B302" s="5"/>
      <c r="C302" s="9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8" customFormat="1" ht="16.5">
      <c r="A303" s="14"/>
      <c r="B303" s="5"/>
      <c r="C303" s="9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8" customFormat="1" ht="16.5">
      <c r="A304" s="14"/>
      <c r="B304" s="5"/>
      <c r="C304" s="9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8" customFormat="1" ht="16.5">
      <c r="A305" s="14"/>
      <c r="B305" s="5"/>
      <c r="C305" s="9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8" customFormat="1" ht="16.5">
      <c r="A306" s="14"/>
      <c r="B306" s="5"/>
      <c r="C306" s="9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8" customFormat="1" ht="16.5">
      <c r="A307" s="14"/>
      <c r="B307" s="5"/>
      <c r="C307" s="9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8" customFormat="1" ht="16.5">
      <c r="A308" s="14"/>
      <c r="B308" s="5"/>
      <c r="C308" s="9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8" customFormat="1" ht="16.5">
      <c r="A309" s="14"/>
      <c r="B309" s="5"/>
      <c r="C309" s="9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8" customFormat="1" ht="16.5">
      <c r="A310" s="14"/>
      <c r="B310" s="5"/>
      <c r="C310" s="9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8" customFormat="1" ht="16.5">
      <c r="A311" s="14"/>
      <c r="B311" s="5"/>
      <c r="C311" s="9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8" customFormat="1" ht="16.5">
      <c r="A312" s="14"/>
      <c r="B312" s="5"/>
      <c r="C312" s="9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8" customFormat="1" ht="16.5">
      <c r="A313" s="14"/>
      <c r="B313" s="5"/>
      <c r="C313" s="9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8" customFormat="1" ht="16.5">
      <c r="A314" s="14"/>
      <c r="B314" s="5"/>
      <c r="C314" s="9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8" customFormat="1" ht="16.5">
      <c r="A315" s="14"/>
      <c r="B315" s="5"/>
      <c r="C315" s="9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8" customFormat="1" ht="16.5">
      <c r="A316" s="14"/>
      <c r="B316" s="5"/>
      <c r="C316" s="9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8" customFormat="1" ht="16.5">
      <c r="A317" s="14"/>
      <c r="B317" s="5"/>
      <c r="C317" s="9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8" customFormat="1" ht="16.5">
      <c r="A318" s="14"/>
      <c r="B318" s="5"/>
      <c r="C318" s="9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8" customFormat="1" ht="16.5">
      <c r="A319" s="14"/>
      <c r="B319" s="5"/>
      <c r="C319" s="9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8" customFormat="1" ht="16.5">
      <c r="A320" s="14"/>
      <c r="B320" s="5"/>
      <c r="C320" s="9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8" customFormat="1" ht="16.5">
      <c r="A321" s="14"/>
      <c r="B321" s="5"/>
      <c r="C321" s="9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8" customFormat="1" ht="16.5">
      <c r="A322" s="14"/>
      <c r="B322" s="5"/>
      <c r="C322" s="9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8" customFormat="1" ht="16.5">
      <c r="A323" s="14"/>
      <c r="B323" s="5"/>
      <c r="C323" s="9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8" customFormat="1" ht="16.5">
      <c r="A324" s="14"/>
      <c r="B324" s="5"/>
      <c r="C324" s="9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8" customFormat="1" ht="16.5">
      <c r="A325" s="14"/>
      <c r="B325" s="5"/>
      <c r="C325" s="9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8" customFormat="1" ht="16.5">
      <c r="A326" s="14"/>
      <c r="B326" s="5"/>
      <c r="C326" s="9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8" customFormat="1" ht="16.5">
      <c r="A327" s="14"/>
      <c r="B327" s="5"/>
      <c r="C327" s="9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8" customFormat="1" ht="16.5">
      <c r="A328" s="14"/>
      <c r="B328" s="5"/>
      <c r="C328" s="9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8" customFormat="1" ht="16.5">
      <c r="A329" s="14"/>
      <c r="B329" s="5"/>
      <c r="C329" s="9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8" customFormat="1" ht="16.5">
      <c r="A330" s="14"/>
      <c r="B330" s="5"/>
      <c r="C330" s="9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8" customFormat="1" ht="16.5">
      <c r="A331" s="14"/>
      <c r="B331" s="5"/>
      <c r="C331" s="9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8" customFormat="1" ht="16.5">
      <c r="A332" s="14"/>
      <c r="B332" s="5"/>
      <c r="C332" s="9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8" customFormat="1" ht="16.5">
      <c r="A333" s="14"/>
      <c r="B333" s="5"/>
      <c r="C333" s="9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8" customFormat="1" ht="16.5">
      <c r="A334" s="14"/>
      <c r="B334" s="5"/>
      <c r="C334" s="9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8" customFormat="1" ht="16.5">
      <c r="A335" s="14"/>
      <c r="B335" s="5"/>
      <c r="C335" s="9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8" customFormat="1" ht="16.5">
      <c r="A336" s="14"/>
      <c r="B336" s="5"/>
      <c r="C336" s="9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8" customFormat="1" ht="16.5">
      <c r="A337" s="14"/>
      <c r="B337" s="5"/>
      <c r="C337" s="9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8" customFormat="1" ht="16.5">
      <c r="A338" s="14"/>
      <c r="B338" s="5"/>
      <c r="C338" s="9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8" customFormat="1" ht="16.5">
      <c r="A339" s="14"/>
      <c r="B339" s="5"/>
      <c r="C339" s="9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8" customFormat="1" ht="16.5">
      <c r="A340" s="14"/>
      <c r="B340" s="5"/>
      <c r="C340" s="9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8" customFormat="1" ht="16.5">
      <c r="A341" s="14"/>
      <c r="B341" s="5"/>
      <c r="C341" s="9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8" customFormat="1" ht="16.5">
      <c r="A342" s="14"/>
      <c r="B342" s="5"/>
      <c r="C342" s="9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8" customFormat="1" ht="16.5">
      <c r="A343" s="14"/>
      <c r="B343" s="5"/>
      <c r="C343" s="9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8" customFormat="1" ht="16.5">
      <c r="A344" s="14"/>
      <c r="B344" s="5"/>
      <c r="C344" s="9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8" customFormat="1" ht="16.5">
      <c r="A345" s="14"/>
      <c r="B345" s="5"/>
      <c r="C345" s="9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8" customFormat="1" ht="16.5">
      <c r="A346" s="14"/>
      <c r="B346" s="5"/>
      <c r="C346" s="9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8" customFormat="1" ht="16.5">
      <c r="A347" s="14"/>
      <c r="B347" s="5"/>
      <c r="C347" s="9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8" customFormat="1" ht="16.5">
      <c r="A348" s="14"/>
      <c r="B348" s="5"/>
      <c r="C348" s="9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8" customFormat="1" ht="16.5">
      <c r="A349" s="14"/>
      <c r="B349" s="5"/>
      <c r="C349" s="9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8" customFormat="1" ht="16.5">
      <c r="A350" s="14"/>
      <c r="B350" s="5"/>
      <c r="C350" s="9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8" customFormat="1" ht="16.5">
      <c r="A351" s="14"/>
      <c r="B351" s="5"/>
      <c r="C351" s="9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8" customFormat="1" ht="16.5">
      <c r="A352" s="14"/>
      <c r="B352" s="5"/>
      <c r="C352" s="9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8" customFormat="1" ht="16.5">
      <c r="A353" s="14"/>
      <c r="B353" s="5"/>
      <c r="C353" s="9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8" customFormat="1" ht="16.5">
      <c r="A354" s="14"/>
      <c r="B354" s="5"/>
      <c r="C354" s="9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8" customFormat="1" ht="16.5">
      <c r="A355" s="14"/>
      <c r="B355" s="5"/>
      <c r="C355" s="9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8" customFormat="1" ht="16.5">
      <c r="A356" s="14"/>
      <c r="B356" s="5"/>
      <c r="C356" s="9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8" customFormat="1" ht="16.5">
      <c r="A357" s="14"/>
      <c r="B357" s="5"/>
      <c r="C357" s="9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8" customFormat="1" ht="16.5">
      <c r="A358" s="14"/>
      <c r="B358" s="5"/>
      <c r="C358" s="9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8" customFormat="1" ht="16.5">
      <c r="A359" s="14"/>
      <c r="B359" s="5"/>
      <c r="C359" s="9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8" customFormat="1" ht="16.5">
      <c r="A360" s="14"/>
      <c r="B360" s="5"/>
      <c r="C360" s="9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8" customFormat="1" ht="16.5">
      <c r="A361" s="14"/>
      <c r="B361" s="5"/>
      <c r="C361" s="9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8" customFormat="1" ht="16.5">
      <c r="A362" s="14"/>
      <c r="B362" s="5"/>
      <c r="C362" s="9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8" customFormat="1" ht="16.5">
      <c r="A363" s="14"/>
      <c r="B363" s="5"/>
      <c r="C363" s="9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8" customFormat="1" ht="16.5">
      <c r="A364" s="14"/>
      <c r="B364" s="5"/>
      <c r="C364" s="9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8" customFormat="1" ht="16.5">
      <c r="A365" s="14"/>
      <c r="B365" s="5"/>
      <c r="C365" s="9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8" customFormat="1" ht="16.5">
      <c r="A366" s="14"/>
      <c r="B366" s="5"/>
      <c r="C366" s="9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8" customFormat="1" ht="16.5">
      <c r="A367" s="14"/>
      <c r="B367" s="5"/>
      <c r="C367" s="9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8" customFormat="1" ht="16.5">
      <c r="A368" s="14"/>
      <c r="B368" s="5"/>
      <c r="C368" s="9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8" customFormat="1" ht="16.5">
      <c r="A369" s="14"/>
      <c r="B369" s="5"/>
      <c r="C369" s="9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8" customFormat="1" ht="16.5">
      <c r="A370" s="14"/>
      <c r="B370" s="5"/>
      <c r="C370" s="9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8" customFormat="1" ht="16.5">
      <c r="A371" s="14"/>
      <c r="B371" s="5"/>
      <c r="C371" s="9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8" customFormat="1" ht="16.5">
      <c r="A372" s="14"/>
      <c r="B372" s="5"/>
      <c r="C372" s="9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8" customFormat="1" ht="16.5">
      <c r="A373" s="14"/>
      <c r="B373" s="5"/>
      <c r="C373" s="9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8" customFormat="1" ht="16.5">
      <c r="A374" s="14"/>
      <c r="B374" s="5"/>
      <c r="C374" s="9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8" customFormat="1" ht="16.5">
      <c r="A375" s="14"/>
      <c r="B375" s="5"/>
      <c r="C375" s="9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8" customFormat="1" ht="16.5">
      <c r="A376" s="14"/>
      <c r="B376" s="5"/>
      <c r="C376" s="9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8" customFormat="1" ht="16.5">
      <c r="A377" s="14"/>
      <c r="B377" s="5"/>
      <c r="C377" s="9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8" customFormat="1" ht="16.5">
      <c r="A378" s="14"/>
      <c r="B378" s="5"/>
      <c r="C378" s="9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8" customFormat="1" ht="16.5">
      <c r="A379" s="14"/>
      <c r="B379" s="5"/>
      <c r="C379" s="9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8" customFormat="1" ht="16.5">
      <c r="A380" s="14"/>
      <c r="B380" s="5"/>
      <c r="C380" s="9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8" customFormat="1" ht="16.5">
      <c r="A381" s="14"/>
      <c r="B381" s="5"/>
      <c r="C381" s="9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8" customFormat="1" ht="16.5">
      <c r="A382" s="14"/>
      <c r="B382" s="5"/>
      <c r="C382" s="9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8" customFormat="1" ht="16.5">
      <c r="A383" s="14"/>
      <c r="B383" s="5"/>
      <c r="C383" s="9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8" customFormat="1" ht="16.5">
      <c r="A384" s="14"/>
      <c r="B384" s="5"/>
      <c r="C384" s="9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8" customFormat="1" ht="16.5">
      <c r="A385" s="14"/>
      <c r="B385" s="5"/>
      <c r="C385" s="9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8" customFormat="1" ht="16.5">
      <c r="A386" s="14"/>
      <c r="B386" s="5"/>
      <c r="C386" s="9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8" customFormat="1" ht="16.5">
      <c r="A387" s="14"/>
      <c r="B387" s="5"/>
      <c r="C387" s="9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8" customFormat="1" ht="16.5">
      <c r="A388" s="14"/>
      <c r="B388" s="5"/>
      <c r="C388" s="9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8" customFormat="1" ht="16.5">
      <c r="A389" s="14"/>
      <c r="B389" s="5"/>
      <c r="C389" s="9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8" customFormat="1" ht="16.5">
      <c r="A390" s="14"/>
      <c r="B390" s="5"/>
      <c r="C390" s="9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8" customFormat="1" ht="16.5">
      <c r="A391" s="14"/>
      <c r="B391" s="5"/>
      <c r="C391" s="9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8" customFormat="1" ht="16.5">
      <c r="A392" s="14"/>
      <c r="B392" s="5"/>
      <c r="C392" s="9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8" customFormat="1" ht="16.5">
      <c r="A393" s="14"/>
      <c r="B393" s="5"/>
      <c r="C393" s="9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8" customFormat="1" ht="16.5">
      <c r="A394" s="14"/>
      <c r="B394" s="5"/>
      <c r="C394" s="9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8" customFormat="1" ht="16.5">
      <c r="A395" s="14"/>
      <c r="B395" s="5"/>
      <c r="C395" s="9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8" customFormat="1" ht="16.5">
      <c r="A396" s="14"/>
      <c r="B396" s="5"/>
      <c r="C396" s="9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8" customFormat="1" ht="16.5">
      <c r="A397" s="14"/>
      <c r="B397" s="5"/>
      <c r="C397" s="9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8" customFormat="1" ht="16.5">
      <c r="A398" s="14"/>
      <c r="B398" s="5"/>
      <c r="C398" s="9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8" customFormat="1" ht="16.5">
      <c r="A399" s="14"/>
      <c r="B399" s="5"/>
      <c r="C399" s="9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8" customFormat="1" ht="16.5">
      <c r="A400" s="14"/>
      <c r="B400" s="5"/>
      <c r="C400" s="9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8" customFormat="1" ht="16.5">
      <c r="A401" s="14"/>
      <c r="B401" s="5"/>
      <c r="C401" s="9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8" customFormat="1" ht="16.5">
      <c r="A402" s="14"/>
      <c r="B402" s="5"/>
      <c r="C402" s="9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8" customFormat="1" ht="16.5">
      <c r="A403" s="14"/>
      <c r="B403" s="5"/>
      <c r="C403" s="9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8" customFormat="1" ht="16.5">
      <c r="A404" s="14"/>
      <c r="B404" s="5"/>
      <c r="C404" s="9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8" customFormat="1" ht="16.5">
      <c r="A405" s="14"/>
      <c r="B405" s="5"/>
      <c r="C405" s="9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8" customFormat="1" ht="16.5">
      <c r="A406" s="14"/>
      <c r="B406" s="5"/>
      <c r="C406" s="9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8" customFormat="1" ht="16.5">
      <c r="A407" s="14"/>
      <c r="B407" s="5"/>
      <c r="C407" s="9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8" customFormat="1" ht="16.5">
      <c r="A408" s="14"/>
      <c r="B408" s="5"/>
      <c r="C408" s="9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8" customFormat="1" ht="16.5">
      <c r="A409" s="14"/>
      <c r="B409" s="5"/>
      <c r="C409" s="9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8" customFormat="1" ht="16.5">
      <c r="A410" s="14"/>
      <c r="B410" s="5"/>
      <c r="C410" s="9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8" customFormat="1" ht="16.5">
      <c r="A411" s="14"/>
      <c r="B411" s="5"/>
      <c r="C411" s="9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8" customFormat="1" ht="16.5">
      <c r="A412" s="14"/>
      <c r="B412" s="5"/>
      <c r="C412" s="9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8" customFormat="1" ht="16.5">
      <c r="A413" s="14"/>
      <c r="B413" s="5"/>
      <c r="C413" s="9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8" customFormat="1" ht="16.5">
      <c r="A414" s="14"/>
      <c r="B414" s="5"/>
      <c r="C414" s="9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8" customFormat="1" ht="16.5">
      <c r="A415" s="14"/>
      <c r="B415" s="5"/>
      <c r="C415" s="9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8" customFormat="1" ht="16.5">
      <c r="A416" s="14"/>
      <c r="B416" s="5"/>
      <c r="C416" s="9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8" customFormat="1" ht="16.5">
      <c r="A417" s="14"/>
      <c r="B417" s="5"/>
      <c r="C417" s="9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8" customFormat="1" ht="16.5">
      <c r="A418" s="14"/>
      <c r="B418" s="5"/>
      <c r="C418" s="9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8" customFormat="1" ht="16.5">
      <c r="A419" s="14"/>
      <c r="B419" s="5"/>
      <c r="C419" s="9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8" customFormat="1" ht="16.5">
      <c r="A420" s="14"/>
      <c r="B420" s="5"/>
      <c r="C420" s="9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8" customFormat="1" ht="16.5">
      <c r="A421" s="14"/>
      <c r="B421" s="5"/>
      <c r="C421" s="9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8" customFormat="1" ht="16.5">
      <c r="A422" s="14"/>
      <c r="B422" s="5"/>
      <c r="C422" s="9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8" customFormat="1" ht="16.5">
      <c r="A423" s="14"/>
      <c r="B423" s="5"/>
      <c r="C423" s="9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8" customFormat="1" ht="16.5">
      <c r="A424" s="14"/>
      <c r="B424" s="5"/>
      <c r="C424" s="9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8" customFormat="1" ht="16.5">
      <c r="A425" s="14"/>
      <c r="B425" s="5"/>
      <c r="C425" s="9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8" customFormat="1" ht="16.5">
      <c r="A426" s="14"/>
      <c r="B426" s="5"/>
      <c r="C426" s="9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8" customFormat="1" ht="16.5">
      <c r="A427" s="14"/>
      <c r="B427" s="5"/>
      <c r="C427" s="9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8" customFormat="1" ht="16.5">
      <c r="A428" s="14"/>
      <c r="B428" s="5"/>
      <c r="C428" s="9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8" customFormat="1" ht="16.5">
      <c r="A429" s="14"/>
      <c r="B429" s="5"/>
      <c r="C429" s="9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8" customFormat="1" ht="16.5">
      <c r="A430" s="14"/>
      <c r="B430" s="5"/>
      <c r="C430" s="9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8" customFormat="1" ht="16.5">
      <c r="A431" s="14"/>
      <c r="B431" s="5"/>
      <c r="C431" s="9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8" customFormat="1" ht="16.5">
      <c r="A432" s="14"/>
      <c r="B432" s="5"/>
      <c r="C432" s="9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8" customFormat="1" ht="16.5">
      <c r="A433" s="14"/>
      <c r="B433" s="5"/>
      <c r="C433" s="9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8" customFormat="1" ht="16.5">
      <c r="A434" s="14"/>
      <c r="B434" s="5"/>
      <c r="C434" s="9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8" customFormat="1" ht="16.5">
      <c r="A435" s="14"/>
      <c r="B435" s="5"/>
      <c r="C435" s="9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8" customFormat="1" ht="16.5">
      <c r="A436" s="14"/>
      <c r="B436" s="5"/>
      <c r="C436" s="9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8" customFormat="1" ht="16.5">
      <c r="A437" s="14"/>
      <c r="B437" s="5"/>
      <c r="C437" s="9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8" customFormat="1" ht="16.5">
      <c r="A438" s="14"/>
      <c r="B438" s="5"/>
      <c r="C438" s="9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8" customFormat="1" ht="16.5">
      <c r="A439" s="14"/>
      <c r="B439" s="5"/>
      <c r="C439" s="9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8" customFormat="1" ht="16.5">
      <c r="A440" s="14"/>
      <c r="B440" s="5"/>
      <c r="C440" s="9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8" customFormat="1" ht="16.5">
      <c r="A441" s="14"/>
      <c r="B441" s="5"/>
      <c r="C441" s="9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8" customFormat="1" ht="16.5">
      <c r="A442" s="14"/>
      <c r="B442" s="5"/>
      <c r="C442" s="9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8" customFormat="1" ht="16.5">
      <c r="A443" s="14"/>
      <c r="B443" s="5"/>
      <c r="C443" s="9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8" customFormat="1" ht="16.5">
      <c r="A444" s="14"/>
      <c r="B444" s="5"/>
      <c r="C444" s="9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8" customFormat="1" ht="16.5">
      <c r="A445" s="14"/>
      <c r="B445" s="5"/>
      <c r="C445" s="9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8" customFormat="1" ht="16.5">
      <c r="A446" s="14"/>
      <c r="B446" s="5"/>
      <c r="C446" s="9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8" customFormat="1" ht="16.5">
      <c r="A447" s="14"/>
      <c r="B447" s="5"/>
      <c r="C447" s="9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8" customFormat="1" ht="16.5">
      <c r="A448" s="14"/>
      <c r="B448" s="5"/>
      <c r="C448" s="9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8" customFormat="1" ht="16.5">
      <c r="A449" s="14"/>
      <c r="B449" s="5"/>
      <c r="C449" s="9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8" customFormat="1" ht="16.5">
      <c r="A450" s="14"/>
      <c r="B450" s="5"/>
      <c r="C450" s="9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8" customFormat="1" ht="16.5">
      <c r="A451" s="14"/>
      <c r="B451" s="5"/>
      <c r="C451" s="9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8" customFormat="1" ht="16.5">
      <c r="A452" s="14"/>
      <c r="B452" s="5"/>
      <c r="C452" s="9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8" customFormat="1" ht="16.5">
      <c r="A453" s="14"/>
      <c r="B453" s="5"/>
      <c r="C453" s="9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8" customFormat="1" ht="16.5">
      <c r="A454" s="14"/>
      <c r="B454" s="5"/>
      <c r="C454" s="9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8" customFormat="1" ht="16.5">
      <c r="A455" s="14"/>
      <c r="B455" s="5"/>
      <c r="C455" s="9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8" customFormat="1" ht="16.5">
      <c r="A456" s="14"/>
      <c r="B456" s="5"/>
      <c r="C456" s="9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8" customFormat="1" ht="16.5">
      <c r="A457" s="14"/>
      <c r="B457" s="5"/>
      <c r="C457" s="9"/>
      <c r="D457" s="3"/>
      <c r="E457" s="3"/>
      <c r="F457" s="3"/>
      <c r="G457" s="3"/>
      <c r="H457" s="3"/>
      <c r="I457" s="3"/>
      <c r="J457" s="3"/>
      <c r="K457" s="3"/>
      <c r="L457" s="3"/>
    </row>
  </sheetData>
  <sheetProtection/>
  <mergeCells count="16">
    <mergeCell ref="A1:M1"/>
    <mergeCell ref="A2:M2"/>
    <mergeCell ref="K3:M3"/>
    <mergeCell ref="H4:M4"/>
    <mergeCell ref="A5:A6"/>
    <mergeCell ref="B5:B6"/>
    <mergeCell ref="C5:C6"/>
    <mergeCell ref="D5:D6"/>
    <mergeCell ref="E5:E6"/>
    <mergeCell ref="F5:F6"/>
    <mergeCell ref="G5:H5"/>
    <mergeCell ref="I5:J5"/>
    <mergeCell ref="K5:L5"/>
    <mergeCell ref="C97:L97"/>
    <mergeCell ref="C100:L100"/>
    <mergeCell ref="C101:L101"/>
  </mergeCells>
  <conditionalFormatting sqref="C75:C79 D42:E49 F43:F49 D51:E60 F52:F60 C63:F70 F36 D37:D38 D71:D73 D27:D34 C29:C33 E29:F33 F19 D21:F21 C22:F24 D74:F89 D16 C15:F15 D12:F12">
    <cfRule type="cellIs" priority="3" dxfId="18" operator="equal" stopIfTrue="1">
      <formula>0</formula>
    </cfRule>
  </conditionalFormatting>
  <conditionalFormatting sqref="D30:D34">
    <cfRule type="cellIs" priority="2" dxfId="19" operator="equal" stopIfTrue="1">
      <formula>8223.307275</formula>
    </cfRule>
  </conditionalFormatting>
  <printOptions/>
  <pageMargins left="0.11811023622047245" right="0.11811023622047245" top="0.7874015748031497" bottom="0.7480314960629921" header="0.5118110236220472" footer="0.5118110236220472"/>
  <pageSetup fitToHeight="20" horizontalDpi="600" verticalDpi="600" orientation="landscape" scale="70" r:id="rId1"/>
  <ignoredErrors>
    <ignoredError sqref="F27" formula="1"/>
    <ignoredError sqref="B30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O457"/>
  <sheetViews>
    <sheetView zoomScale="86" zoomScaleNormal="86" zoomScaleSheetLayoutView="90" workbookViewId="0" topLeftCell="A79">
      <selection activeCell="E92" sqref="E92:F95"/>
    </sheetView>
  </sheetViews>
  <sheetFormatPr defaultColWidth="9.140625" defaultRowHeight="15"/>
  <cols>
    <col min="1" max="1" width="4.421875" style="14" customWidth="1"/>
    <col min="2" max="2" width="11.00390625" style="5" customWidth="1"/>
    <col min="3" max="3" width="39.421875" style="2" customWidth="1"/>
    <col min="4" max="4" width="9.28125" style="3" bestFit="1" customWidth="1"/>
    <col min="5" max="5" width="10.7109375" style="4" customWidth="1"/>
    <col min="6" max="6" width="13.28125" style="4" customWidth="1"/>
    <col min="7" max="7" width="13.00390625" style="4" customWidth="1"/>
    <col min="8" max="8" width="14.57421875" style="4" customWidth="1"/>
    <col min="9" max="9" width="11.421875" style="4" customWidth="1"/>
    <col min="10" max="10" width="13.8515625" style="4" customWidth="1"/>
    <col min="11" max="11" width="11.140625" style="4" customWidth="1"/>
    <col min="12" max="12" width="16.00390625" style="4" customWidth="1"/>
    <col min="13" max="13" width="16.7109375" style="1" customWidth="1"/>
    <col min="14" max="16384" width="9.140625" style="1" customWidth="1"/>
  </cols>
  <sheetData>
    <row r="1" spans="1:13" ht="21">
      <c r="A1" s="251" t="s">
        <v>148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ht="61.5" customHeight="1">
      <c r="A2" s="252" t="s">
        <v>154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2:13" ht="16.5">
      <c r="B3" s="10"/>
      <c r="C3" s="11"/>
      <c r="D3" s="12"/>
      <c r="E3" s="13"/>
      <c r="I3" s="55"/>
      <c r="K3" s="260" t="s">
        <v>125</v>
      </c>
      <c r="L3" s="260"/>
      <c r="M3" s="260"/>
    </row>
    <row r="4" spans="1:13" s="7" customFormat="1" ht="16.5" thickBot="1">
      <c r="A4" s="15"/>
      <c r="B4" s="16"/>
      <c r="C4" s="17"/>
      <c r="D4" s="18"/>
      <c r="E4" s="19"/>
      <c r="F4" s="19"/>
      <c r="G4" s="19"/>
      <c r="H4" s="262"/>
      <c r="I4" s="262"/>
      <c r="J4" s="262"/>
      <c r="K4" s="262"/>
      <c r="L4" s="262"/>
      <c r="M4" s="262"/>
    </row>
    <row r="5" spans="1:15" s="7" customFormat="1" ht="15.75" customHeight="1">
      <c r="A5" s="254" t="s">
        <v>2</v>
      </c>
      <c r="B5" s="256" t="s">
        <v>9</v>
      </c>
      <c r="C5" s="258" t="s">
        <v>10</v>
      </c>
      <c r="D5" s="258" t="s">
        <v>11</v>
      </c>
      <c r="E5" s="258" t="s">
        <v>12</v>
      </c>
      <c r="F5" s="258" t="s">
        <v>13</v>
      </c>
      <c r="G5" s="261" t="s">
        <v>14</v>
      </c>
      <c r="H5" s="261"/>
      <c r="I5" s="261" t="s">
        <v>17</v>
      </c>
      <c r="J5" s="261"/>
      <c r="K5" s="258" t="s">
        <v>18</v>
      </c>
      <c r="L5" s="258"/>
      <c r="M5" s="72" t="s">
        <v>19</v>
      </c>
      <c r="N5" s="6"/>
      <c r="O5" s="6"/>
    </row>
    <row r="6" spans="1:13" s="7" customFormat="1" ht="26.25" customHeight="1" thickBot="1">
      <c r="A6" s="255"/>
      <c r="B6" s="257"/>
      <c r="C6" s="259"/>
      <c r="D6" s="259"/>
      <c r="E6" s="259"/>
      <c r="F6" s="259"/>
      <c r="G6" s="73" t="s">
        <v>15</v>
      </c>
      <c r="H6" s="74" t="s">
        <v>16</v>
      </c>
      <c r="I6" s="73" t="s">
        <v>15</v>
      </c>
      <c r="J6" s="74" t="s">
        <v>16</v>
      </c>
      <c r="K6" s="73" t="s">
        <v>15</v>
      </c>
      <c r="L6" s="74" t="s">
        <v>16</v>
      </c>
      <c r="M6" s="75" t="s">
        <v>20</v>
      </c>
    </row>
    <row r="7" spans="1:13" s="7" customFormat="1" ht="16.5" thickBot="1">
      <c r="A7" s="71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7">
        <v>7</v>
      </c>
      <c r="H7" s="78">
        <v>8</v>
      </c>
      <c r="I7" s="77">
        <v>9</v>
      </c>
      <c r="J7" s="78">
        <v>10</v>
      </c>
      <c r="K7" s="77">
        <v>11</v>
      </c>
      <c r="L7" s="78">
        <v>12</v>
      </c>
      <c r="M7" s="79">
        <v>13</v>
      </c>
    </row>
    <row r="8" spans="1:13" s="7" customFormat="1" ht="22.5" customHeight="1">
      <c r="A8" s="80"/>
      <c r="B8" s="81"/>
      <c r="C8" s="82" t="s">
        <v>21</v>
      </c>
      <c r="D8" s="83"/>
      <c r="E8" s="83"/>
      <c r="F8" s="83"/>
      <c r="G8" s="83"/>
      <c r="H8" s="83"/>
      <c r="I8" s="83"/>
      <c r="J8" s="83"/>
      <c r="K8" s="83"/>
      <c r="L8" s="83"/>
      <c r="M8" s="84"/>
    </row>
    <row r="9" spans="1:13" s="7" customFormat="1" ht="42.75" customHeight="1">
      <c r="A9" s="85"/>
      <c r="B9" s="86"/>
      <c r="C9" s="87" t="s">
        <v>22</v>
      </c>
      <c r="D9" s="88"/>
      <c r="E9" s="88"/>
      <c r="F9" s="88"/>
      <c r="G9" s="88"/>
      <c r="H9" s="88"/>
      <c r="I9" s="88"/>
      <c r="J9" s="88"/>
      <c r="K9" s="88"/>
      <c r="L9" s="88"/>
      <c r="M9" s="89"/>
    </row>
    <row r="10" spans="1:13" s="7" customFormat="1" ht="82.5">
      <c r="A10" s="90">
        <v>1</v>
      </c>
      <c r="B10" s="91" t="s">
        <v>24</v>
      </c>
      <c r="C10" s="169" t="s">
        <v>76</v>
      </c>
      <c r="D10" s="91" t="s">
        <v>118</v>
      </c>
      <c r="E10" s="92"/>
      <c r="F10" s="172">
        <v>0.087</v>
      </c>
      <c r="G10" s="93"/>
      <c r="H10" s="93"/>
      <c r="I10" s="93"/>
      <c r="J10" s="93"/>
      <c r="K10" s="93"/>
      <c r="L10" s="93"/>
      <c r="M10" s="94"/>
    </row>
    <row r="11" spans="1:13" s="7" customFormat="1" ht="16.5">
      <c r="A11" s="95"/>
      <c r="B11" s="57"/>
      <c r="C11" s="96" t="s">
        <v>4</v>
      </c>
      <c r="D11" s="103" t="s">
        <v>3</v>
      </c>
      <c r="E11" s="98">
        <v>93.22</v>
      </c>
      <c r="F11" s="113">
        <f>F10*E11</f>
        <v>8.11014</v>
      </c>
      <c r="G11" s="99"/>
      <c r="H11" s="98"/>
      <c r="I11" s="98"/>
      <c r="J11" s="98"/>
      <c r="K11" s="99"/>
      <c r="L11" s="98"/>
      <c r="M11" s="100"/>
    </row>
    <row r="12" spans="1:13" s="7" customFormat="1" ht="66">
      <c r="A12" s="101">
        <v>2</v>
      </c>
      <c r="B12" s="102" t="s">
        <v>137</v>
      </c>
      <c r="C12" s="169" t="s">
        <v>138</v>
      </c>
      <c r="D12" s="103" t="s">
        <v>139</v>
      </c>
      <c r="E12" s="104"/>
      <c r="F12" s="105">
        <v>2</v>
      </c>
      <c r="G12" s="106"/>
      <c r="H12" s="93"/>
      <c r="I12" s="93"/>
      <c r="J12" s="93"/>
      <c r="K12" s="106"/>
      <c r="L12" s="93"/>
      <c r="M12" s="94"/>
    </row>
    <row r="13" spans="1:13" s="7" customFormat="1" ht="16.5">
      <c r="A13" s="218"/>
      <c r="B13" s="219"/>
      <c r="C13" s="107" t="s">
        <v>4</v>
      </c>
      <c r="D13" s="103" t="s">
        <v>3</v>
      </c>
      <c r="E13" s="108">
        <v>2.2</v>
      </c>
      <c r="F13" s="112">
        <f>F12*E13</f>
        <v>4.4</v>
      </c>
      <c r="G13" s="109"/>
      <c r="H13" s="108"/>
      <c r="I13" s="108"/>
      <c r="J13" s="108"/>
      <c r="K13" s="109"/>
      <c r="L13" s="108"/>
      <c r="M13" s="111"/>
    </row>
    <row r="14" spans="1:13" s="7" customFormat="1" ht="16.5">
      <c r="A14" s="218"/>
      <c r="B14" s="102"/>
      <c r="C14" s="66" t="s">
        <v>5</v>
      </c>
      <c r="D14" s="103"/>
      <c r="E14" s="112"/>
      <c r="F14" s="113"/>
      <c r="G14" s="109"/>
      <c r="H14" s="108"/>
      <c r="I14" s="109"/>
      <c r="J14" s="108"/>
      <c r="K14" s="109"/>
      <c r="L14" s="108"/>
      <c r="M14" s="111"/>
    </row>
    <row r="15" spans="1:13" s="7" customFormat="1" ht="16.5">
      <c r="A15" s="218"/>
      <c r="B15" s="102"/>
      <c r="C15" s="107" t="s">
        <v>140</v>
      </c>
      <c r="D15" s="114" t="s">
        <v>34</v>
      </c>
      <c r="E15" s="113">
        <v>0.0942</v>
      </c>
      <c r="F15" s="113">
        <f>F12*E15</f>
        <v>0.1884</v>
      </c>
      <c r="G15" s="110"/>
      <c r="H15" s="108"/>
      <c r="I15" s="109"/>
      <c r="J15" s="108"/>
      <c r="K15" s="109"/>
      <c r="L15" s="108"/>
      <c r="M15" s="111"/>
    </row>
    <row r="16" spans="1:13" s="7" customFormat="1" ht="33">
      <c r="A16" s="95"/>
      <c r="B16" s="57" t="s">
        <v>107</v>
      </c>
      <c r="C16" s="171" t="s">
        <v>128</v>
      </c>
      <c r="D16" s="114" t="s">
        <v>33</v>
      </c>
      <c r="E16" s="93">
        <v>2.4</v>
      </c>
      <c r="F16" s="200">
        <f>F15*2.4</f>
        <v>0.45216</v>
      </c>
      <c r="G16" s="93"/>
      <c r="H16" s="93"/>
      <c r="I16" s="93"/>
      <c r="J16" s="93"/>
      <c r="K16" s="93"/>
      <c r="L16" s="93"/>
      <c r="M16" s="94"/>
    </row>
    <row r="17" spans="1:13" s="7" customFormat="1" ht="16.5">
      <c r="A17" s="95"/>
      <c r="B17" s="57"/>
      <c r="C17" s="120" t="s">
        <v>25</v>
      </c>
      <c r="D17" s="121" t="s">
        <v>28</v>
      </c>
      <c r="E17" s="122"/>
      <c r="F17" s="122"/>
      <c r="G17" s="123"/>
      <c r="H17" s="123"/>
      <c r="I17" s="123"/>
      <c r="J17" s="123"/>
      <c r="K17" s="123"/>
      <c r="L17" s="123"/>
      <c r="M17" s="124"/>
    </row>
    <row r="18" spans="1:13" s="7" customFormat="1" ht="16.5">
      <c r="A18" s="95"/>
      <c r="B18" s="57"/>
      <c r="C18" s="120" t="s">
        <v>26</v>
      </c>
      <c r="D18" s="121"/>
      <c r="E18" s="122"/>
      <c r="F18" s="122"/>
      <c r="G18" s="123"/>
      <c r="H18" s="123"/>
      <c r="I18" s="123"/>
      <c r="J18" s="123"/>
      <c r="K18" s="123"/>
      <c r="L18" s="123"/>
      <c r="M18" s="124"/>
    </row>
    <row r="19" spans="1:13" s="7" customFormat="1" ht="99">
      <c r="A19" s="95">
        <v>1</v>
      </c>
      <c r="B19" s="125" t="s">
        <v>71</v>
      </c>
      <c r="C19" s="169" t="s">
        <v>141</v>
      </c>
      <c r="D19" s="114" t="s">
        <v>34</v>
      </c>
      <c r="E19" s="126"/>
      <c r="F19" s="105">
        <v>25</v>
      </c>
      <c r="G19" s="127"/>
      <c r="H19" s="128"/>
      <c r="I19" s="126"/>
      <c r="J19" s="129"/>
      <c r="K19" s="126"/>
      <c r="L19" s="130"/>
      <c r="M19" s="131"/>
    </row>
    <row r="20" spans="1:13" s="7" customFormat="1" ht="33">
      <c r="A20" s="132"/>
      <c r="B20" s="126"/>
      <c r="C20" s="118" t="s">
        <v>86</v>
      </c>
      <c r="D20" s="119" t="s">
        <v>108</v>
      </c>
      <c r="E20" s="133">
        <v>0.0479</v>
      </c>
      <c r="F20" s="113">
        <f>F19*E20</f>
        <v>1.1975</v>
      </c>
      <c r="G20" s="98"/>
      <c r="H20" s="98"/>
      <c r="I20" s="98"/>
      <c r="J20" s="98"/>
      <c r="K20" s="98"/>
      <c r="L20" s="98"/>
      <c r="M20" s="100"/>
    </row>
    <row r="21" spans="1:13" s="7" customFormat="1" ht="36.75">
      <c r="A21" s="95">
        <v>2</v>
      </c>
      <c r="B21" s="202" t="s">
        <v>120</v>
      </c>
      <c r="C21" s="169" t="s">
        <v>103</v>
      </c>
      <c r="D21" s="97" t="s">
        <v>34</v>
      </c>
      <c r="E21" s="99" t="s">
        <v>38</v>
      </c>
      <c r="F21" s="105">
        <f>F19</f>
        <v>25</v>
      </c>
      <c r="G21" s="98"/>
      <c r="H21" s="134"/>
      <c r="I21" s="98"/>
      <c r="J21" s="134"/>
      <c r="K21" s="99"/>
      <c r="L21" s="134"/>
      <c r="M21" s="135"/>
    </row>
    <row r="22" spans="1:13" s="7" customFormat="1" ht="16.5">
      <c r="A22" s="95"/>
      <c r="B22" s="97"/>
      <c r="C22" s="136" t="s">
        <v>37</v>
      </c>
      <c r="D22" s="97" t="s">
        <v>36</v>
      </c>
      <c r="E22" s="112">
        <v>0.034</v>
      </c>
      <c r="F22" s="113">
        <f>E22*F21</f>
        <v>0.8500000000000001</v>
      </c>
      <c r="G22" s="98"/>
      <c r="H22" s="98"/>
      <c r="I22" s="98"/>
      <c r="J22" s="98"/>
      <c r="K22" s="98"/>
      <c r="L22" s="98"/>
      <c r="M22" s="100"/>
    </row>
    <row r="23" spans="1:13" s="7" customFormat="1" ht="16.5">
      <c r="A23" s="95"/>
      <c r="B23" s="97"/>
      <c r="C23" s="136" t="s">
        <v>72</v>
      </c>
      <c r="D23" s="97" t="s">
        <v>39</v>
      </c>
      <c r="E23" s="109">
        <v>0.0803</v>
      </c>
      <c r="F23" s="113">
        <f>E23*F21</f>
        <v>2.0075</v>
      </c>
      <c r="G23" s="98"/>
      <c r="H23" s="98"/>
      <c r="I23" s="98"/>
      <c r="J23" s="98"/>
      <c r="K23" s="98"/>
      <c r="L23" s="98"/>
      <c r="M23" s="100"/>
    </row>
    <row r="24" spans="1:13" s="7" customFormat="1" ht="16.5">
      <c r="A24" s="95"/>
      <c r="B24" s="57"/>
      <c r="C24" s="136" t="s">
        <v>87</v>
      </c>
      <c r="D24" s="97" t="s">
        <v>0</v>
      </c>
      <c r="E24" s="113">
        <v>0.0056</v>
      </c>
      <c r="F24" s="113">
        <f>F21*E24</f>
        <v>0.13999999999999999</v>
      </c>
      <c r="G24" s="98"/>
      <c r="H24" s="98"/>
      <c r="I24" s="98"/>
      <c r="J24" s="98"/>
      <c r="K24" s="98"/>
      <c r="L24" s="98"/>
      <c r="M24" s="100"/>
    </row>
    <row r="25" spans="1:13" s="7" customFormat="1" ht="49.5">
      <c r="A25" s="95">
        <v>3</v>
      </c>
      <c r="B25" s="125" t="s">
        <v>40</v>
      </c>
      <c r="C25" s="171" t="s">
        <v>142</v>
      </c>
      <c r="D25" s="114" t="s">
        <v>34</v>
      </c>
      <c r="E25" s="97"/>
      <c r="F25" s="170">
        <v>2</v>
      </c>
      <c r="G25" s="97"/>
      <c r="H25" s="115"/>
      <c r="I25" s="97"/>
      <c r="J25" s="115"/>
      <c r="K25" s="97"/>
      <c r="L25" s="115"/>
      <c r="M25" s="116"/>
    </row>
    <row r="26" spans="1:13" s="7" customFormat="1" ht="16.5">
      <c r="A26" s="56"/>
      <c r="B26" s="57"/>
      <c r="C26" s="96" t="s">
        <v>4</v>
      </c>
      <c r="D26" s="103" t="s">
        <v>3</v>
      </c>
      <c r="E26" s="98">
        <v>2.06</v>
      </c>
      <c r="F26" s="98">
        <f>F25*E26</f>
        <v>4.12</v>
      </c>
      <c r="G26" s="98"/>
      <c r="H26" s="98"/>
      <c r="I26" s="98"/>
      <c r="J26" s="98"/>
      <c r="K26" s="98"/>
      <c r="L26" s="98"/>
      <c r="M26" s="100"/>
    </row>
    <row r="27" spans="1:13" s="7" customFormat="1" ht="33">
      <c r="A27" s="95">
        <v>4</v>
      </c>
      <c r="B27" s="143" t="s">
        <v>117</v>
      </c>
      <c r="C27" s="171" t="s">
        <v>88</v>
      </c>
      <c r="D27" s="97" t="s">
        <v>34</v>
      </c>
      <c r="E27" s="97"/>
      <c r="F27" s="170">
        <f>F25</f>
        <v>2</v>
      </c>
      <c r="G27" s="97"/>
      <c r="H27" s="115"/>
      <c r="I27" s="97"/>
      <c r="J27" s="115"/>
      <c r="K27" s="97"/>
      <c r="L27" s="115"/>
      <c r="M27" s="116"/>
    </row>
    <row r="28" spans="1:13" s="7" customFormat="1" ht="16.5">
      <c r="A28" s="56"/>
      <c r="B28" s="57"/>
      <c r="C28" s="96" t="s">
        <v>4</v>
      </c>
      <c r="D28" s="97" t="s">
        <v>36</v>
      </c>
      <c r="E28" s="98">
        <v>0.87</v>
      </c>
      <c r="F28" s="98">
        <f>F27*E28</f>
        <v>1.74</v>
      </c>
      <c r="G28" s="98"/>
      <c r="H28" s="98"/>
      <c r="I28" s="98"/>
      <c r="J28" s="98"/>
      <c r="K28" s="98"/>
      <c r="L28" s="98"/>
      <c r="M28" s="100"/>
    </row>
    <row r="29" spans="1:13" s="7" customFormat="1" ht="16.5">
      <c r="A29" s="95">
        <v>5</v>
      </c>
      <c r="B29" s="91" t="s">
        <v>107</v>
      </c>
      <c r="C29" s="171" t="s">
        <v>89</v>
      </c>
      <c r="D29" s="91" t="s">
        <v>33</v>
      </c>
      <c r="E29" s="93">
        <v>1.9</v>
      </c>
      <c r="F29" s="170">
        <f>(F21+F27)*1.9</f>
        <v>51.3</v>
      </c>
      <c r="G29" s="93"/>
      <c r="H29" s="93"/>
      <c r="I29" s="93"/>
      <c r="J29" s="93"/>
      <c r="K29" s="106"/>
      <c r="L29" s="93"/>
      <c r="M29" s="94"/>
    </row>
    <row r="30" spans="1:13" s="7" customFormat="1" ht="16.5">
      <c r="A30" s="95">
        <v>6</v>
      </c>
      <c r="B30" s="185" t="s">
        <v>111</v>
      </c>
      <c r="C30" s="171" t="s">
        <v>96</v>
      </c>
      <c r="D30" s="139" t="s">
        <v>34</v>
      </c>
      <c r="E30" s="186"/>
      <c r="F30" s="170">
        <f>F21+F27</f>
        <v>27</v>
      </c>
      <c r="G30" s="187"/>
      <c r="H30" s="187"/>
      <c r="I30" s="187"/>
      <c r="J30" s="188"/>
      <c r="K30" s="187"/>
      <c r="L30" s="187"/>
      <c r="M30" s="197"/>
    </row>
    <row r="31" spans="1:13" s="7" customFormat="1" ht="16.5">
      <c r="A31" s="95"/>
      <c r="B31" s="137"/>
      <c r="C31" s="138" t="s">
        <v>97</v>
      </c>
      <c r="D31" s="139" t="s">
        <v>3</v>
      </c>
      <c r="E31" s="189">
        <v>0.00323</v>
      </c>
      <c r="F31" s="189">
        <f>E31*F30</f>
        <v>0.08721</v>
      </c>
      <c r="G31" s="191"/>
      <c r="H31" s="191"/>
      <c r="I31" s="191"/>
      <c r="J31" s="191"/>
      <c r="K31" s="192"/>
      <c r="L31" s="192"/>
      <c r="M31" s="198"/>
    </row>
    <row r="32" spans="1:13" s="7" customFormat="1" ht="33">
      <c r="A32" s="95"/>
      <c r="B32" s="143" t="s">
        <v>98</v>
      </c>
      <c r="C32" s="140" t="s">
        <v>99</v>
      </c>
      <c r="D32" s="139" t="s">
        <v>43</v>
      </c>
      <c r="E32" s="189">
        <v>0.00362</v>
      </c>
      <c r="F32" s="189">
        <f>E32*F30</f>
        <v>0.09774</v>
      </c>
      <c r="G32" s="190"/>
      <c r="H32" s="190"/>
      <c r="I32" s="190"/>
      <c r="J32" s="190"/>
      <c r="K32" s="190"/>
      <c r="L32" s="190"/>
      <c r="M32" s="199"/>
    </row>
    <row r="33" spans="1:13" s="7" customFormat="1" ht="16.5">
      <c r="A33" s="95"/>
      <c r="B33" s="137"/>
      <c r="C33" s="141" t="s">
        <v>7</v>
      </c>
      <c r="D33" s="142" t="s">
        <v>0</v>
      </c>
      <c r="E33" s="193">
        <v>0.00018</v>
      </c>
      <c r="F33" s="189">
        <f>E33*F30</f>
        <v>0.004860000000000001</v>
      </c>
      <c r="G33" s="187"/>
      <c r="H33" s="187"/>
      <c r="I33" s="187"/>
      <c r="J33" s="188"/>
      <c r="K33" s="191"/>
      <c r="L33" s="190"/>
      <c r="M33" s="198"/>
    </row>
    <row r="34" spans="1:13" s="7" customFormat="1" ht="16.5">
      <c r="A34" s="95"/>
      <c r="B34" s="137"/>
      <c r="C34" s="141" t="s">
        <v>112</v>
      </c>
      <c r="D34" s="196" t="s">
        <v>34</v>
      </c>
      <c r="E34" s="193">
        <v>4E-05</v>
      </c>
      <c r="F34" s="189">
        <f>F30*E34</f>
        <v>0.00108</v>
      </c>
      <c r="G34" s="190"/>
      <c r="H34" s="195"/>
      <c r="I34" s="187"/>
      <c r="J34" s="188"/>
      <c r="K34" s="191"/>
      <c r="L34" s="190"/>
      <c r="M34" s="198"/>
    </row>
    <row r="35" spans="1:13" s="7" customFormat="1" ht="33">
      <c r="A35" s="95"/>
      <c r="B35" s="137"/>
      <c r="C35" s="171" t="s">
        <v>127</v>
      </c>
      <c r="D35" s="91" t="s">
        <v>33</v>
      </c>
      <c r="E35" s="93">
        <v>1.6</v>
      </c>
      <c r="F35" s="204">
        <f>F34*1.6</f>
        <v>0.0017280000000000002</v>
      </c>
      <c r="G35" s="93"/>
      <c r="H35" s="93"/>
      <c r="I35" s="93"/>
      <c r="J35" s="93"/>
      <c r="K35" s="106"/>
      <c r="L35" s="93"/>
      <c r="M35" s="94"/>
    </row>
    <row r="36" spans="1:13" s="7" customFormat="1" ht="33">
      <c r="A36" s="95">
        <v>7</v>
      </c>
      <c r="B36" s="143" t="s">
        <v>91</v>
      </c>
      <c r="C36" s="171" t="s">
        <v>77</v>
      </c>
      <c r="D36" s="97" t="s">
        <v>35</v>
      </c>
      <c r="E36" s="99"/>
      <c r="F36" s="105">
        <v>378</v>
      </c>
      <c r="G36" s="99"/>
      <c r="H36" s="98"/>
      <c r="I36" s="99"/>
      <c r="J36" s="98"/>
      <c r="K36" s="99"/>
      <c r="L36" s="98"/>
      <c r="M36" s="100"/>
    </row>
    <row r="37" spans="1:13" s="7" customFormat="1" ht="16.5">
      <c r="A37" s="56"/>
      <c r="B37" s="57"/>
      <c r="C37" s="118" t="s">
        <v>67</v>
      </c>
      <c r="D37" s="97" t="s">
        <v>39</v>
      </c>
      <c r="E37" s="117">
        <v>0.00067</v>
      </c>
      <c r="F37" s="113">
        <f>F36*E37</f>
        <v>0.25326</v>
      </c>
      <c r="G37" s="99"/>
      <c r="H37" s="98"/>
      <c r="I37" s="99"/>
      <c r="J37" s="98"/>
      <c r="K37" s="98"/>
      <c r="L37" s="98"/>
      <c r="M37" s="100"/>
    </row>
    <row r="38" spans="1:13" s="7" customFormat="1" ht="16.5">
      <c r="A38" s="144"/>
      <c r="B38" s="86"/>
      <c r="C38" s="118" t="s">
        <v>68</v>
      </c>
      <c r="D38" s="97" t="s">
        <v>39</v>
      </c>
      <c r="E38" s="117">
        <v>0.00039</v>
      </c>
      <c r="F38" s="113">
        <f>F36*E38</f>
        <v>0.14742</v>
      </c>
      <c r="G38" s="99"/>
      <c r="H38" s="98"/>
      <c r="I38" s="99"/>
      <c r="J38" s="98"/>
      <c r="K38" s="99"/>
      <c r="L38" s="98"/>
      <c r="M38" s="100"/>
    </row>
    <row r="39" spans="1:13" s="7" customFormat="1" ht="16.5">
      <c r="A39" s="95"/>
      <c r="B39" s="57"/>
      <c r="C39" s="120" t="s">
        <v>27</v>
      </c>
      <c r="D39" s="121" t="s">
        <v>28</v>
      </c>
      <c r="E39" s="122"/>
      <c r="F39" s="122"/>
      <c r="G39" s="123"/>
      <c r="H39" s="123"/>
      <c r="I39" s="123"/>
      <c r="J39" s="123"/>
      <c r="K39" s="123"/>
      <c r="L39" s="123"/>
      <c r="M39" s="124"/>
    </row>
    <row r="40" spans="1:13" s="7" customFormat="1" ht="16.5">
      <c r="A40" s="95"/>
      <c r="B40" s="57"/>
      <c r="C40" s="145" t="s">
        <v>73</v>
      </c>
      <c r="D40" s="146"/>
      <c r="E40" s="147"/>
      <c r="F40" s="148"/>
      <c r="G40" s="148"/>
      <c r="H40" s="147"/>
      <c r="I40" s="147"/>
      <c r="J40" s="148"/>
      <c r="K40" s="148"/>
      <c r="L40" s="147"/>
      <c r="M40" s="149"/>
    </row>
    <row r="41" spans="1:13" s="7" customFormat="1" ht="16.5">
      <c r="A41" s="95"/>
      <c r="B41" s="57"/>
      <c r="C41" s="150" t="s">
        <v>74</v>
      </c>
      <c r="D41" s="146"/>
      <c r="E41" s="147"/>
      <c r="F41" s="148"/>
      <c r="G41" s="148"/>
      <c r="H41" s="147"/>
      <c r="I41" s="147"/>
      <c r="J41" s="148"/>
      <c r="K41" s="148"/>
      <c r="L41" s="147"/>
      <c r="M41" s="149"/>
    </row>
    <row r="42" spans="1:13" s="7" customFormat="1" ht="132">
      <c r="A42" s="95">
        <v>1</v>
      </c>
      <c r="B42" s="151" t="s">
        <v>69</v>
      </c>
      <c r="C42" s="171" t="s">
        <v>113</v>
      </c>
      <c r="D42" s="57" t="s">
        <v>34</v>
      </c>
      <c r="E42" s="152"/>
      <c r="F42" s="170">
        <v>32</v>
      </c>
      <c r="G42" s="152"/>
      <c r="H42" s="153"/>
      <c r="I42" s="154"/>
      <c r="J42" s="153"/>
      <c r="K42" s="154"/>
      <c r="L42" s="153"/>
      <c r="M42" s="155"/>
    </row>
    <row r="43" spans="1:13" s="7" customFormat="1" ht="16.5">
      <c r="A43" s="156"/>
      <c r="B43" s="157"/>
      <c r="C43" s="158" t="s">
        <v>41</v>
      </c>
      <c r="D43" s="159" t="s">
        <v>3</v>
      </c>
      <c r="E43" s="112">
        <v>0.15</v>
      </c>
      <c r="F43" s="113">
        <f>F42*E43</f>
        <v>4.8</v>
      </c>
      <c r="G43" s="98"/>
      <c r="H43" s="98"/>
      <c r="I43" s="98"/>
      <c r="J43" s="98"/>
      <c r="K43" s="98"/>
      <c r="L43" s="98"/>
      <c r="M43" s="100"/>
    </row>
    <row r="44" spans="1:13" s="7" customFormat="1" ht="33">
      <c r="A44" s="156"/>
      <c r="B44" s="157"/>
      <c r="C44" s="158" t="s">
        <v>42</v>
      </c>
      <c r="D44" s="159" t="s">
        <v>43</v>
      </c>
      <c r="E44" s="113">
        <v>0.0216</v>
      </c>
      <c r="F44" s="113">
        <f>F42*E44</f>
        <v>0.6912</v>
      </c>
      <c r="G44" s="98"/>
      <c r="H44" s="98"/>
      <c r="I44" s="98"/>
      <c r="J44" s="98"/>
      <c r="K44" s="108"/>
      <c r="L44" s="98"/>
      <c r="M44" s="100"/>
    </row>
    <row r="45" spans="1:13" s="7" customFormat="1" ht="16.5">
      <c r="A45" s="156"/>
      <c r="B45" s="157"/>
      <c r="C45" s="158" t="s">
        <v>70</v>
      </c>
      <c r="D45" s="159" t="s">
        <v>43</v>
      </c>
      <c r="E45" s="113">
        <v>0.0273</v>
      </c>
      <c r="F45" s="113">
        <f>F42*E45</f>
        <v>0.8736</v>
      </c>
      <c r="G45" s="98"/>
      <c r="H45" s="98"/>
      <c r="I45" s="98"/>
      <c r="J45" s="98"/>
      <c r="K45" s="108"/>
      <c r="L45" s="98"/>
      <c r="M45" s="100"/>
    </row>
    <row r="46" spans="1:13" s="7" customFormat="1" ht="33">
      <c r="A46" s="156"/>
      <c r="B46" s="157"/>
      <c r="C46" s="160" t="s">
        <v>44</v>
      </c>
      <c r="D46" s="161" t="s">
        <v>43</v>
      </c>
      <c r="E46" s="113">
        <v>0.0097</v>
      </c>
      <c r="F46" s="113">
        <f>F42*E46</f>
        <v>0.3104</v>
      </c>
      <c r="G46" s="98"/>
      <c r="H46" s="98"/>
      <c r="I46" s="98"/>
      <c r="J46" s="98"/>
      <c r="K46" s="108"/>
      <c r="L46" s="98"/>
      <c r="M46" s="100"/>
    </row>
    <row r="47" spans="1:13" s="7" customFormat="1" ht="16.5">
      <c r="A47" s="156"/>
      <c r="B47" s="157"/>
      <c r="C47" s="57" t="s">
        <v>5</v>
      </c>
      <c r="D47" s="159"/>
      <c r="E47" s="113"/>
      <c r="F47" s="113"/>
      <c r="G47" s="98"/>
      <c r="H47" s="98"/>
      <c r="I47" s="98"/>
      <c r="J47" s="98"/>
      <c r="K47" s="98"/>
      <c r="L47" s="98"/>
      <c r="M47" s="100"/>
    </row>
    <row r="48" spans="1:13" s="7" customFormat="1" ht="33">
      <c r="A48" s="156"/>
      <c r="B48" s="143" t="s">
        <v>114</v>
      </c>
      <c r="C48" s="160" t="s">
        <v>30</v>
      </c>
      <c r="D48" s="159" t="s">
        <v>34</v>
      </c>
      <c r="E48" s="98">
        <v>1.22</v>
      </c>
      <c r="F48" s="113">
        <f>F42*E48</f>
        <v>39.04</v>
      </c>
      <c r="G48" s="98"/>
      <c r="H48" s="98"/>
      <c r="I48" s="98"/>
      <c r="J48" s="98"/>
      <c r="K48" s="98"/>
      <c r="L48" s="98"/>
      <c r="M48" s="100"/>
    </row>
    <row r="49" spans="1:13" s="7" customFormat="1" ht="16.5">
      <c r="A49" s="156"/>
      <c r="B49" s="157"/>
      <c r="C49" s="158" t="s">
        <v>6</v>
      </c>
      <c r="D49" s="159" t="s">
        <v>34</v>
      </c>
      <c r="E49" s="112">
        <v>0.07</v>
      </c>
      <c r="F49" s="113">
        <f>F42*E49</f>
        <v>2.24</v>
      </c>
      <c r="G49" s="108"/>
      <c r="H49" s="98"/>
      <c r="I49" s="98"/>
      <c r="J49" s="98"/>
      <c r="K49" s="98"/>
      <c r="L49" s="98"/>
      <c r="M49" s="100"/>
    </row>
    <row r="50" spans="1:13" s="7" customFormat="1" ht="33">
      <c r="A50" s="156"/>
      <c r="B50" s="91" t="s">
        <v>107</v>
      </c>
      <c r="C50" s="171" t="s">
        <v>126</v>
      </c>
      <c r="D50" s="91" t="s">
        <v>33</v>
      </c>
      <c r="E50" s="92"/>
      <c r="F50" s="237">
        <f>F48*1.6</f>
        <v>62.464</v>
      </c>
      <c r="G50" s="93"/>
      <c r="H50" s="93"/>
      <c r="I50" s="93"/>
      <c r="J50" s="93"/>
      <c r="K50" s="106"/>
      <c r="L50" s="93"/>
      <c r="M50" s="94"/>
    </row>
    <row r="51" spans="1:13" s="7" customFormat="1" ht="84">
      <c r="A51" s="95">
        <v>2</v>
      </c>
      <c r="B51" s="151" t="s">
        <v>78</v>
      </c>
      <c r="C51" s="171" t="s">
        <v>104</v>
      </c>
      <c r="D51" s="57" t="s">
        <v>35</v>
      </c>
      <c r="E51" s="152"/>
      <c r="F51" s="170">
        <v>319</v>
      </c>
      <c r="G51" s="152"/>
      <c r="H51" s="153"/>
      <c r="I51" s="154"/>
      <c r="J51" s="153"/>
      <c r="K51" s="154"/>
      <c r="L51" s="153"/>
      <c r="M51" s="155"/>
    </row>
    <row r="52" spans="1:13" s="7" customFormat="1" ht="16.5">
      <c r="A52" s="156"/>
      <c r="B52" s="157"/>
      <c r="C52" s="158" t="s">
        <v>41</v>
      </c>
      <c r="D52" s="159" t="s">
        <v>3</v>
      </c>
      <c r="E52" s="112">
        <v>0.033</v>
      </c>
      <c r="F52" s="113">
        <f>F51*E52</f>
        <v>10.527000000000001</v>
      </c>
      <c r="G52" s="98"/>
      <c r="H52" s="98"/>
      <c r="I52" s="98"/>
      <c r="J52" s="98"/>
      <c r="K52" s="98"/>
      <c r="L52" s="98"/>
      <c r="M52" s="100"/>
    </row>
    <row r="53" spans="1:13" s="7" customFormat="1" ht="33">
      <c r="A53" s="156"/>
      <c r="B53" s="157"/>
      <c r="C53" s="158" t="s">
        <v>42</v>
      </c>
      <c r="D53" s="159" t="s">
        <v>43</v>
      </c>
      <c r="E53" s="113">
        <v>0.00191</v>
      </c>
      <c r="F53" s="113">
        <f>F51*E53</f>
        <v>0.60929</v>
      </c>
      <c r="G53" s="98"/>
      <c r="H53" s="98"/>
      <c r="I53" s="98"/>
      <c r="J53" s="98"/>
      <c r="K53" s="162"/>
      <c r="L53" s="98"/>
      <c r="M53" s="100"/>
    </row>
    <row r="54" spans="1:13" s="7" customFormat="1" ht="16.5">
      <c r="A54" s="156"/>
      <c r="B54" s="157"/>
      <c r="C54" s="158" t="s">
        <v>45</v>
      </c>
      <c r="D54" s="159" t="s">
        <v>43</v>
      </c>
      <c r="E54" s="113">
        <v>0.0112</v>
      </c>
      <c r="F54" s="113">
        <f>F51*E54</f>
        <v>3.5728</v>
      </c>
      <c r="G54" s="98"/>
      <c r="H54" s="98"/>
      <c r="I54" s="98"/>
      <c r="J54" s="98"/>
      <c r="K54" s="162"/>
      <c r="L54" s="98"/>
      <c r="M54" s="100"/>
    </row>
    <row r="55" spans="1:13" s="7" customFormat="1" ht="16.5">
      <c r="A55" s="156"/>
      <c r="B55" s="157"/>
      <c r="C55" s="158" t="s">
        <v>46</v>
      </c>
      <c r="D55" s="159" t="s">
        <v>43</v>
      </c>
      <c r="E55" s="113">
        <v>0.0248</v>
      </c>
      <c r="F55" s="113">
        <f>F51*E55</f>
        <v>7.9112</v>
      </c>
      <c r="G55" s="98"/>
      <c r="H55" s="98"/>
      <c r="I55" s="98"/>
      <c r="J55" s="98"/>
      <c r="K55" s="162"/>
      <c r="L55" s="98"/>
      <c r="M55" s="100"/>
    </row>
    <row r="56" spans="1:13" s="7" customFormat="1" ht="33">
      <c r="A56" s="156"/>
      <c r="B56" s="157"/>
      <c r="C56" s="158" t="s">
        <v>44</v>
      </c>
      <c r="D56" s="159" t="s">
        <v>43</v>
      </c>
      <c r="E56" s="113">
        <v>0.00414</v>
      </c>
      <c r="F56" s="113">
        <f>F51*E56</f>
        <v>1.32066</v>
      </c>
      <c r="G56" s="98"/>
      <c r="H56" s="98"/>
      <c r="I56" s="98"/>
      <c r="J56" s="98"/>
      <c r="K56" s="162"/>
      <c r="L56" s="98"/>
      <c r="M56" s="100"/>
    </row>
    <row r="57" spans="1:13" s="7" customFormat="1" ht="33">
      <c r="A57" s="156"/>
      <c r="B57" s="157"/>
      <c r="C57" s="158" t="s">
        <v>47</v>
      </c>
      <c r="D57" s="159" t="s">
        <v>43</v>
      </c>
      <c r="E57" s="113">
        <v>0.00053</v>
      </c>
      <c r="F57" s="113">
        <f>F51*E57</f>
        <v>0.16907</v>
      </c>
      <c r="G57" s="98"/>
      <c r="H57" s="98"/>
      <c r="I57" s="98"/>
      <c r="J57" s="98"/>
      <c r="K57" s="162"/>
      <c r="L57" s="98"/>
      <c r="M57" s="100"/>
    </row>
    <row r="58" spans="1:13" s="7" customFormat="1" ht="16.5">
      <c r="A58" s="156"/>
      <c r="B58" s="157"/>
      <c r="C58" s="57" t="s">
        <v>5</v>
      </c>
      <c r="D58" s="159"/>
      <c r="E58" s="113"/>
      <c r="F58" s="113"/>
      <c r="G58" s="98"/>
      <c r="H58" s="98"/>
      <c r="I58" s="98"/>
      <c r="J58" s="98"/>
      <c r="K58" s="98"/>
      <c r="L58" s="98"/>
      <c r="M58" s="100"/>
    </row>
    <row r="59" spans="1:13" s="7" customFormat="1" ht="33">
      <c r="A59" s="156"/>
      <c r="B59" s="143" t="s">
        <v>114</v>
      </c>
      <c r="C59" s="158" t="s">
        <v>92</v>
      </c>
      <c r="D59" s="161" t="s">
        <v>34</v>
      </c>
      <c r="E59" s="113">
        <v>0.1512</v>
      </c>
      <c r="F59" s="113">
        <f>F51*E59</f>
        <v>48.2328</v>
      </c>
      <c r="G59" s="108"/>
      <c r="H59" s="98"/>
      <c r="I59" s="98"/>
      <c r="J59" s="98"/>
      <c r="K59" s="98"/>
      <c r="L59" s="98"/>
      <c r="M59" s="100"/>
    </row>
    <row r="60" spans="1:13" s="7" customFormat="1" ht="16.5">
      <c r="A60" s="156"/>
      <c r="B60" s="157"/>
      <c r="C60" s="158" t="s">
        <v>6</v>
      </c>
      <c r="D60" s="159" t="s">
        <v>34</v>
      </c>
      <c r="E60" s="113">
        <v>0.03</v>
      </c>
      <c r="F60" s="113">
        <f>F51*E60</f>
        <v>9.57</v>
      </c>
      <c r="G60" s="108"/>
      <c r="H60" s="98"/>
      <c r="I60" s="98"/>
      <c r="J60" s="98"/>
      <c r="K60" s="98"/>
      <c r="L60" s="98"/>
      <c r="M60" s="100"/>
    </row>
    <row r="61" spans="1:13" s="7" customFormat="1" ht="33">
      <c r="A61" s="156"/>
      <c r="B61" s="91"/>
      <c r="C61" s="171" t="s">
        <v>127</v>
      </c>
      <c r="D61" s="91" t="s">
        <v>33</v>
      </c>
      <c r="E61" s="92"/>
      <c r="F61" s="237">
        <f>F59*1.6</f>
        <v>77.17248000000001</v>
      </c>
      <c r="G61" s="93"/>
      <c r="H61" s="93"/>
      <c r="I61" s="93"/>
      <c r="J61" s="93"/>
      <c r="K61" s="106"/>
      <c r="L61" s="93"/>
      <c r="M61" s="94"/>
    </row>
    <row r="62" spans="1:13" s="7" customFormat="1" ht="115.5">
      <c r="A62" s="95">
        <v>3</v>
      </c>
      <c r="B62" s="125" t="s">
        <v>79</v>
      </c>
      <c r="C62" s="171" t="s">
        <v>184</v>
      </c>
      <c r="D62" s="57" t="s">
        <v>35</v>
      </c>
      <c r="E62" s="98"/>
      <c r="F62" s="170">
        <v>291</v>
      </c>
      <c r="G62" s="99"/>
      <c r="H62" s="98"/>
      <c r="I62" s="99"/>
      <c r="J62" s="98"/>
      <c r="K62" s="99"/>
      <c r="L62" s="98"/>
      <c r="M62" s="100"/>
    </row>
    <row r="63" spans="1:13" s="7" customFormat="1" ht="33">
      <c r="A63" s="95"/>
      <c r="B63" s="57"/>
      <c r="C63" s="96" t="s">
        <v>80</v>
      </c>
      <c r="D63" s="97" t="s">
        <v>23</v>
      </c>
      <c r="E63" s="112">
        <v>0.386</v>
      </c>
      <c r="F63" s="113">
        <f>F62*E63</f>
        <v>112.32600000000001</v>
      </c>
      <c r="G63" s="99"/>
      <c r="H63" s="98"/>
      <c r="I63" s="98"/>
      <c r="J63" s="98"/>
      <c r="K63" s="99"/>
      <c r="L63" s="98"/>
      <c r="M63" s="100"/>
    </row>
    <row r="64" spans="1:13" s="7" customFormat="1" ht="16.5">
      <c r="A64" s="95"/>
      <c r="B64" s="57"/>
      <c r="C64" s="96" t="s">
        <v>7</v>
      </c>
      <c r="D64" s="97" t="s">
        <v>28</v>
      </c>
      <c r="E64" s="113">
        <v>0.0131</v>
      </c>
      <c r="F64" s="113">
        <f>E64*F62</f>
        <v>3.8121</v>
      </c>
      <c r="G64" s="99"/>
      <c r="H64" s="98"/>
      <c r="I64" s="99"/>
      <c r="J64" s="98"/>
      <c r="K64" s="98"/>
      <c r="L64" s="98"/>
      <c r="M64" s="100"/>
    </row>
    <row r="65" spans="1:13" s="7" customFormat="1" ht="16.5">
      <c r="A65" s="95"/>
      <c r="B65" s="57"/>
      <c r="C65" s="57" t="s">
        <v>5</v>
      </c>
      <c r="D65" s="97"/>
      <c r="E65" s="98"/>
      <c r="F65" s="113"/>
      <c r="G65" s="99"/>
      <c r="H65" s="98"/>
      <c r="I65" s="99"/>
      <c r="J65" s="98"/>
      <c r="K65" s="99"/>
      <c r="L65" s="98"/>
      <c r="M65" s="100"/>
    </row>
    <row r="66" spans="1:13" s="7" customFormat="1" ht="16.5">
      <c r="A66" s="95"/>
      <c r="B66" s="91"/>
      <c r="C66" s="96" t="s">
        <v>105</v>
      </c>
      <c r="D66" s="114" t="s">
        <v>34</v>
      </c>
      <c r="E66" s="113">
        <v>0.1632</v>
      </c>
      <c r="F66" s="113">
        <f>F62*0.16*1.02</f>
        <v>47.491200000000006</v>
      </c>
      <c r="G66" s="110"/>
      <c r="H66" s="98"/>
      <c r="I66" s="99"/>
      <c r="J66" s="98"/>
      <c r="K66" s="99"/>
      <c r="L66" s="98"/>
      <c r="M66" s="100"/>
    </row>
    <row r="67" spans="1:13" s="7" customFormat="1" ht="16.5">
      <c r="A67" s="95"/>
      <c r="B67" s="91"/>
      <c r="C67" s="107" t="s">
        <v>106</v>
      </c>
      <c r="D67" s="114" t="s">
        <v>33</v>
      </c>
      <c r="E67" s="108"/>
      <c r="F67" s="113">
        <v>0.65</v>
      </c>
      <c r="G67" s="110"/>
      <c r="H67" s="108"/>
      <c r="I67" s="109"/>
      <c r="J67" s="108"/>
      <c r="K67" s="109"/>
      <c r="L67" s="108"/>
      <c r="M67" s="111"/>
    </row>
    <row r="68" spans="1:13" s="7" customFormat="1" ht="16.5">
      <c r="A68" s="95"/>
      <c r="B68" s="91"/>
      <c r="C68" s="107" t="s">
        <v>119</v>
      </c>
      <c r="D68" s="114" t="s">
        <v>33</v>
      </c>
      <c r="E68" s="163"/>
      <c r="F68" s="113">
        <v>0.019</v>
      </c>
      <c r="G68" s="110"/>
      <c r="H68" s="108"/>
      <c r="I68" s="109"/>
      <c r="J68" s="108"/>
      <c r="K68" s="109"/>
      <c r="L68" s="108"/>
      <c r="M68" s="111"/>
    </row>
    <row r="69" spans="1:13" s="7" customFormat="1" ht="16.5">
      <c r="A69" s="156"/>
      <c r="B69" s="157"/>
      <c r="C69" s="107" t="s">
        <v>93</v>
      </c>
      <c r="D69" s="114" t="s">
        <v>35</v>
      </c>
      <c r="E69" s="163">
        <v>0.00934</v>
      </c>
      <c r="F69" s="163">
        <f>F62*E69</f>
        <v>2.71794</v>
      </c>
      <c r="G69" s="110"/>
      <c r="H69" s="108"/>
      <c r="I69" s="109"/>
      <c r="J69" s="108"/>
      <c r="K69" s="109"/>
      <c r="L69" s="108"/>
      <c r="M69" s="111"/>
    </row>
    <row r="70" spans="1:13" s="7" customFormat="1" ht="16.5">
      <c r="A70" s="156"/>
      <c r="B70" s="157"/>
      <c r="C70" s="158" t="s">
        <v>94</v>
      </c>
      <c r="D70" s="159" t="s">
        <v>0</v>
      </c>
      <c r="E70" s="163">
        <v>0.00564</v>
      </c>
      <c r="F70" s="113">
        <f>F62*E70</f>
        <v>1.64124</v>
      </c>
      <c r="G70" s="108"/>
      <c r="H70" s="108"/>
      <c r="I70" s="108"/>
      <c r="J70" s="108"/>
      <c r="K70" s="108"/>
      <c r="L70" s="108"/>
      <c r="M70" s="111"/>
    </row>
    <row r="71" spans="1:13" s="7" customFormat="1" ht="33">
      <c r="A71" s="156"/>
      <c r="B71" s="91"/>
      <c r="C71" s="171" t="s">
        <v>128</v>
      </c>
      <c r="D71" s="114" t="s">
        <v>33</v>
      </c>
      <c r="E71" s="92"/>
      <c r="F71" s="200">
        <f>F66*2.4</f>
        <v>113.97888000000002</v>
      </c>
      <c r="G71" s="93"/>
      <c r="H71" s="93"/>
      <c r="I71" s="93"/>
      <c r="J71" s="93"/>
      <c r="K71" s="93"/>
      <c r="L71" s="93"/>
      <c r="M71" s="94"/>
    </row>
    <row r="72" spans="1:13" s="7" customFormat="1" ht="33">
      <c r="A72" s="156"/>
      <c r="B72" s="91"/>
      <c r="C72" s="171" t="s">
        <v>129</v>
      </c>
      <c r="D72" s="114" t="s">
        <v>33</v>
      </c>
      <c r="E72" s="92"/>
      <c r="F72" s="200">
        <f>F67</f>
        <v>0.65</v>
      </c>
      <c r="G72" s="93"/>
      <c r="H72" s="93"/>
      <c r="I72" s="93"/>
      <c r="J72" s="93"/>
      <c r="K72" s="93"/>
      <c r="L72" s="93"/>
      <c r="M72" s="94"/>
    </row>
    <row r="73" spans="1:13" s="7" customFormat="1" ht="33">
      <c r="A73" s="156"/>
      <c r="B73" s="91"/>
      <c r="C73" s="171" t="s">
        <v>116</v>
      </c>
      <c r="D73" s="114" t="s">
        <v>33</v>
      </c>
      <c r="E73" s="92"/>
      <c r="F73" s="200">
        <f>F68</f>
        <v>0.019</v>
      </c>
      <c r="G73" s="93"/>
      <c r="H73" s="93"/>
      <c r="I73" s="93"/>
      <c r="J73" s="93"/>
      <c r="K73" s="93"/>
      <c r="L73" s="93"/>
      <c r="M73" s="94"/>
    </row>
    <row r="74" spans="1:13" s="7" customFormat="1" ht="33">
      <c r="A74" s="95">
        <v>4</v>
      </c>
      <c r="B74" s="102" t="s">
        <v>100</v>
      </c>
      <c r="C74" s="171" t="s">
        <v>95</v>
      </c>
      <c r="D74" s="114" t="s">
        <v>35</v>
      </c>
      <c r="E74" s="164"/>
      <c r="F74" s="105">
        <f>F62</f>
        <v>291</v>
      </c>
      <c r="G74" s="164"/>
      <c r="H74" s="165"/>
      <c r="I74" s="164"/>
      <c r="J74" s="165"/>
      <c r="K74" s="164"/>
      <c r="L74" s="165"/>
      <c r="M74" s="166"/>
    </row>
    <row r="75" spans="1:13" s="7" customFormat="1" ht="16.5">
      <c r="A75" s="167"/>
      <c r="B75" s="168"/>
      <c r="C75" s="96" t="s">
        <v>4</v>
      </c>
      <c r="D75" s="159" t="s">
        <v>3</v>
      </c>
      <c r="E75" s="104">
        <v>0.197</v>
      </c>
      <c r="F75" s="238">
        <f>E75*F74</f>
        <v>57.327000000000005</v>
      </c>
      <c r="G75" s="93"/>
      <c r="H75" s="93"/>
      <c r="I75" s="93"/>
      <c r="J75" s="93"/>
      <c r="K75" s="93"/>
      <c r="L75" s="93"/>
      <c r="M75" s="94"/>
    </row>
    <row r="76" spans="1:13" s="7" customFormat="1" ht="16.5">
      <c r="A76" s="167"/>
      <c r="B76" s="168"/>
      <c r="C76" s="96" t="s">
        <v>7</v>
      </c>
      <c r="D76" s="159" t="s">
        <v>0</v>
      </c>
      <c r="E76" s="104">
        <v>0.0437</v>
      </c>
      <c r="F76" s="238">
        <f>E76*F74</f>
        <v>12.716700000000001</v>
      </c>
      <c r="G76" s="93"/>
      <c r="H76" s="93"/>
      <c r="I76" s="93"/>
      <c r="J76" s="93"/>
      <c r="K76" s="93"/>
      <c r="L76" s="93"/>
      <c r="M76" s="94"/>
    </row>
    <row r="77" spans="1:13" s="7" customFormat="1" ht="16.5">
      <c r="A77" s="167"/>
      <c r="B77" s="168"/>
      <c r="C77" s="57" t="s">
        <v>5</v>
      </c>
      <c r="D77" s="159"/>
      <c r="E77" s="106"/>
      <c r="F77" s="238"/>
      <c r="G77" s="93"/>
      <c r="H77" s="93"/>
      <c r="I77" s="93"/>
      <c r="J77" s="93"/>
      <c r="K77" s="93"/>
      <c r="L77" s="93"/>
      <c r="M77" s="94"/>
    </row>
    <row r="78" spans="1:13" s="7" customFormat="1" ht="16.5">
      <c r="A78" s="167"/>
      <c r="B78" s="168"/>
      <c r="C78" s="96" t="s">
        <v>82</v>
      </c>
      <c r="D78" s="159" t="s">
        <v>81</v>
      </c>
      <c r="E78" s="106">
        <v>0.4</v>
      </c>
      <c r="F78" s="238">
        <f>E78*F74</f>
        <v>116.4</v>
      </c>
      <c r="G78" s="93"/>
      <c r="H78" s="93"/>
      <c r="I78" s="93"/>
      <c r="J78" s="93"/>
      <c r="K78" s="93"/>
      <c r="L78" s="93"/>
      <c r="M78" s="94"/>
    </row>
    <row r="79" spans="1:13" s="7" customFormat="1" ht="16.5">
      <c r="A79" s="167"/>
      <c r="B79" s="168"/>
      <c r="C79" s="96" t="s">
        <v>8</v>
      </c>
      <c r="D79" s="159" t="s">
        <v>0</v>
      </c>
      <c r="E79" s="201">
        <v>0.072</v>
      </c>
      <c r="F79" s="238">
        <f>E79*F74</f>
        <v>20.951999999999998</v>
      </c>
      <c r="G79" s="93"/>
      <c r="H79" s="93"/>
      <c r="I79" s="93"/>
      <c r="J79" s="93"/>
      <c r="K79" s="93"/>
      <c r="L79" s="93"/>
      <c r="M79" s="94"/>
    </row>
    <row r="80" spans="1:13" s="7" customFormat="1" ht="33">
      <c r="A80" s="156"/>
      <c r="B80" s="91"/>
      <c r="C80" s="171" t="s">
        <v>115</v>
      </c>
      <c r="D80" s="114" t="s">
        <v>33</v>
      </c>
      <c r="E80" s="92"/>
      <c r="F80" s="200">
        <f>F78/1000</f>
        <v>0.1164</v>
      </c>
      <c r="G80" s="93"/>
      <c r="H80" s="93"/>
      <c r="I80" s="93"/>
      <c r="J80" s="93"/>
      <c r="K80" s="93"/>
      <c r="L80" s="93"/>
      <c r="M80" s="94"/>
    </row>
    <row r="81" spans="1:13" s="7" customFormat="1" ht="99">
      <c r="A81" s="95">
        <v>5</v>
      </c>
      <c r="B81" s="151" t="s">
        <v>69</v>
      </c>
      <c r="C81" s="171" t="s">
        <v>132</v>
      </c>
      <c r="D81" s="57" t="s">
        <v>34</v>
      </c>
      <c r="E81" s="152"/>
      <c r="F81" s="170">
        <v>22</v>
      </c>
      <c r="G81" s="152"/>
      <c r="H81" s="153"/>
      <c r="I81" s="154"/>
      <c r="J81" s="153"/>
      <c r="K81" s="154"/>
      <c r="L81" s="153"/>
      <c r="M81" s="155"/>
    </row>
    <row r="82" spans="1:13" s="7" customFormat="1" ht="16.5">
      <c r="A82" s="156"/>
      <c r="B82" s="157"/>
      <c r="C82" s="158" t="s">
        <v>41</v>
      </c>
      <c r="D82" s="159" t="s">
        <v>3</v>
      </c>
      <c r="E82" s="112">
        <v>0.15</v>
      </c>
      <c r="F82" s="113">
        <f>F81*E82</f>
        <v>3.3</v>
      </c>
      <c r="G82" s="98"/>
      <c r="H82" s="98"/>
      <c r="I82" s="98"/>
      <c r="J82" s="98"/>
      <c r="K82" s="98"/>
      <c r="L82" s="98"/>
      <c r="M82" s="100"/>
    </row>
    <row r="83" spans="1:13" s="7" customFormat="1" ht="33">
      <c r="A83" s="156"/>
      <c r="B83" s="157"/>
      <c r="C83" s="158" t="s">
        <v>42</v>
      </c>
      <c r="D83" s="159" t="s">
        <v>43</v>
      </c>
      <c r="E83" s="113">
        <v>0.0216</v>
      </c>
      <c r="F83" s="113">
        <f>F81*E83</f>
        <v>0.4752</v>
      </c>
      <c r="G83" s="98"/>
      <c r="H83" s="98"/>
      <c r="I83" s="98"/>
      <c r="J83" s="98"/>
      <c r="K83" s="108"/>
      <c r="L83" s="98"/>
      <c r="M83" s="100"/>
    </row>
    <row r="84" spans="1:13" s="7" customFormat="1" ht="16.5">
      <c r="A84" s="156"/>
      <c r="B84" s="157"/>
      <c r="C84" s="158" t="s">
        <v>70</v>
      </c>
      <c r="D84" s="159" t="s">
        <v>43</v>
      </c>
      <c r="E84" s="113">
        <v>0.0273</v>
      </c>
      <c r="F84" s="113">
        <f>F81*E84</f>
        <v>0.6006</v>
      </c>
      <c r="G84" s="98"/>
      <c r="H84" s="98"/>
      <c r="I84" s="98"/>
      <c r="J84" s="98"/>
      <c r="K84" s="108"/>
      <c r="L84" s="98"/>
      <c r="M84" s="100"/>
    </row>
    <row r="85" spans="1:13" s="7" customFormat="1" ht="33">
      <c r="A85" s="156"/>
      <c r="B85" s="157"/>
      <c r="C85" s="160" t="s">
        <v>44</v>
      </c>
      <c r="D85" s="161" t="s">
        <v>43</v>
      </c>
      <c r="E85" s="113">
        <v>0.0097</v>
      </c>
      <c r="F85" s="113">
        <f>F81*E85</f>
        <v>0.2134</v>
      </c>
      <c r="G85" s="98"/>
      <c r="H85" s="98"/>
      <c r="I85" s="98"/>
      <c r="J85" s="98"/>
      <c r="K85" s="108"/>
      <c r="L85" s="98"/>
      <c r="M85" s="100"/>
    </row>
    <row r="86" spans="1:13" s="7" customFormat="1" ht="16.5">
      <c r="A86" s="156"/>
      <c r="B86" s="157"/>
      <c r="C86" s="57" t="s">
        <v>5</v>
      </c>
      <c r="D86" s="159"/>
      <c r="E86" s="113"/>
      <c r="F86" s="113"/>
      <c r="G86" s="98"/>
      <c r="H86" s="98"/>
      <c r="I86" s="98"/>
      <c r="J86" s="98"/>
      <c r="K86" s="98"/>
      <c r="L86" s="98"/>
      <c r="M86" s="100"/>
    </row>
    <row r="87" spans="1:13" s="7" customFormat="1" ht="33">
      <c r="A87" s="156"/>
      <c r="B87" s="143" t="s">
        <v>114</v>
      </c>
      <c r="C87" s="160" t="s">
        <v>30</v>
      </c>
      <c r="D87" s="159" t="s">
        <v>34</v>
      </c>
      <c r="E87" s="98">
        <v>1.22</v>
      </c>
      <c r="F87" s="113">
        <f>F81*E87</f>
        <v>26.84</v>
      </c>
      <c r="G87" s="98"/>
      <c r="H87" s="98"/>
      <c r="I87" s="98"/>
      <c r="J87" s="98"/>
      <c r="K87" s="98"/>
      <c r="L87" s="98"/>
      <c r="M87" s="100"/>
    </row>
    <row r="88" spans="1:13" s="7" customFormat="1" ht="16.5">
      <c r="A88" s="156"/>
      <c r="B88" s="157"/>
      <c r="C88" s="158" t="s">
        <v>6</v>
      </c>
      <c r="D88" s="159" t="s">
        <v>34</v>
      </c>
      <c r="E88" s="112">
        <v>0.07</v>
      </c>
      <c r="F88" s="113">
        <f>F81*E88</f>
        <v>1.54</v>
      </c>
      <c r="G88" s="108"/>
      <c r="H88" s="98"/>
      <c r="I88" s="98"/>
      <c r="J88" s="98"/>
      <c r="K88" s="98"/>
      <c r="L88" s="98"/>
      <c r="M88" s="100"/>
    </row>
    <row r="89" spans="1:13" s="7" customFormat="1" ht="33">
      <c r="A89" s="156"/>
      <c r="B89" s="91" t="s">
        <v>107</v>
      </c>
      <c r="C89" s="171" t="s">
        <v>126</v>
      </c>
      <c r="D89" s="91" t="s">
        <v>33</v>
      </c>
      <c r="E89" s="92"/>
      <c r="F89" s="237">
        <f>F87*1.6</f>
        <v>42.944</v>
      </c>
      <c r="G89" s="93"/>
      <c r="H89" s="93"/>
      <c r="I89" s="93"/>
      <c r="J89" s="93"/>
      <c r="K89" s="106"/>
      <c r="L89" s="93"/>
      <c r="M89" s="94"/>
    </row>
    <row r="90" spans="1:13" s="7" customFormat="1" ht="17.25" thickBot="1">
      <c r="A90" s="205"/>
      <c r="B90" s="206"/>
      <c r="C90" s="207" t="s">
        <v>29</v>
      </c>
      <c r="D90" s="208" t="s">
        <v>28</v>
      </c>
      <c r="E90" s="209"/>
      <c r="F90" s="209"/>
      <c r="G90" s="210"/>
      <c r="H90" s="210"/>
      <c r="I90" s="210"/>
      <c r="J90" s="210"/>
      <c r="K90" s="210"/>
      <c r="L90" s="210"/>
      <c r="M90" s="211"/>
    </row>
    <row r="91" spans="1:13" s="8" customFormat="1" ht="17.25" customHeight="1">
      <c r="A91" s="212"/>
      <c r="B91" s="213"/>
      <c r="C91" s="214" t="s">
        <v>90</v>
      </c>
      <c r="D91" s="215" t="s">
        <v>28</v>
      </c>
      <c r="E91" s="215"/>
      <c r="F91" s="215"/>
      <c r="G91" s="216"/>
      <c r="H91" s="216"/>
      <c r="I91" s="216"/>
      <c r="J91" s="216"/>
      <c r="K91" s="216"/>
      <c r="L91" s="216"/>
      <c r="M91" s="217"/>
    </row>
    <row r="92" spans="1:13" s="8" customFormat="1" ht="17.25" customHeight="1">
      <c r="A92" s="173"/>
      <c r="B92" s="174"/>
      <c r="C92" s="175" t="s">
        <v>31</v>
      </c>
      <c r="D92" s="176" t="s">
        <v>1</v>
      </c>
      <c r="E92" s="93"/>
      <c r="F92" s="177"/>
      <c r="G92" s="177"/>
      <c r="H92" s="177"/>
      <c r="I92" s="177"/>
      <c r="J92" s="177"/>
      <c r="K92" s="177"/>
      <c r="L92" s="93"/>
      <c r="M92" s="94"/>
    </row>
    <row r="93" spans="1:13" s="8" customFormat="1" ht="15" customHeight="1">
      <c r="A93" s="173"/>
      <c r="B93" s="174"/>
      <c r="C93" s="178" t="s">
        <v>16</v>
      </c>
      <c r="D93" s="121" t="s">
        <v>28</v>
      </c>
      <c r="E93" s="93"/>
      <c r="F93" s="121"/>
      <c r="G93" s="121"/>
      <c r="H93" s="121"/>
      <c r="I93" s="121"/>
      <c r="J93" s="121"/>
      <c r="K93" s="121"/>
      <c r="L93" s="123"/>
      <c r="M93" s="124"/>
    </row>
    <row r="94" spans="1:13" s="8" customFormat="1" ht="15" customHeight="1">
      <c r="A94" s="173"/>
      <c r="B94" s="174"/>
      <c r="C94" s="175" t="s">
        <v>32</v>
      </c>
      <c r="D94" s="176" t="s">
        <v>1</v>
      </c>
      <c r="E94" s="93"/>
      <c r="F94" s="177"/>
      <c r="G94" s="177"/>
      <c r="H94" s="177"/>
      <c r="I94" s="177"/>
      <c r="J94" s="177"/>
      <c r="K94" s="177"/>
      <c r="L94" s="93"/>
      <c r="M94" s="94"/>
    </row>
    <row r="95" spans="1:13" s="8" customFormat="1" ht="17.25" thickBot="1">
      <c r="A95" s="179"/>
      <c r="B95" s="180"/>
      <c r="C95" s="181" t="s">
        <v>16</v>
      </c>
      <c r="D95" s="182" t="s">
        <v>28</v>
      </c>
      <c r="E95" s="182"/>
      <c r="F95" s="182"/>
      <c r="G95" s="182"/>
      <c r="H95" s="182"/>
      <c r="I95" s="182"/>
      <c r="J95" s="182"/>
      <c r="K95" s="182"/>
      <c r="L95" s="183"/>
      <c r="M95" s="184"/>
    </row>
    <row r="96" spans="1:13" s="8" customFormat="1" ht="16.5">
      <c r="A96" s="15"/>
      <c r="B96" s="16"/>
      <c r="C96" s="21"/>
      <c r="D96" s="18"/>
      <c r="E96" s="18"/>
      <c r="F96" s="18"/>
      <c r="G96" s="18"/>
      <c r="H96" s="18"/>
      <c r="I96" s="18"/>
      <c r="J96" s="18"/>
      <c r="K96" s="18"/>
      <c r="L96" s="18"/>
      <c r="M96" s="20"/>
    </row>
    <row r="97" spans="1:12" s="8" customFormat="1" ht="16.5">
      <c r="A97" s="14"/>
      <c r="B97" s="5"/>
      <c r="C97" s="263"/>
      <c r="D97" s="263"/>
      <c r="E97" s="263"/>
      <c r="F97" s="263"/>
      <c r="G97" s="263"/>
      <c r="H97" s="263"/>
      <c r="I97" s="263"/>
      <c r="J97" s="263"/>
      <c r="K97" s="263"/>
      <c r="L97" s="263"/>
    </row>
    <row r="98" s="59" customFormat="1" ht="15.75">
      <c r="A98" s="59" t="s">
        <v>183</v>
      </c>
    </row>
    <row r="99" spans="1:12" s="8" customFormat="1" ht="16.5">
      <c r="A99" s="14"/>
      <c r="B99" s="5"/>
      <c r="C99" s="68"/>
      <c r="D99" s="67"/>
      <c r="E99" s="67"/>
      <c r="F99" s="67"/>
      <c r="G99" s="67"/>
      <c r="H99" s="67"/>
      <c r="I99" s="67"/>
      <c r="J99" s="67"/>
      <c r="K99" s="67"/>
      <c r="L99" s="67"/>
    </row>
    <row r="100" spans="1:12" s="8" customFormat="1" ht="16.5">
      <c r="A100" s="14"/>
      <c r="B100" s="5"/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</row>
    <row r="101" spans="1:12" s="8" customFormat="1" ht="16.5">
      <c r="A101" s="14"/>
      <c r="B101" s="5"/>
      <c r="C101" s="263"/>
      <c r="D101" s="263"/>
      <c r="E101" s="263"/>
      <c r="F101" s="263"/>
      <c r="G101" s="263"/>
      <c r="H101" s="263"/>
      <c r="I101" s="263"/>
      <c r="J101" s="263"/>
      <c r="K101" s="263"/>
      <c r="L101" s="263"/>
    </row>
    <row r="102" spans="1:12" s="8" customFormat="1" ht="16.5">
      <c r="A102" s="14"/>
      <c r="B102" s="5"/>
      <c r="C102" s="9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8" customFormat="1" ht="16.5">
      <c r="A103" s="14"/>
      <c r="B103" s="5"/>
      <c r="C103" s="9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8" customFormat="1" ht="16.5">
      <c r="A104" s="14"/>
      <c r="B104" s="5"/>
      <c r="C104" s="9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8" customFormat="1" ht="16.5">
      <c r="A105" s="14"/>
      <c r="B105" s="5"/>
      <c r="C105" s="9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8" customFormat="1" ht="16.5">
      <c r="A106" s="14"/>
      <c r="B106" s="5"/>
      <c r="C106" s="9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8" customFormat="1" ht="16.5">
      <c r="A107" s="14"/>
      <c r="B107" s="5"/>
      <c r="C107" s="9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8" customFormat="1" ht="16.5">
      <c r="A108" s="14"/>
      <c r="B108" s="5"/>
      <c r="C108" s="9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8" customFormat="1" ht="16.5">
      <c r="A109" s="14"/>
      <c r="B109" s="5"/>
      <c r="C109" s="9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8" customFormat="1" ht="16.5">
      <c r="A110" s="14"/>
      <c r="B110" s="5"/>
      <c r="C110" s="9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8" customFormat="1" ht="16.5">
      <c r="A111" s="14"/>
      <c r="B111" s="5"/>
      <c r="C111" s="9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8" customFormat="1" ht="16.5">
      <c r="A112" s="14"/>
      <c r="B112" s="5"/>
      <c r="C112" s="9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8" customFormat="1" ht="16.5">
      <c r="A113" s="14"/>
      <c r="B113" s="5"/>
      <c r="C113" s="9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8" customFormat="1" ht="16.5">
      <c r="A114" s="14"/>
      <c r="B114" s="5"/>
      <c r="C114" s="9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8" customFormat="1" ht="16.5">
      <c r="A115" s="14"/>
      <c r="B115" s="5"/>
      <c r="C115" s="9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8" customFormat="1" ht="16.5">
      <c r="A116" s="14"/>
      <c r="B116" s="5"/>
      <c r="C116" s="9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8" customFormat="1" ht="16.5">
      <c r="A117" s="14"/>
      <c r="B117" s="5"/>
      <c r="C117" s="9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8" customFormat="1" ht="16.5">
      <c r="A118" s="14"/>
      <c r="B118" s="5"/>
      <c r="C118" s="9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8" customFormat="1" ht="16.5">
      <c r="A119" s="14"/>
      <c r="B119" s="5"/>
      <c r="C119" s="9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8" customFormat="1" ht="16.5">
      <c r="A120" s="14"/>
      <c r="B120" s="5"/>
      <c r="C120" s="9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8" customFormat="1" ht="16.5">
      <c r="A121" s="14"/>
      <c r="B121" s="5"/>
      <c r="C121" s="9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8" customFormat="1" ht="16.5">
      <c r="A122" s="14"/>
      <c r="B122" s="5"/>
      <c r="C122" s="9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8" customFormat="1" ht="16.5">
      <c r="A123" s="14"/>
      <c r="B123" s="5"/>
      <c r="C123" s="9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8" customFormat="1" ht="16.5">
      <c r="A124" s="14"/>
      <c r="B124" s="5"/>
      <c r="C124" s="9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8" customFormat="1" ht="16.5">
      <c r="A125" s="14"/>
      <c r="B125" s="5"/>
      <c r="C125" s="9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8" customFormat="1" ht="16.5">
      <c r="A126" s="14"/>
      <c r="B126" s="5"/>
      <c r="C126" s="9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8" customFormat="1" ht="16.5">
      <c r="A127" s="14"/>
      <c r="B127" s="5"/>
      <c r="C127" s="9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8" customFormat="1" ht="16.5">
      <c r="A128" s="14"/>
      <c r="B128" s="5"/>
      <c r="C128" s="9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8" customFormat="1" ht="16.5">
      <c r="A129" s="14"/>
      <c r="B129" s="5"/>
      <c r="C129" s="9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8" customFormat="1" ht="16.5">
      <c r="A130" s="14"/>
      <c r="B130" s="5"/>
      <c r="C130" s="9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8" customFormat="1" ht="16.5">
      <c r="A131" s="14"/>
      <c r="B131" s="5"/>
      <c r="C131" s="9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8" customFormat="1" ht="16.5">
      <c r="A132" s="14"/>
      <c r="B132" s="5"/>
      <c r="C132" s="9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8" customFormat="1" ht="16.5">
      <c r="A133" s="14"/>
      <c r="B133" s="5"/>
      <c r="C133" s="9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8" customFormat="1" ht="16.5">
      <c r="A134" s="14"/>
      <c r="B134" s="5"/>
      <c r="C134" s="9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8" customFormat="1" ht="16.5">
      <c r="A135" s="14"/>
      <c r="B135" s="5"/>
      <c r="C135" s="9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8" customFormat="1" ht="16.5">
      <c r="A136" s="14"/>
      <c r="B136" s="5"/>
      <c r="C136" s="9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8" customFormat="1" ht="16.5">
      <c r="A137" s="14"/>
      <c r="B137" s="5"/>
      <c r="C137" s="9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8" customFormat="1" ht="16.5">
      <c r="A138" s="14"/>
      <c r="B138" s="5"/>
      <c r="C138" s="9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8" customFormat="1" ht="16.5">
      <c r="A139" s="14"/>
      <c r="B139" s="5"/>
      <c r="C139" s="9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8" customFormat="1" ht="16.5">
      <c r="A140" s="14"/>
      <c r="B140" s="5"/>
      <c r="C140" s="9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8" customFormat="1" ht="16.5">
      <c r="A141" s="14"/>
      <c r="B141" s="5"/>
      <c r="C141" s="9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8" customFormat="1" ht="16.5">
      <c r="A142" s="14"/>
      <c r="B142" s="5"/>
      <c r="C142" s="9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8" customFormat="1" ht="16.5">
      <c r="A143" s="14"/>
      <c r="B143" s="5"/>
      <c r="C143" s="9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8" customFormat="1" ht="16.5">
      <c r="A144" s="14"/>
      <c r="B144" s="5"/>
      <c r="C144" s="9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8" customFormat="1" ht="16.5">
      <c r="A145" s="14"/>
      <c r="B145" s="5"/>
      <c r="C145" s="9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8" customFormat="1" ht="16.5">
      <c r="A146" s="14"/>
      <c r="B146" s="5"/>
      <c r="C146" s="9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8" customFormat="1" ht="16.5">
      <c r="A147" s="14"/>
      <c r="B147" s="5"/>
      <c r="C147" s="9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8" customFormat="1" ht="16.5">
      <c r="A148" s="14"/>
      <c r="B148" s="5"/>
      <c r="C148" s="9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8" customFormat="1" ht="16.5">
      <c r="A149" s="14"/>
      <c r="B149" s="5"/>
      <c r="C149" s="9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8" customFormat="1" ht="16.5">
      <c r="A150" s="14"/>
      <c r="B150" s="5"/>
      <c r="C150" s="9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8" customFormat="1" ht="16.5">
      <c r="A151" s="14"/>
      <c r="B151" s="5"/>
      <c r="C151" s="9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8" customFormat="1" ht="16.5">
      <c r="A152" s="14"/>
      <c r="B152" s="5"/>
      <c r="C152" s="9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8" customFormat="1" ht="16.5">
      <c r="A153" s="14"/>
      <c r="B153" s="5"/>
      <c r="C153" s="9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8" customFormat="1" ht="16.5">
      <c r="A154" s="14"/>
      <c r="B154" s="5"/>
      <c r="C154" s="9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8" customFormat="1" ht="16.5">
      <c r="A155" s="14"/>
      <c r="B155" s="5"/>
      <c r="C155" s="9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8" customFormat="1" ht="16.5">
      <c r="A156" s="14"/>
      <c r="B156" s="5"/>
      <c r="C156" s="9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8" customFormat="1" ht="16.5">
      <c r="A157" s="14"/>
      <c r="B157" s="5"/>
      <c r="C157" s="9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8" customFormat="1" ht="16.5">
      <c r="A158" s="14"/>
      <c r="B158" s="5"/>
      <c r="C158" s="9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8" customFormat="1" ht="16.5">
      <c r="A159" s="14"/>
      <c r="B159" s="5"/>
      <c r="C159" s="9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8" customFormat="1" ht="16.5">
      <c r="A160" s="14"/>
      <c r="B160" s="5"/>
      <c r="C160" s="9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8" customFormat="1" ht="16.5">
      <c r="A161" s="14"/>
      <c r="B161" s="5"/>
      <c r="C161" s="9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8" customFormat="1" ht="16.5">
      <c r="A162" s="14"/>
      <c r="B162" s="5"/>
      <c r="C162" s="9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8" customFormat="1" ht="16.5">
      <c r="A163" s="14"/>
      <c r="B163" s="5"/>
      <c r="C163" s="9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8" customFormat="1" ht="16.5">
      <c r="A164" s="14"/>
      <c r="B164" s="5"/>
      <c r="C164" s="9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8" customFormat="1" ht="16.5">
      <c r="A165" s="14"/>
      <c r="B165" s="5"/>
      <c r="C165" s="9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8" customFormat="1" ht="16.5">
      <c r="A166" s="14"/>
      <c r="B166" s="5"/>
      <c r="C166" s="9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8" customFormat="1" ht="16.5">
      <c r="A167" s="14"/>
      <c r="B167" s="5"/>
      <c r="C167" s="9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8" customFormat="1" ht="16.5">
      <c r="A168" s="14"/>
      <c r="B168" s="5"/>
      <c r="C168" s="9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8" customFormat="1" ht="16.5">
      <c r="A169" s="14"/>
      <c r="B169" s="5"/>
      <c r="C169" s="9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8" customFormat="1" ht="16.5">
      <c r="A170" s="14"/>
      <c r="B170" s="5"/>
      <c r="C170" s="9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8" customFormat="1" ht="16.5">
      <c r="A171" s="14"/>
      <c r="B171" s="5"/>
      <c r="C171" s="9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8" customFormat="1" ht="16.5">
      <c r="A172" s="14"/>
      <c r="B172" s="5"/>
      <c r="C172" s="9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8" customFormat="1" ht="16.5">
      <c r="A173" s="14"/>
      <c r="B173" s="5"/>
      <c r="C173" s="9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8" customFormat="1" ht="16.5">
      <c r="A174" s="14"/>
      <c r="B174" s="5"/>
      <c r="C174" s="9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8" customFormat="1" ht="16.5">
      <c r="A175" s="14"/>
      <c r="B175" s="5"/>
      <c r="C175" s="9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8" customFormat="1" ht="16.5">
      <c r="A176" s="14"/>
      <c r="B176" s="5"/>
      <c r="C176" s="9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8" customFormat="1" ht="16.5">
      <c r="A177" s="14"/>
      <c r="B177" s="5"/>
      <c r="C177" s="9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8" customFormat="1" ht="16.5">
      <c r="A178" s="14"/>
      <c r="B178" s="5"/>
      <c r="C178" s="9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8" customFormat="1" ht="16.5">
      <c r="A179" s="14"/>
      <c r="B179" s="5"/>
      <c r="C179" s="9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8" customFormat="1" ht="16.5">
      <c r="A180" s="14"/>
      <c r="B180" s="5"/>
      <c r="C180" s="9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8" customFormat="1" ht="16.5">
      <c r="A181" s="14"/>
      <c r="B181" s="5"/>
      <c r="C181" s="9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8" customFormat="1" ht="16.5">
      <c r="A182" s="14"/>
      <c r="B182" s="5"/>
      <c r="C182" s="9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8" customFormat="1" ht="16.5">
      <c r="A183" s="14"/>
      <c r="B183" s="5"/>
      <c r="C183" s="9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8" customFormat="1" ht="16.5">
      <c r="A184" s="14"/>
      <c r="B184" s="5"/>
      <c r="C184" s="9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8" customFormat="1" ht="16.5">
      <c r="A185" s="14"/>
      <c r="B185" s="5"/>
      <c r="C185" s="9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8" customFormat="1" ht="16.5">
      <c r="A186" s="14"/>
      <c r="B186" s="5"/>
      <c r="C186" s="9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8" customFormat="1" ht="16.5">
      <c r="A187" s="14"/>
      <c r="B187" s="5"/>
      <c r="C187" s="9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8" customFormat="1" ht="16.5">
      <c r="A188" s="14"/>
      <c r="B188" s="5"/>
      <c r="C188" s="9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8" customFormat="1" ht="16.5">
      <c r="A189" s="14"/>
      <c r="B189" s="5"/>
      <c r="C189" s="9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8" customFormat="1" ht="16.5">
      <c r="A190" s="14"/>
      <c r="B190" s="5"/>
      <c r="C190" s="9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8" customFormat="1" ht="16.5">
      <c r="A191" s="14"/>
      <c r="B191" s="5"/>
      <c r="C191" s="9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8" customFormat="1" ht="16.5">
      <c r="A192" s="14"/>
      <c r="B192" s="5"/>
      <c r="C192" s="9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8" customFormat="1" ht="16.5">
      <c r="A193" s="14"/>
      <c r="B193" s="5"/>
      <c r="C193" s="9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8" customFormat="1" ht="16.5">
      <c r="A194" s="14"/>
      <c r="B194" s="5"/>
      <c r="C194" s="9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8" customFormat="1" ht="16.5">
      <c r="A195" s="14"/>
      <c r="B195" s="5"/>
      <c r="C195" s="9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8" customFormat="1" ht="16.5">
      <c r="A196" s="14"/>
      <c r="B196" s="5"/>
      <c r="C196" s="9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8" customFormat="1" ht="16.5">
      <c r="A197" s="14"/>
      <c r="B197" s="5"/>
      <c r="C197" s="9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8" customFormat="1" ht="16.5">
      <c r="A198" s="14"/>
      <c r="B198" s="5"/>
      <c r="C198" s="9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8" customFormat="1" ht="16.5">
      <c r="A199" s="14"/>
      <c r="B199" s="5"/>
      <c r="C199" s="9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8" customFormat="1" ht="16.5">
      <c r="A200" s="14"/>
      <c r="B200" s="5"/>
      <c r="C200" s="9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8" customFormat="1" ht="16.5">
      <c r="A201" s="14"/>
      <c r="B201" s="5"/>
      <c r="C201" s="9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8" customFormat="1" ht="16.5">
      <c r="A202" s="14"/>
      <c r="B202" s="5"/>
      <c r="C202" s="9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8" customFormat="1" ht="16.5">
      <c r="A203" s="14"/>
      <c r="B203" s="5"/>
      <c r="C203" s="9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8" customFormat="1" ht="16.5">
      <c r="A204" s="14"/>
      <c r="B204" s="5"/>
      <c r="C204" s="9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8" customFormat="1" ht="16.5">
      <c r="A205" s="14"/>
      <c r="B205" s="5"/>
      <c r="C205" s="9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8" customFormat="1" ht="16.5">
      <c r="A206" s="14"/>
      <c r="B206" s="5"/>
      <c r="C206" s="9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8" customFormat="1" ht="16.5">
      <c r="A207" s="14"/>
      <c r="B207" s="5"/>
      <c r="C207" s="9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8" customFormat="1" ht="16.5">
      <c r="A208" s="14"/>
      <c r="B208" s="5"/>
      <c r="C208" s="9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8" customFormat="1" ht="16.5">
      <c r="A209" s="14"/>
      <c r="B209" s="5"/>
      <c r="C209" s="9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8" customFormat="1" ht="16.5">
      <c r="A210" s="14"/>
      <c r="B210" s="5"/>
      <c r="C210" s="9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8" customFormat="1" ht="16.5">
      <c r="A211" s="14"/>
      <c r="B211" s="5"/>
      <c r="C211" s="9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8" customFormat="1" ht="16.5">
      <c r="A212" s="14"/>
      <c r="B212" s="5"/>
      <c r="C212" s="9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8" customFormat="1" ht="16.5">
      <c r="A213" s="14"/>
      <c r="B213" s="5"/>
      <c r="C213" s="9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8" customFormat="1" ht="16.5">
      <c r="A214" s="14"/>
      <c r="B214" s="5"/>
      <c r="C214" s="9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8" customFormat="1" ht="16.5">
      <c r="A215" s="14"/>
      <c r="B215" s="5"/>
      <c r="C215" s="9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8" customFormat="1" ht="16.5">
      <c r="A216" s="14"/>
      <c r="B216" s="5"/>
      <c r="C216" s="9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8" customFormat="1" ht="16.5">
      <c r="A217" s="14"/>
      <c r="B217" s="5"/>
      <c r="C217" s="9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8" customFormat="1" ht="16.5">
      <c r="A218" s="14"/>
      <c r="B218" s="5"/>
      <c r="C218" s="9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8" customFormat="1" ht="16.5">
      <c r="A219" s="14"/>
      <c r="B219" s="5"/>
      <c r="C219" s="9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8" customFormat="1" ht="16.5">
      <c r="A220" s="14"/>
      <c r="B220" s="5"/>
      <c r="C220" s="9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8" customFormat="1" ht="16.5">
      <c r="A221" s="14"/>
      <c r="B221" s="5"/>
      <c r="C221" s="9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8" customFormat="1" ht="16.5">
      <c r="A222" s="14"/>
      <c r="B222" s="5"/>
      <c r="C222" s="9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8" customFormat="1" ht="16.5">
      <c r="A223" s="14"/>
      <c r="B223" s="5"/>
      <c r="C223" s="9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8" customFormat="1" ht="16.5">
      <c r="A224" s="14"/>
      <c r="B224" s="5"/>
      <c r="C224" s="9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8" customFormat="1" ht="16.5">
      <c r="A225" s="14"/>
      <c r="B225" s="5"/>
      <c r="C225" s="9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8" customFormat="1" ht="16.5">
      <c r="A226" s="14"/>
      <c r="B226" s="5"/>
      <c r="C226" s="9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8" customFormat="1" ht="16.5">
      <c r="A227" s="14"/>
      <c r="B227" s="5"/>
      <c r="C227" s="9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8" customFormat="1" ht="16.5">
      <c r="A228" s="14"/>
      <c r="B228" s="5"/>
      <c r="C228" s="9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8" customFormat="1" ht="16.5">
      <c r="A229" s="14"/>
      <c r="B229" s="5"/>
      <c r="C229" s="9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8" customFormat="1" ht="16.5">
      <c r="A230" s="14"/>
      <c r="B230" s="5"/>
      <c r="C230" s="9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8" customFormat="1" ht="16.5">
      <c r="A231" s="14"/>
      <c r="B231" s="5"/>
      <c r="C231" s="9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8" customFormat="1" ht="16.5">
      <c r="A232" s="14"/>
      <c r="B232" s="5"/>
      <c r="C232" s="9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8" customFormat="1" ht="16.5">
      <c r="A233" s="14"/>
      <c r="B233" s="5"/>
      <c r="C233" s="9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8" customFormat="1" ht="16.5">
      <c r="A234" s="14"/>
      <c r="B234" s="5"/>
      <c r="C234" s="9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8" customFormat="1" ht="16.5">
      <c r="A235" s="14"/>
      <c r="B235" s="5"/>
      <c r="C235" s="9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8" customFormat="1" ht="16.5">
      <c r="A236" s="14"/>
      <c r="B236" s="5"/>
      <c r="C236" s="9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8" customFormat="1" ht="16.5">
      <c r="A237" s="14"/>
      <c r="B237" s="5"/>
      <c r="C237" s="9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8" customFormat="1" ht="16.5">
      <c r="A238" s="14"/>
      <c r="B238" s="5"/>
      <c r="C238" s="9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8" customFormat="1" ht="16.5">
      <c r="A239" s="14"/>
      <c r="B239" s="5"/>
      <c r="C239" s="9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8" customFormat="1" ht="16.5">
      <c r="A240" s="14"/>
      <c r="B240" s="5"/>
      <c r="C240" s="9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8" customFormat="1" ht="16.5">
      <c r="A241" s="14"/>
      <c r="B241" s="5"/>
      <c r="C241" s="9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8" customFormat="1" ht="16.5">
      <c r="A242" s="14"/>
      <c r="B242" s="5"/>
      <c r="C242" s="9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8" customFormat="1" ht="16.5">
      <c r="A243" s="14"/>
      <c r="B243" s="5"/>
      <c r="C243" s="9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8" customFormat="1" ht="16.5">
      <c r="A244" s="14"/>
      <c r="B244" s="5"/>
      <c r="C244" s="9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8" customFormat="1" ht="16.5">
      <c r="A245" s="14"/>
      <c r="B245" s="5"/>
      <c r="C245" s="9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8" customFormat="1" ht="16.5">
      <c r="A246" s="14"/>
      <c r="B246" s="5"/>
      <c r="C246" s="9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8" customFormat="1" ht="16.5">
      <c r="A247" s="14"/>
      <c r="B247" s="5"/>
      <c r="C247" s="9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8" customFormat="1" ht="16.5">
      <c r="A248" s="14"/>
      <c r="B248" s="5"/>
      <c r="C248" s="9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8" customFormat="1" ht="16.5">
      <c r="A249" s="14"/>
      <c r="B249" s="5"/>
      <c r="C249" s="9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8" customFormat="1" ht="16.5">
      <c r="A250" s="14"/>
      <c r="B250" s="5"/>
      <c r="C250" s="9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8" customFormat="1" ht="16.5">
      <c r="A251" s="14"/>
      <c r="B251" s="5"/>
      <c r="C251" s="9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8" customFormat="1" ht="16.5">
      <c r="A252" s="14"/>
      <c r="B252" s="5"/>
      <c r="C252" s="9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8" customFormat="1" ht="16.5">
      <c r="A253" s="14"/>
      <c r="B253" s="5"/>
      <c r="C253" s="9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8" customFormat="1" ht="16.5">
      <c r="A254" s="14"/>
      <c r="B254" s="5"/>
      <c r="C254" s="9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8" customFormat="1" ht="16.5">
      <c r="A255" s="14"/>
      <c r="B255" s="5"/>
      <c r="C255" s="9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8" customFormat="1" ht="16.5">
      <c r="A256" s="14"/>
      <c r="B256" s="5"/>
      <c r="C256" s="9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8" customFormat="1" ht="16.5">
      <c r="A257" s="14"/>
      <c r="B257" s="5"/>
      <c r="C257" s="9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8" customFormat="1" ht="16.5">
      <c r="A258" s="14"/>
      <c r="B258" s="5"/>
      <c r="C258" s="9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8" customFormat="1" ht="16.5">
      <c r="A259" s="14"/>
      <c r="B259" s="5"/>
      <c r="C259" s="9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8" customFormat="1" ht="16.5">
      <c r="A260" s="14"/>
      <c r="B260" s="5"/>
      <c r="C260" s="9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8" customFormat="1" ht="16.5">
      <c r="A261" s="14"/>
      <c r="B261" s="5"/>
      <c r="C261" s="9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8" customFormat="1" ht="16.5">
      <c r="A262" s="14"/>
      <c r="B262" s="5"/>
      <c r="C262" s="9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8" customFormat="1" ht="16.5">
      <c r="A263" s="14"/>
      <c r="B263" s="5"/>
      <c r="C263" s="9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8" customFormat="1" ht="16.5">
      <c r="A264" s="14"/>
      <c r="B264" s="5"/>
      <c r="C264" s="9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8" customFormat="1" ht="16.5">
      <c r="A265" s="14"/>
      <c r="B265" s="5"/>
      <c r="C265" s="9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8" customFormat="1" ht="16.5">
      <c r="A266" s="14"/>
      <c r="B266" s="5"/>
      <c r="C266" s="9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8" customFormat="1" ht="16.5">
      <c r="A267" s="14"/>
      <c r="B267" s="5"/>
      <c r="C267" s="9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8" customFormat="1" ht="16.5">
      <c r="A268" s="14"/>
      <c r="B268" s="5"/>
      <c r="C268" s="9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8" customFormat="1" ht="16.5">
      <c r="A269" s="14"/>
      <c r="B269" s="5"/>
      <c r="C269" s="9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8" customFormat="1" ht="16.5">
      <c r="A270" s="14"/>
      <c r="B270" s="5"/>
      <c r="C270" s="9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8" customFormat="1" ht="16.5">
      <c r="A271" s="14"/>
      <c r="B271" s="5"/>
      <c r="C271" s="9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8" customFormat="1" ht="16.5">
      <c r="A272" s="14"/>
      <c r="B272" s="5"/>
      <c r="C272" s="9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8" customFormat="1" ht="16.5">
      <c r="A273" s="14"/>
      <c r="B273" s="5"/>
      <c r="C273" s="9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8" customFormat="1" ht="16.5">
      <c r="A274" s="14"/>
      <c r="B274" s="5"/>
      <c r="C274" s="9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8" customFormat="1" ht="16.5">
      <c r="A275" s="14"/>
      <c r="B275" s="5"/>
      <c r="C275" s="9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8" customFormat="1" ht="16.5">
      <c r="A276" s="14"/>
      <c r="B276" s="5"/>
      <c r="C276" s="9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8" customFormat="1" ht="16.5">
      <c r="A277" s="14"/>
      <c r="B277" s="5"/>
      <c r="C277" s="9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8" customFormat="1" ht="16.5">
      <c r="A278" s="14"/>
      <c r="B278" s="5"/>
      <c r="C278" s="9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8" customFormat="1" ht="16.5">
      <c r="A279" s="14"/>
      <c r="B279" s="5"/>
      <c r="C279" s="9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8" customFormat="1" ht="16.5">
      <c r="A280" s="14"/>
      <c r="B280" s="5"/>
      <c r="C280" s="9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8" customFormat="1" ht="16.5">
      <c r="A281" s="14"/>
      <c r="B281" s="5"/>
      <c r="C281" s="9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8" customFormat="1" ht="16.5">
      <c r="A282" s="14"/>
      <c r="B282" s="5"/>
      <c r="C282" s="9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8" customFormat="1" ht="16.5">
      <c r="A283" s="14"/>
      <c r="B283" s="5"/>
      <c r="C283" s="9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8" customFormat="1" ht="16.5">
      <c r="A284" s="14"/>
      <c r="B284" s="5"/>
      <c r="C284" s="9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8" customFormat="1" ht="16.5">
      <c r="A285" s="14"/>
      <c r="B285" s="5"/>
      <c r="C285" s="9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8" customFormat="1" ht="16.5">
      <c r="A286" s="14"/>
      <c r="B286" s="5"/>
      <c r="C286" s="9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8" customFormat="1" ht="16.5">
      <c r="A287" s="14"/>
      <c r="B287" s="5"/>
      <c r="C287" s="9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8" customFormat="1" ht="16.5">
      <c r="A288" s="14"/>
      <c r="B288" s="5"/>
      <c r="C288" s="9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8" customFormat="1" ht="16.5">
      <c r="A289" s="14"/>
      <c r="B289" s="5"/>
      <c r="C289" s="9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8" customFormat="1" ht="16.5">
      <c r="A290" s="14"/>
      <c r="B290" s="5"/>
      <c r="C290" s="9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8" customFormat="1" ht="16.5">
      <c r="A291" s="14"/>
      <c r="B291" s="5"/>
      <c r="C291" s="9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8" customFormat="1" ht="16.5">
      <c r="A292" s="14"/>
      <c r="B292" s="5"/>
      <c r="C292" s="9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8" customFormat="1" ht="16.5">
      <c r="A293" s="14"/>
      <c r="B293" s="5"/>
      <c r="C293" s="9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8" customFormat="1" ht="16.5">
      <c r="A294" s="14"/>
      <c r="B294" s="5"/>
      <c r="C294" s="9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8" customFormat="1" ht="16.5">
      <c r="A295" s="14"/>
      <c r="B295" s="5"/>
      <c r="C295" s="9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8" customFormat="1" ht="16.5">
      <c r="A296" s="14"/>
      <c r="B296" s="5"/>
      <c r="C296" s="9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8" customFormat="1" ht="16.5">
      <c r="A297" s="14"/>
      <c r="B297" s="5"/>
      <c r="C297" s="9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8" customFormat="1" ht="16.5">
      <c r="A298" s="14"/>
      <c r="B298" s="5"/>
      <c r="C298" s="9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8" customFormat="1" ht="16.5">
      <c r="A299" s="14"/>
      <c r="B299" s="5"/>
      <c r="C299" s="9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8" customFormat="1" ht="16.5">
      <c r="A300" s="14"/>
      <c r="B300" s="5"/>
      <c r="C300" s="9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8" customFormat="1" ht="16.5">
      <c r="A301" s="14"/>
      <c r="B301" s="5"/>
      <c r="C301" s="9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8" customFormat="1" ht="16.5">
      <c r="A302" s="14"/>
      <c r="B302" s="5"/>
      <c r="C302" s="9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8" customFormat="1" ht="16.5">
      <c r="A303" s="14"/>
      <c r="B303" s="5"/>
      <c r="C303" s="9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8" customFormat="1" ht="16.5">
      <c r="A304" s="14"/>
      <c r="B304" s="5"/>
      <c r="C304" s="9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8" customFormat="1" ht="16.5">
      <c r="A305" s="14"/>
      <c r="B305" s="5"/>
      <c r="C305" s="9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8" customFormat="1" ht="16.5">
      <c r="A306" s="14"/>
      <c r="B306" s="5"/>
      <c r="C306" s="9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8" customFormat="1" ht="16.5">
      <c r="A307" s="14"/>
      <c r="B307" s="5"/>
      <c r="C307" s="9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8" customFormat="1" ht="16.5">
      <c r="A308" s="14"/>
      <c r="B308" s="5"/>
      <c r="C308" s="9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8" customFormat="1" ht="16.5">
      <c r="A309" s="14"/>
      <c r="B309" s="5"/>
      <c r="C309" s="9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8" customFormat="1" ht="16.5">
      <c r="A310" s="14"/>
      <c r="B310" s="5"/>
      <c r="C310" s="9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8" customFormat="1" ht="16.5">
      <c r="A311" s="14"/>
      <c r="B311" s="5"/>
      <c r="C311" s="9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8" customFormat="1" ht="16.5">
      <c r="A312" s="14"/>
      <c r="B312" s="5"/>
      <c r="C312" s="9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8" customFormat="1" ht="16.5">
      <c r="A313" s="14"/>
      <c r="B313" s="5"/>
      <c r="C313" s="9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8" customFormat="1" ht="16.5">
      <c r="A314" s="14"/>
      <c r="B314" s="5"/>
      <c r="C314" s="9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8" customFormat="1" ht="16.5">
      <c r="A315" s="14"/>
      <c r="B315" s="5"/>
      <c r="C315" s="9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8" customFormat="1" ht="16.5">
      <c r="A316" s="14"/>
      <c r="B316" s="5"/>
      <c r="C316" s="9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8" customFormat="1" ht="16.5">
      <c r="A317" s="14"/>
      <c r="B317" s="5"/>
      <c r="C317" s="9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8" customFormat="1" ht="16.5">
      <c r="A318" s="14"/>
      <c r="B318" s="5"/>
      <c r="C318" s="9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8" customFormat="1" ht="16.5">
      <c r="A319" s="14"/>
      <c r="B319" s="5"/>
      <c r="C319" s="9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8" customFormat="1" ht="16.5">
      <c r="A320" s="14"/>
      <c r="B320" s="5"/>
      <c r="C320" s="9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8" customFormat="1" ht="16.5">
      <c r="A321" s="14"/>
      <c r="B321" s="5"/>
      <c r="C321" s="9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8" customFormat="1" ht="16.5">
      <c r="A322" s="14"/>
      <c r="B322" s="5"/>
      <c r="C322" s="9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8" customFormat="1" ht="16.5">
      <c r="A323" s="14"/>
      <c r="B323" s="5"/>
      <c r="C323" s="9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8" customFormat="1" ht="16.5">
      <c r="A324" s="14"/>
      <c r="B324" s="5"/>
      <c r="C324" s="9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8" customFormat="1" ht="16.5">
      <c r="A325" s="14"/>
      <c r="B325" s="5"/>
      <c r="C325" s="9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8" customFormat="1" ht="16.5">
      <c r="A326" s="14"/>
      <c r="B326" s="5"/>
      <c r="C326" s="9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8" customFormat="1" ht="16.5">
      <c r="A327" s="14"/>
      <c r="B327" s="5"/>
      <c r="C327" s="9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8" customFormat="1" ht="16.5">
      <c r="A328" s="14"/>
      <c r="B328" s="5"/>
      <c r="C328" s="9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8" customFormat="1" ht="16.5">
      <c r="A329" s="14"/>
      <c r="B329" s="5"/>
      <c r="C329" s="9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8" customFormat="1" ht="16.5">
      <c r="A330" s="14"/>
      <c r="B330" s="5"/>
      <c r="C330" s="9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8" customFormat="1" ht="16.5">
      <c r="A331" s="14"/>
      <c r="B331" s="5"/>
      <c r="C331" s="9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8" customFormat="1" ht="16.5">
      <c r="A332" s="14"/>
      <c r="B332" s="5"/>
      <c r="C332" s="9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8" customFormat="1" ht="16.5">
      <c r="A333" s="14"/>
      <c r="B333" s="5"/>
      <c r="C333" s="9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8" customFormat="1" ht="16.5">
      <c r="A334" s="14"/>
      <c r="B334" s="5"/>
      <c r="C334" s="9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8" customFormat="1" ht="16.5">
      <c r="A335" s="14"/>
      <c r="B335" s="5"/>
      <c r="C335" s="9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8" customFormat="1" ht="16.5">
      <c r="A336" s="14"/>
      <c r="B336" s="5"/>
      <c r="C336" s="9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8" customFormat="1" ht="16.5">
      <c r="A337" s="14"/>
      <c r="B337" s="5"/>
      <c r="C337" s="9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8" customFormat="1" ht="16.5">
      <c r="A338" s="14"/>
      <c r="B338" s="5"/>
      <c r="C338" s="9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8" customFormat="1" ht="16.5">
      <c r="A339" s="14"/>
      <c r="B339" s="5"/>
      <c r="C339" s="9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8" customFormat="1" ht="16.5">
      <c r="A340" s="14"/>
      <c r="B340" s="5"/>
      <c r="C340" s="9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8" customFormat="1" ht="16.5">
      <c r="A341" s="14"/>
      <c r="B341" s="5"/>
      <c r="C341" s="9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8" customFormat="1" ht="16.5">
      <c r="A342" s="14"/>
      <c r="B342" s="5"/>
      <c r="C342" s="9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8" customFormat="1" ht="16.5">
      <c r="A343" s="14"/>
      <c r="B343" s="5"/>
      <c r="C343" s="9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8" customFormat="1" ht="16.5">
      <c r="A344" s="14"/>
      <c r="B344" s="5"/>
      <c r="C344" s="9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8" customFormat="1" ht="16.5">
      <c r="A345" s="14"/>
      <c r="B345" s="5"/>
      <c r="C345" s="9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8" customFormat="1" ht="16.5">
      <c r="A346" s="14"/>
      <c r="B346" s="5"/>
      <c r="C346" s="9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8" customFormat="1" ht="16.5">
      <c r="A347" s="14"/>
      <c r="B347" s="5"/>
      <c r="C347" s="9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8" customFormat="1" ht="16.5">
      <c r="A348" s="14"/>
      <c r="B348" s="5"/>
      <c r="C348" s="9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8" customFormat="1" ht="16.5">
      <c r="A349" s="14"/>
      <c r="B349" s="5"/>
      <c r="C349" s="9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8" customFormat="1" ht="16.5">
      <c r="A350" s="14"/>
      <c r="B350" s="5"/>
      <c r="C350" s="9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8" customFormat="1" ht="16.5">
      <c r="A351" s="14"/>
      <c r="B351" s="5"/>
      <c r="C351" s="9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8" customFormat="1" ht="16.5">
      <c r="A352" s="14"/>
      <c r="B352" s="5"/>
      <c r="C352" s="9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8" customFormat="1" ht="16.5">
      <c r="A353" s="14"/>
      <c r="B353" s="5"/>
      <c r="C353" s="9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8" customFormat="1" ht="16.5">
      <c r="A354" s="14"/>
      <c r="B354" s="5"/>
      <c r="C354" s="9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8" customFormat="1" ht="16.5">
      <c r="A355" s="14"/>
      <c r="B355" s="5"/>
      <c r="C355" s="9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8" customFormat="1" ht="16.5">
      <c r="A356" s="14"/>
      <c r="B356" s="5"/>
      <c r="C356" s="9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8" customFormat="1" ht="16.5">
      <c r="A357" s="14"/>
      <c r="B357" s="5"/>
      <c r="C357" s="9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8" customFormat="1" ht="16.5">
      <c r="A358" s="14"/>
      <c r="B358" s="5"/>
      <c r="C358" s="9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8" customFormat="1" ht="16.5">
      <c r="A359" s="14"/>
      <c r="B359" s="5"/>
      <c r="C359" s="9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8" customFormat="1" ht="16.5">
      <c r="A360" s="14"/>
      <c r="B360" s="5"/>
      <c r="C360" s="9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8" customFormat="1" ht="16.5">
      <c r="A361" s="14"/>
      <c r="B361" s="5"/>
      <c r="C361" s="9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8" customFormat="1" ht="16.5">
      <c r="A362" s="14"/>
      <c r="B362" s="5"/>
      <c r="C362" s="9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8" customFormat="1" ht="16.5">
      <c r="A363" s="14"/>
      <c r="B363" s="5"/>
      <c r="C363" s="9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8" customFormat="1" ht="16.5">
      <c r="A364" s="14"/>
      <c r="B364" s="5"/>
      <c r="C364" s="9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8" customFormat="1" ht="16.5">
      <c r="A365" s="14"/>
      <c r="B365" s="5"/>
      <c r="C365" s="9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8" customFormat="1" ht="16.5">
      <c r="A366" s="14"/>
      <c r="B366" s="5"/>
      <c r="C366" s="9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8" customFormat="1" ht="16.5">
      <c r="A367" s="14"/>
      <c r="B367" s="5"/>
      <c r="C367" s="9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8" customFormat="1" ht="16.5">
      <c r="A368" s="14"/>
      <c r="B368" s="5"/>
      <c r="C368" s="9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8" customFormat="1" ht="16.5">
      <c r="A369" s="14"/>
      <c r="B369" s="5"/>
      <c r="C369" s="9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8" customFormat="1" ht="16.5">
      <c r="A370" s="14"/>
      <c r="B370" s="5"/>
      <c r="C370" s="9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8" customFormat="1" ht="16.5">
      <c r="A371" s="14"/>
      <c r="B371" s="5"/>
      <c r="C371" s="9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8" customFormat="1" ht="16.5">
      <c r="A372" s="14"/>
      <c r="B372" s="5"/>
      <c r="C372" s="9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8" customFormat="1" ht="16.5">
      <c r="A373" s="14"/>
      <c r="B373" s="5"/>
      <c r="C373" s="9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8" customFormat="1" ht="16.5">
      <c r="A374" s="14"/>
      <c r="B374" s="5"/>
      <c r="C374" s="9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8" customFormat="1" ht="16.5">
      <c r="A375" s="14"/>
      <c r="B375" s="5"/>
      <c r="C375" s="9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8" customFormat="1" ht="16.5">
      <c r="A376" s="14"/>
      <c r="B376" s="5"/>
      <c r="C376" s="9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8" customFormat="1" ht="16.5">
      <c r="A377" s="14"/>
      <c r="B377" s="5"/>
      <c r="C377" s="9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8" customFormat="1" ht="16.5">
      <c r="A378" s="14"/>
      <c r="B378" s="5"/>
      <c r="C378" s="9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8" customFormat="1" ht="16.5">
      <c r="A379" s="14"/>
      <c r="B379" s="5"/>
      <c r="C379" s="9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8" customFormat="1" ht="16.5">
      <c r="A380" s="14"/>
      <c r="B380" s="5"/>
      <c r="C380" s="9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8" customFormat="1" ht="16.5">
      <c r="A381" s="14"/>
      <c r="B381" s="5"/>
      <c r="C381" s="9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8" customFormat="1" ht="16.5">
      <c r="A382" s="14"/>
      <c r="B382" s="5"/>
      <c r="C382" s="9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8" customFormat="1" ht="16.5">
      <c r="A383" s="14"/>
      <c r="B383" s="5"/>
      <c r="C383" s="9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8" customFormat="1" ht="16.5">
      <c r="A384" s="14"/>
      <c r="B384" s="5"/>
      <c r="C384" s="9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8" customFormat="1" ht="16.5">
      <c r="A385" s="14"/>
      <c r="B385" s="5"/>
      <c r="C385" s="9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8" customFormat="1" ht="16.5">
      <c r="A386" s="14"/>
      <c r="B386" s="5"/>
      <c r="C386" s="9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8" customFormat="1" ht="16.5">
      <c r="A387" s="14"/>
      <c r="B387" s="5"/>
      <c r="C387" s="9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8" customFormat="1" ht="16.5">
      <c r="A388" s="14"/>
      <c r="B388" s="5"/>
      <c r="C388" s="9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8" customFormat="1" ht="16.5">
      <c r="A389" s="14"/>
      <c r="B389" s="5"/>
      <c r="C389" s="9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8" customFormat="1" ht="16.5">
      <c r="A390" s="14"/>
      <c r="B390" s="5"/>
      <c r="C390" s="9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8" customFormat="1" ht="16.5">
      <c r="A391" s="14"/>
      <c r="B391" s="5"/>
      <c r="C391" s="9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8" customFormat="1" ht="16.5">
      <c r="A392" s="14"/>
      <c r="B392" s="5"/>
      <c r="C392" s="9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8" customFormat="1" ht="16.5">
      <c r="A393" s="14"/>
      <c r="B393" s="5"/>
      <c r="C393" s="9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8" customFormat="1" ht="16.5">
      <c r="A394" s="14"/>
      <c r="B394" s="5"/>
      <c r="C394" s="9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8" customFormat="1" ht="16.5">
      <c r="A395" s="14"/>
      <c r="B395" s="5"/>
      <c r="C395" s="9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8" customFormat="1" ht="16.5">
      <c r="A396" s="14"/>
      <c r="B396" s="5"/>
      <c r="C396" s="9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8" customFormat="1" ht="16.5">
      <c r="A397" s="14"/>
      <c r="B397" s="5"/>
      <c r="C397" s="9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8" customFormat="1" ht="16.5">
      <c r="A398" s="14"/>
      <c r="B398" s="5"/>
      <c r="C398" s="9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8" customFormat="1" ht="16.5">
      <c r="A399" s="14"/>
      <c r="B399" s="5"/>
      <c r="C399" s="9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8" customFormat="1" ht="16.5">
      <c r="A400" s="14"/>
      <c r="B400" s="5"/>
      <c r="C400" s="9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8" customFormat="1" ht="16.5">
      <c r="A401" s="14"/>
      <c r="B401" s="5"/>
      <c r="C401" s="9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8" customFormat="1" ht="16.5">
      <c r="A402" s="14"/>
      <c r="B402" s="5"/>
      <c r="C402" s="9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8" customFormat="1" ht="16.5">
      <c r="A403" s="14"/>
      <c r="B403" s="5"/>
      <c r="C403" s="9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8" customFormat="1" ht="16.5">
      <c r="A404" s="14"/>
      <c r="B404" s="5"/>
      <c r="C404" s="9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8" customFormat="1" ht="16.5">
      <c r="A405" s="14"/>
      <c r="B405" s="5"/>
      <c r="C405" s="9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8" customFormat="1" ht="16.5">
      <c r="A406" s="14"/>
      <c r="B406" s="5"/>
      <c r="C406" s="9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8" customFormat="1" ht="16.5">
      <c r="A407" s="14"/>
      <c r="B407" s="5"/>
      <c r="C407" s="9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8" customFormat="1" ht="16.5">
      <c r="A408" s="14"/>
      <c r="B408" s="5"/>
      <c r="C408" s="9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8" customFormat="1" ht="16.5">
      <c r="A409" s="14"/>
      <c r="B409" s="5"/>
      <c r="C409" s="9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8" customFormat="1" ht="16.5">
      <c r="A410" s="14"/>
      <c r="B410" s="5"/>
      <c r="C410" s="9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8" customFormat="1" ht="16.5">
      <c r="A411" s="14"/>
      <c r="B411" s="5"/>
      <c r="C411" s="9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8" customFormat="1" ht="16.5">
      <c r="A412" s="14"/>
      <c r="B412" s="5"/>
      <c r="C412" s="9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8" customFormat="1" ht="16.5">
      <c r="A413" s="14"/>
      <c r="B413" s="5"/>
      <c r="C413" s="9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8" customFormat="1" ht="16.5">
      <c r="A414" s="14"/>
      <c r="B414" s="5"/>
      <c r="C414" s="9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8" customFormat="1" ht="16.5">
      <c r="A415" s="14"/>
      <c r="B415" s="5"/>
      <c r="C415" s="9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8" customFormat="1" ht="16.5">
      <c r="A416" s="14"/>
      <c r="B416" s="5"/>
      <c r="C416" s="9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8" customFormat="1" ht="16.5">
      <c r="A417" s="14"/>
      <c r="B417" s="5"/>
      <c r="C417" s="9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8" customFormat="1" ht="16.5">
      <c r="A418" s="14"/>
      <c r="B418" s="5"/>
      <c r="C418" s="9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8" customFormat="1" ht="16.5">
      <c r="A419" s="14"/>
      <c r="B419" s="5"/>
      <c r="C419" s="9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8" customFormat="1" ht="16.5">
      <c r="A420" s="14"/>
      <c r="B420" s="5"/>
      <c r="C420" s="9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8" customFormat="1" ht="16.5">
      <c r="A421" s="14"/>
      <c r="B421" s="5"/>
      <c r="C421" s="9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8" customFormat="1" ht="16.5">
      <c r="A422" s="14"/>
      <c r="B422" s="5"/>
      <c r="C422" s="9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8" customFormat="1" ht="16.5">
      <c r="A423" s="14"/>
      <c r="B423" s="5"/>
      <c r="C423" s="9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8" customFormat="1" ht="16.5">
      <c r="A424" s="14"/>
      <c r="B424" s="5"/>
      <c r="C424" s="9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8" customFormat="1" ht="16.5">
      <c r="A425" s="14"/>
      <c r="B425" s="5"/>
      <c r="C425" s="9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8" customFormat="1" ht="16.5">
      <c r="A426" s="14"/>
      <c r="B426" s="5"/>
      <c r="C426" s="9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8" customFormat="1" ht="16.5">
      <c r="A427" s="14"/>
      <c r="B427" s="5"/>
      <c r="C427" s="9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8" customFormat="1" ht="16.5">
      <c r="A428" s="14"/>
      <c r="B428" s="5"/>
      <c r="C428" s="9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8" customFormat="1" ht="16.5">
      <c r="A429" s="14"/>
      <c r="B429" s="5"/>
      <c r="C429" s="9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8" customFormat="1" ht="16.5">
      <c r="A430" s="14"/>
      <c r="B430" s="5"/>
      <c r="C430" s="9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8" customFormat="1" ht="16.5">
      <c r="A431" s="14"/>
      <c r="B431" s="5"/>
      <c r="C431" s="9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8" customFormat="1" ht="16.5">
      <c r="A432" s="14"/>
      <c r="B432" s="5"/>
      <c r="C432" s="9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8" customFormat="1" ht="16.5">
      <c r="A433" s="14"/>
      <c r="B433" s="5"/>
      <c r="C433" s="9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8" customFormat="1" ht="16.5">
      <c r="A434" s="14"/>
      <c r="B434" s="5"/>
      <c r="C434" s="9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8" customFormat="1" ht="16.5">
      <c r="A435" s="14"/>
      <c r="B435" s="5"/>
      <c r="C435" s="9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8" customFormat="1" ht="16.5">
      <c r="A436" s="14"/>
      <c r="B436" s="5"/>
      <c r="C436" s="9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8" customFormat="1" ht="16.5">
      <c r="A437" s="14"/>
      <c r="B437" s="5"/>
      <c r="C437" s="9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8" customFormat="1" ht="16.5">
      <c r="A438" s="14"/>
      <c r="B438" s="5"/>
      <c r="C438" s="9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8" customFormat="1" ht="16.5">
      <c r="A439" s="14"/>
      <c r="B439" s="5"/>
      <c r="C439" s="9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8" customFormat="1" ht="16.5">
      <c r="A440" s="14"/>
      <c r="B440" s="5"/>
      <c r="C440" s="9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8" customFormat="1" ht="16.5">
      <c r="A441" s="14"/>
      <c r="B441" s="5"/>
      <c r="C441" s="9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8" customFormat="1" ht="16.5">
      <c r="A442" s="14"/>
      <c r="B442" s="5"/>
      <c r="C442" s="9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8" customFormat="1" ht="16.5">
      <c r="A443" s="14"/>
      <c r="B443" s="5"/>
      <c r="C443" s="9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8" customFormat="1" ht="16.5">
      <c r="A444" s="14"/>
      <c r="B444" s="5"/>
      <c r="C444" s="9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8" customFormat="1" ht="16.5">
      <c r="A445" s="14"/>
      <c r="B445" s="5"/>
      <c r="C445" s="9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8" customFormat="1" ht="16.5">
      <c r="A446" s="14"/>
      <c r="B446" s="5"/>
      <c r="C446" s="9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8" customFormat="1" ht="16.5">
      <c r="A447" s="14"/>
      <c r="B447" s="5"/>
      <c r="C447" s="9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8" customFormat="1" ht="16.5">
      <c r="A448" s="14"/>
      <c r="B448" s="5"/>
      <c r="C448" s="9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8" customFormat="1" ht="16.5">
      <c r="A449" s="14"/>
      <c r="B449" s="5"/>
      <c r="C449" s="9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8" customFormat="1" ht="16.5">
      <c r="A450" s="14"/>
      <c r="B450" s="5"/>
      <c r="C450" s="9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8" customFormat="1" ht="16.5">
      <c r="A451" s="14"/>
      <c r="B451" s="5"/>
      <c r="C451" s="9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8" customFormat="1" ht="16.5">
      <c r="A452" s="14"/>
      <c r="B452" s="5"/>
      <c r="C452" s="9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8" customFormat="1" ht="16.5">
      <c r="A453" s="14"/>
      <c r="B453" s="5"/>
      <c r="C453" s="9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8" customFormat="1" ht="16.5">
      <c r="A454" s="14"/>
      <c r="B454" s="5"/>
      <c r="C454" s="9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8" customFormat="1" ht="16.5">
      <c r="A455" s="14"/>
      <c r="B455" s="5"/>
      <c r="C455" s="9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8" customFormat="1" ht="16.5">
      <c r="A456" s="14"/>
      <c r="B456" s="5"/>
      <c r="C456" s="9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8" customFormat="1" ht="16.5">
      <c r="A457" s="14"/>
      <c r="B457" s="5"/>
      <c r="C457" s="9"/>
      <c r="D457" s="3"/>
      <c r="E457" s="3"/>
      <c r="F457" s="3"/>
      <c r="G457" s="3"/>
      <c r="H457" s="3"/>
      <c r="I457" s="3"/>
      <c r="J457" s="3"/>
      <c r="K457" s="3"/>
      <c r="L457" s="3"/>
    </row>
  </sheetData>
  <sheetProtection/>
  <mergeCells count="16">
    <mergeCell ref="A1:M1"/>
    <mergeCell ref="A2:M2"/>
    <mergeCell ref="K3:M3"/>
    <mergeCell ref="H4:M4"/>
    <mergeCell ref="A5:A6"/>
    <mergeCell ref="B5:B6"/>
    <mergeCell ref="C5:C6"/>
    <mergeCell ref="D5:D6"/>
    <mergeCell ref="E5:E6"/>
    <mergeCell ref="F5:F6"/>
    <mergeCell ref="G5:H5"/>
    <mergeCell ref="I5:J5"/>
    <mergeCell ref="K5:L5"/>
    <mergeCell ref="C97:L97"/>
    <mergeCell ref="C100:L100"/>
    <mergeCell ref="C101:L101"/>
  </mergeCells>
  <conditionalFormatting sqref="C75:C79 D42:E49 F43:F49 D51:E60 F52:F60 C63:F70 F36 D37:D38 D71:D73 D27:D34 C29:C33 E29:F33 F19 D21:F21 C22:F24 D74:F89 D16 C15:F15 D12:F12">
    <cfRule type="cellIs" priority="2" dxfId="18" operator="equal" stopIfTrue="1">
      <formula>0</formula>
    </cfRule>
  </conditionalFormatting>
  <conditionalFormatting sqref="D30:D34">
    <cfRule type="cellIs" priority="1" dxfId="19" operator="equal" stopIfTrue="1">
      <formula>8223.307275</formula>
    </cfRule>
  </conditionalFormatting>
  <printOptions/>
  <pageMargins left="0.11811023622047245" right="0.11811023622047245" top="0.7874015748031497" bottom="0.7480314960629921" header="0.5118110236220472" footer="0.5118110236220472"/>
  <pageSetup fitToHeight="20" horizontalDpi="600" verticalDpi="600" orientation="landscape" scale="70" r:id="rId1"/>
  <ignoredErrors>
    <ignoredError sqref="F27" formula="1"/>
    <ignoredError sqref="B30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O457"/>
  <sheetViews>
    <sheetView zoomScale="86" zoomScaleNormal="86" zoomScaleSheetLayoutView="90" workbookViewId="0" topLeftCell="A78">
      <selection activeCell="G89" sqref="G8:M89"/>
    </sheetView>
  </sheetViews>
  <sheetFormatPr defaultColWidth="9.140625" defaultRowHeight="15"/>
  <cols>
    <col min="1" max="1" width="4.421875" style="14" customWidth="1"/>
    <col min="2" max="2" width="11.00390625" style="5" customWidth="1"/>
    <col min="3" max="3" width="39.421875" style="2" customWidth="1"/>
    <col min="4" max="4" width="9.28125" style="3" bestFit="1" customWidth="1"/>
    <col min="5" max="5" width="10.7109375" style="4" customWidth="1"/>
    <col min="6" max="6" width="13.28125" style="4" customWidth="1"/>
    <col min="7" max="7" width="13.00390625" style="4" customWidth="1"/>
    <col min="8" max="8" width="14.57421875" style="4" customWidth="1"/>
    <col min="9" max="9" width="11.421875" style="4" customWidth="1"/>
    <col min="10" max="10" width="13.8515625" style="4" customWidth="1"/>
    <col min="11" max="11" width="11.140625" style="4" customWidth="1"/>
    <col min="12" max="12" width="16.00390625" style="4" customWidth="1"/>
    <col min="13" max="13" width="16.7109375" style="1" customWidth="1"/>
    <col min="14" max="16384" width="9.140625" style="1" customWidth="1"/>
  </cols>
  <sheetData>
    <row r="1" spans="1:13" ht="21">
      <c r="A1" s="251" t="s">
        <v>153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ht="61.5" customHeight="1">
      <c r="A2" s="252" t="s">
        <v>155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2:13" ht="16.5">
      <c r="B3" s="10"/>
      <c r="C3" s="11"/>
      <c r="D3" s="12"/>
      <c r="E3" s="13"/>
      <c r="I3" s="55"/>
      <c r="K3" s="260" t="s">
        <v>125</v>
      </c>
      <c r="L3" s="260"/>
      <c r="M3" s="260"/>
    </row>
    <row r="4" spans="1:13" s="7" customFormat="1" ht="16.5" thickBot="1">
      <c r="A4" s="15"/>
      <c r="B4" s="16"/>
      <c r="C4" s="17"/>
      <c r="D4" s="18"/>
      <c r="E4" s="19"/>
      <c r="F4" s="19"/>
      <c r="G4" s="19"/>
      <c r="H4" s="262"/>
      <c r="I4" s="262"/>
      <c r="J4" s="262"/>
      <c r="K4" s="262"/>
      <c r="L4" s="262"/>
      <c r="M4" s="262"/>
    </row>
    <row r="5" spans="1:15" s="7" customFormat="1" ht="15.75" customHeight="1">
      <c r="A5" s="254" t="s">
        <v>2</v>
      </c>
      <c r="B5" s="256" t="s">
        <v>9</v>
      </c>
      <c r="C5" s="258" t="s">
        <v>10</v>
      </c>
      <c r="D5" s="258" t="s">
        <v>11</v>
      </c>
      <c r="E5" s="258" t="s">
        <v>12</v>
      </c>
      <c r="F5" s="258" t="s">
        <v>13</v>
      </c>
      <c r="G5" s="261" t="s">
        <v>14</v>
      </c>
      <c r="H5" s="261"/>
      <c r="I5" s="261" t="s">
        <v>17</v>
      </c>
      <c r="J5" s="261"/>
      <c r="K5" s="258" t="s">
        <v>18</v>
      </c>
      <c r="L5" s="258"/>
      <c r="M5" s="72" t="s">
        <v>19</v>
      </c>
      <c r="N5" s="6"/>
      <c r="O5" s="6"/>
    </row>
    <row r="6" spans="1:13" s="7" customFormat="1" ht="26.25" customHeight="1" thickBot="1">
      <c r="A6" s="255"/>
      <c r="B6" s="257"/>
      <c r="C6" s="259"/>
      <c r="D6" s="259"/>
      <c r="E6" s="259"/>
      <c r="F6" s="259"/>
      <c r="G6" s="73" t="s">
        <v>15</v>
      </c>
      <c r="H6" s="74" t="s">
        <v>16</v>
      </c>
      <c r="I6" s="73" t="s">
        <v>15</v>
      </c>
      <c r="J6" s="74" t="s">
        <v>16</v>
      </c>
      <c r="K6" s="73" t="s">
        <v>15</v>
      </c>
      <c r="L6" s="74" t="s">
        <v>16</v>
      </c>
      <c r="M6" s="75" t="s">
        <v>20</v>
      </c>
    </row>
    <row r="7" spans="1:13" s="7" customFormat="1" ht="16.5" thickBot="1">
      <c r="A7" s="71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7">
        <v>7</v>
      </c>
      <c r="H7" s="78">
        <v>8</v>
      </c>
      <c r="I7" s="77">
        <v>9</v>
      </c>
      <c r="J7" s="78">
        <v>10</v>
      </c>
      <c r="K7" s="77">
        <v>11</v>
      </c>
      <c r="L7" s="78">
        <v>12</v>
      </c>
      <c r="M7" s="79">
        <v>13</v>
      </c>
    </row>
    <row r="8" spans="1:13" s="7" customFormat="1" ht="22.5" customHeight="1">
      <c r="A8" s="80"/>
      <c r="B8" s="81"/>
      <c r="C8" s="82" t="s">
        <v>21</v>
      </c>
      <c r="D8" s="83"/>
      <c r="E8" s="83"/>
      <c r="F8" s="83"/>
      <c r="G8" s="83"/>
      <c r="H8" s="83"/>
      <c r="I8" s="83"/>
      <c r="J8" s="83"/>
      <c r="K8" s="83"/>
      <c r="L8" s="83"/>
      <c r="M8" s="84"/>
    </row>
    <row r="9" spans="1:13" s="7" customFormat="1" ht="42.75" customHeight="1">
      <c r="A9" s="85"/>
      <c r="B9" s="86"/>
      <c r="C9" s="87" t="s">
        <v>22</v>
      </c>
      <c r="D9" s="88"/>
      <c r="E9" s="88"/>
      <c r="F9" s="88"/>
      <c r="G9" s="88"/>
      <c r="H9" s="88"/>
      <c r="I9" s="88"/>
      <c r="J9" s="88"/>
      <c r="K9" s="88"/>
      <c r="L9" s="88"/>
      <c r="M9" s="89"/>
    </row>
    <row r="10" spans="1:13" s="7" customFormat="1" ht="82.5">
      <c r="A10" s="90">
        <v>1</v>
      </c>
      <c r="B10" s="91" t="s">
        <v>24</v>
      </c>
      <c r="C10" s="169" t="s">
        <v>76</v>
      </c>
      <c r="D10" s="91" t="s">
        <v>118</v>
      </c>
      <c r="E10" s="92"/>
      <c r="F10" s="172">
        <v>0.034</v>
      </c>
      <c r="G10" s="93"/>
      <c r="H10" s="93"/>
      <c r="I10" s="93"/>
      <c r="J10" s="93"/>
      <c r="K10" s="93"/>
      <c r="L10" s="93"/>
      <c r="M10" s="94"/>
    </row>
    <row r="11" spans="1:13" s="7" customFormat="1" ht="16.5">
      <c r="A11" s="95"/>
      <c r="B11" s="57"/>
      <c r="C11" s="96" t="s">
        <v>4</v>
      </c>
      <c r="D11" s="103" t="s">
        <v>3</v>
      </c>
      <c r="E11" s="98">
        <v>93.22</v>
      </c>
      <c r="F11" s="113">
        <f>F10*E11</f>
        <v>3.16948</v>
      </c>
      <c r="G11" s="99"/>
      <c r="H11" s="98"/>
      <c r="I11" s="98"/>
      <c r="J11" s="98"/>
      <c r="K11" s="99"/>
      <c r="L11" s="98"/>
      <c r="M11" s="100"/>
    </row>
    <row r="12" spans="1:13" s="7" customFormat="1" ht="66">
      <c r="A12" s="101">
        <v>2</v>
      </c>
      <c r="B12" s="102" t="s">
        <v>137</v>
      </c>
      <c r="C12" s="169" t="s">
        <v>138</v>
      </c>
      <c r="D12" s="103" t="s">
        <v>139</v>
      </c>
      <c r="E12" s="104"/>
      <c r="F12" s="105">
        <v>1</v>
      </c>
      <c r="G12" s="106"/>
      <c r="H12" s="93"/>
      <c r="I12" s="93"/>
      <c r="J12" s="93"/>
      <c r="K12" s="106"/>
      <c r="L12" s="93"/>
      <c r="M12" s="94"/>
    </row>
    <row r="13" spans="1:13" s="7" customFormat="1" ht="16.5">
      <c r="A13" s="218"/>
      <c r="B13" s="219"/>
      <c r="C13" s="107" t="s">
        <v>4</v>
      </c>
      <c r="D13" s="103" t="s">
        <v>3</v>
      </c>
      <c r="E13" s="108">
        <v>2.2</v>
      </c>
      <c r="F13" s="108">
        <f>F12*E13</f>
        <v>2.2</v>
      </c>
      <c r="G13" s="109"/>
      <c r="H13" s="108"/>
      <c r="I13" s="108"/>
      <c r="J13" s="108"/>
      <c r="K13" s="109"/>
      <c r="L13" s="108"/>
      <c r="M13" s="111"/>
    </row>
    <row r="14" spans="1:13" s="7" customFormat="1" ht="16.5">
      <c r="A14" s="218"/>
      <c r="B14" s="102"/>
      <c r="C14" s="66" t="s">
        <v>5</v>
      </c>
      <c r="D14" s="103"/>
      <c r="E14" s="112"/>
      <c r="F14" s="113"/>
      <c r="G14" s="109"/>
      <c r="H14" s="108"/>
      <c r="I14" s="109"/>
      <c r="J14" s="108"/>
      <c r="K14" s="109"/>
      <c r="L14" s="108"/>
      <c r="M14" s="111"/>
    </row>
    <row r="15" spans="1:13" s="7" customFormat="1" ht="16.5">
      <c r="A15" s="218"/>
      <c r="B15" s="102"/>
      <c r="C15" s="107" t="s">
        <v>140</v>
      </c>
      <c r="D15" s="114" t="s">
        <v>34</v>
      </c>
      <c r="E15" s="113">
        <v>0.0942</v>
      </c>
      <c r="F15" s="113">
        <f>F12*E15</f>
        <v>0.0942</v>
      </c>
      <c r="G15" s="110"/>
      <c r="H15" s="108"/>
      <c r="I15" s="109"/>
      <c r="J15" s="108"/>
      <c r="K15" s="109"/>
      <c r="L15" s="108"/>
      <c r="M15" s="111"/>
    </row>
    <row r="16" spans="1:13" s="7" customFormat="1" ht="33">
      <c r="A16" s="95"/>
      <c r="B16" s="57" t="s">
        <v>107</v>
      </c>
      <c r="C16" s="171" t="s">
        <v>128</v>
      </c>
      <c r="D16" s="114" t="s">
        <v>33</v>
      </c>
      <c r="E16" s="93">
        <v>2.4</v>
      </c>
      <c r="F16" s="200">
        <f>F15*2.4</f>
        <v>0.22608</v>
      </c>
      <c r="G16" s="93"/>
      <c r="H16" s="93"/>
      <c r="I16" s="93"/>
      <c r="J16" s="93"/>
      <c r="K16" s="93"/>
      <c r="L16" s="93"/>
      <c r="M16" s="94"/>
    </row>
    <row r="17" spans="1:13" s="7" customFormat="1" ht="16.5">
      <c r="A17" s="95"/>
      <c r="B17" s="57"/>
      <c r="C17" s="120" t="s">
        <v>25</v>
      </c>
      <c r="D17" s="121" t="s">
        <v>28</v>
      </c>
      <c r="E17" s="122"/>
      <c r="F17" s="122"/>
      <c r="G17" s="123"/>
      <c r="H17" s="123"/>
      <c r="I17" s="123"/>
      <c r="J17" s="123"/>
      <c r="K17" s="123"/>
      <c r="L17" s="123"/>
      <c r="M17" s="124"/>
    </row>
    <row r="18" spans="1:13" s="7" customFormat="1" ht="16.5">
      <c r="A18" s="95"/>
      <c r="B18" s="57"/>
      <c r="C18" s="120" t="s">
        <v>26</v>
      </c>
      <c r="D18" s="121"/>
      <c r="E18" s="122"/>
      <c r="F18" s="122"/>
      <c r="G18" s="123"/>
      <c r="H18" s="123"/>
      <c r="I18" s="123"/>
      <c r="J18" s="123"/>
      <c r="K18" s="123"/>
      <c r="L18" s="123"/>
      <c r="M18" s="124"/>
    </row>
    <row r="19" spans="1:13" s="7" customFormat="1" ht="99">
      <c r="A19" s="95">
        <v>1</v>
      </c>
      <c r="B19" s="125" t="s">
        <v>71</v>
      </c>
      <c r="C19" s="169" t="s">
        <v>141</v>
      </c>
      <c r="D19" s="114" t="s">
        <v>34</v>
      </c>
      <c r="E19" s="126"/>
      <c r="F19" s="105">
        <v>8</v>
      </c>
      <c r="G19" s="127"/>
      <c r="H19" s="128"/>
      <c r="I19" s="126"/>
      <c r="J19" s="129"/>
      <c r="K19" s="126"/>
      <c r="L19" s="130"/>
      <c r="M19" s="131"/>
    </row>
    <row r="20" spans="1:13" s="7" customFormat="1" ht="33">
      <c r="A20" s="132"/>
      <c r="B20" s="126"/>
      <c r="C20" s="118" t="s">
        <v>86</v>
      </c>
      <c r="D20" s="119" t="s">
        <v>108</v>
      </c>
      <c r="E20" s="133">
        <v>0.0479</v>
      </c>
      <c r="F20" s="113">
        <f>F19*E20</f>
        <v>0.3832</v>
      </c>
      <c r="G20" s="98"/>
      <c r="H20" s="98"/>
      <c r="I20" s="98"/>
      <c r="J20" s="98"/>
      <c r="K20" s="98"/>
      <c r="L20" s="98"/>
      <c r="M20" s="100"/>
    </row>
    <row r="21" spans="1:13" s="7" customFormat="1" ht="36.75">
      <c r="A21" s="95">
        <v>2</v>
      </c>
      <c r="B21" s="202" t="s">
        <v>120</v>
      </c>
      <c r="C21" s="169" t="s">
        <v>103</v>
      </c>
      <c r="D21" s="97" t="s">
        <v>34</v>
      </c>
      <c r="E21" s="99" t="s">
        <v>38</v>
      </c>
      <c r="F21" s="105">
        <f>F19</f>
        <v>8</v>
      </c>
      <c r="G21" s="98"/>
      <c r="H21" s="134"/>
      <c r="I21" s="98"/>
      <c r="J21" s="134"/>
      <c r="K21" s="99"/>
      <c r="L21" s="134"/>
      <c r="M21" s="135"/>
    </row>
    <row r="22" spans="1:13" s="7" customFormat="1" ht="16.5">
      <c r="A22" s="95"/>
      <c r="B22" s="97"/>
      <c r="C22" s="136" t="s">
        <v>37</v>
      </c>
      <c r="D22" s="97" t="s">
        <v>36</v>
      </c>
      <c r="E22" s="112">
        <v>0.034</v>
      </c>
      <c r="F22" s="113">
        <f>E22*F21</f>
        <v>0.272</v>
      </c>
      <c r="G22" s="98"/>
      <c r="H22" s="98"/>
      <c r="I22" s="98"/>
      <c r="J22" s="98"/>
      <c r="K22" s="98"/>
      <c r="L22" s="98"/>
      <c r="M22" s="100"/>
    </row>
    <row r="23" spans="1:13" s="7" customFormat="1" ht="16.5">
      <c r="A23" s="95"/>
      <c r="B23" s="97"/>
      <c r="C23" s="136" t="s">
        <v>72</v>
      </c>
      <c r="D23" s="97" t="s">
        <v>39</v>
      </c>
      <c r="E23" s="109">
        <v>0.0803</v>
      </c>
      <c r="F23" s="113">
        <f>E23*F21</f>
        <v>0.6424</v>
      </c>
      <c r="G23" s="98"/>
      <c r="H23" s="98"/>
      <c r="I23" s="98"/>
      <c r="J23" s="98"/>
      <c r="K23" s="98"/>
      <c r="L23" s="98"/>
      <c r="M23" s="100"/>
    </row>
    <row r="24" spans="1:13" s="7" customFormat="1" ht="16.5">
      <c r="A24" s="95"/>
      <c r="B24" s="57"/>
      <c r="C24" s="136" t="s">
        <v>87</v>
      </c>
      <c r="D24" s="97" t="s">
        <v>0</v>
      </c>
      <c r="E24" s="113">
        <v>0.0056</v>
      </c>
      <c r="F24" s="113">
        <f>F21*E24</f>
        <v>0.0448</v>
      </c>
      <c r="G24" s="98"/>
      <c r="H24" s="98"/>
      <c r="I24" s="98"/>
      <c r="J24" s="98"/>
      <c r="K24" s="98"/>
      <c r="L24" s="98"/>
      <c r="M24" s="100"/>
    </row>
    <row r="25" spans="1:13" s="7" customFormat="1" ht="49.5">
      <c r="A25" s="95">
        <v>3</v>
      </c>
      <c r="B25" s="125" t="s">
        <v>40</v>
      </c>
      <c r="C25" s="171" t="s">
        <v>142</v>
      </c>
      <c r="D25" s="114" t="s">
        <v>34</v>
      </c>
      <c r="E25" s="97"/>
      <c r="F25" s="170">
        <v>1</v>
      </c>
      <c r="G25" s="97"/>
      <c r="H25" s="115"/>
      <c r="I25" s="97"/>
      <c r="J25" s="115"/>
      <c r="K25" s="97"/>
      <c r="L25" s="115"/>
      <c r="M25" s="116"/>
    </row>
    <row r="26" spans="1:13" s="7" customFormat="1" ht="16.5">
      <c r="A26" s="56"/>
      <c r="B26" s="57"/>
      <c r="C26" s="96" t="s">
        <v>4</v>
      </c>
      <c r="D26" s="103" t="s">
        <v>3</v>
      </c>
      <c r="E26" s="98">
        <v>2.06</v>
      </c>
      <c r="F26" s="98">
        <f>F25*E26</f>
        <v>2.06</v>
      </c>
      <c r="G26" s="98"/>
      <c r="H26" s="98"/>
      <c r="I26" s="98"/>
      <c r="J26" s="98"/>
      <c r="K26" s="98"/>
      <c r="L26" s="98"/>
      <c r="M26" s="100"/>
    </row>
    <row r="27" spans="1:13" s="7" customFormat="1" ht="33">
      <c r="A27" s="95">
        <v>4</v>
      </c>
      <c r="B27" s="143" t="s">
        <v>117</v>
      </c>
      <c r="C27" s="171" t="s">
        <v>88</v>
      </c>
      <c r="D27" s="97" t="s">
        <v>34</v>
      </c>
      <c r="E27" s="97"/>
      <c r="F27" s="170">
        <f>F25</f>
        <v>1</v>
      </c>
      <c r="G27" s="97"/>
      <c r="H27" s="115"/>
      <c r="I27" s="97"/>
      <c r="J27" s="115"/>
      <c r="K27" s="97"/>
      <c r="L27" s="115"/>
      <c r="M27" s="116"/>
    </row>
    <row r="28" spans="1:13" s="7" customFormat="1" ht="16.5">
      <c r="A28" s="56"/>
      <c r="B28" s="57"/>
      <c r="C28" s="96" t="s">
        <v>4</v>
      </c>
      <c r="D28" s="97" t="s">
        <v>36</v>
      </c>
      <c r="E28" s="98">
        <v>0.87</v>
      </c>
      <c r="F28" s="98">
        <f>F27*E28</f>
        <v>0.87</v>
      </c>
      <c r="G28" s="98"/>
      <c r="H28" s="98"/>
      <c r="I28" s="98"/>
      <c r="J28" s="98"/>
      <c r="K28" s="98"/>
      <c r="L28" s="98"/>
      <c r="M28" s="100"/>
    </row>
    <row r="29" spans="1:13" s="7" customFormat="1" ht="16.5">
      <c r="A29" s="95">
        <v>5</v>
      </c>
      <c r="B29" s="91" t="s">
        <v>107</v>
      </c>
      <c r="C29" s="171" t="s">
        <v>89</v>
      </c>
      <c r="D29" s="91" t="s">
        <v>33</v>
      </c>
      <c r="E29" s="93">
        <v>1.9</v>
      </c>
      <c r="F29" s="170">
        <f>(F21+F27)*1.9</f>
        <v>17.099999999999998</v>
      </c>
      <c r="G29" s="93"/>
      <c r="H29" s="93"/>
      <c r="I29" s="93"/>
      <c r="J29" s="93"/>
      <c r="K29" s="106"/>
      <c r="L29" s="93"/>
      <c r="M29" s="94"/>
    </row>
    <row r="30" spans="1:13" s="7" customFormat="1" ht="16.5">
      <c r="A30" s="95">
        <v>6</v>
      </c>
      <c r="B30" s="185" t="s">
        <v>111</v>
      </c>
      <c r="C30" s="171" t="s">
        <v>96</v>
      </c>
      <c r="D30" s="139" t="s">
        <v>34</v>
      </c>
      <c r="E30" s="186"/>
      <c r="F30" s="170">
        <f>F21+F27</f>
        <v>9</v>
      </c>
      <c r="G30" s="187"/>
      <c r="H30" s="187"/>
      <c r="I30" s="187"/>
      <c r="J30" s="188"/>
      <c r="K30" s="187"/>
      <c r="L30" s="187"/>
      <c r="M30" s="197"/>
    </row>
    <row r="31" spans="1:13" s="7" customFormat="1" ht="16.5">
      <c r="A31" s="95"/>
      <c r="B31" s="137"/>
      <c r="C31" s="138" t="s">
        <v>97</v>
      </c>
      <c r="D31" s="139" t="s">
        <v>3</v>
      </c>
      <c r="E31" s="189">
        <v>0.00323</v>
      </c>
      <c r="F31" s="189">
        <f>E31*F30</f>
        <v>0.02907</v>
      </c>
      <c r="G31" s="191"/>
      <c r="H31" s="191"/>
      <c r="I31" s="191"/>
      <c r="J31" s="191"/>
      <c r="K31" s="192"/>
      <c r="L31" s="192"/>
      <c r="M31" s="198"/>
    </row>
    <row r="32" spans="1:13" s="7" customFormat="1" ht="33">
      <c r="A32" s="95"/>
      <c r="B32" s="143" t="s">
        <v>98</v>
      </c>
      <c r="C32" s="140" t="s">
        <v>99</v>
      </c>
      <c r="D32" s="139" t="s">
        <v>43</v>
      </c>
      <c r="E32" s="189">
        <v>0.00362</v>
      </c>
      <c r="F32" s="189">
        <f>E32*F30</f>
        <v>0.03258</v>
      </c>
      <c r="G32" s="190"/>
      <c r="H32" s="190"/>
      <c r="I32" s="190"/>
      <c r="J32" s="190"/>
      <c r="K32" s="190"/>
      <c r="L32" s="190"/>
      <c r="M32" s="199"/>
    </row>
    <row r="33" spans="1:13" s="7" customFormat="1" ht="16.5">
      <c r="A33" s="95"/>
      <c r="B33" s="137"/>
      <c r="C33" s="141" t="s">
        <v>7</v>
      </c>
      <c r="D33" s="142" t="s">
        <v>0</v>
      </c>
      <c r="E33" s="193">
        <v>0.00018</v>
      </c>
      <c r="F33" s="189">
        <f>E33*F30</f>
        <v>0.0016200000000000001</v>
      </c>
      <c r="G33" s="187"/>
      <c r="H33" s="187"/>
      <c r="I33" s="187"/>
      <c r="J33" s="188"/>
      <c r="K33" s="191"/>
      <c r="L33" s="190"/>
      <c r="M33" s="198"/>
    </row>
    <row r="34" spans="1:13" s="7" customFormat="1" ht="16.5">
      <c r="A34" s="95"/>
      <c r="B34" s="137"/>
      <c r="C34" s="141" t="s">
        <v>112</v>
      </c>
      <c r="D34" s="196" t="s">
        <v>34</v>
      </c>
      <c r="E34" s="193">
        <v>4E-05</v>
      </c>
      <c r="F34" s="189">
        <f>F30*E34</f>
        <v>0.00036</v>
      </c>
      <c r="G34" s="190"/>
      <c r="H34" s="195"/>
      <c r="I34" s="187"/>
      <c r="J34" s="188"/>
      <c r="K34" s="191"/>
      <c r="L34" s="190"/>
      <c r="M34" s="198"/>
    </row>
    <row r="35" spans="1:13" s="7" customFormat="1" ht="33">
      <c r="A35" s="95"/>
      <c r="B35" s="137"/>
      <c r="C35" s="171" t="s">
        <v>127</v>
      </c>
      <c r="D35" s="91" t="s">
        <v>33</v>
      </c>
      <c r="E35" s="93">
        <v>1.6</v>
      </c>
      <c r="F35" s="204">
        <f>F34*1.6</f>
        <v>0.000576</v>
      </c>
      <c r="G35" s="93"/>
      <c r="H35" s="93"/>
      <c r="I35" s="93"/>
      <c r="J35" s="93"/>
      <c r="K35" s="106"/>
      <c r="L35" s="93"/>
      <c r="M35" s="94"/>
    </row>
    <row r="36" spans="1:13" s="7" customFormat="1" ht="33">
      <c r="A36" s="95">
        <v>7</v>
      </c>
      <c r="B36" s="143" t="s">
        <v>91</v>
      </c>
      <c r="C36" s="171" t="s">
        <v>77</v>
      </c>
      <c r="D36" s="97" t="s">
        <v>35</v>
      </c>
      <c r="E36" s="99"/>
      <c r="F36" s="105">
        <v>166</v>
      </c>
      <c r="G36" s="99"/>
      <c r="H36" s="98"/>
      <c r="I36" s="99"/>
      <c r="J36" s="98"/>
      <c r="K36" s="99"/>
      <c r="L36" s="98"/>
      <c r="M36" s="100"/>
    </row>
    <row r="37" spans="1:13" s="7" customFormat="1" ht="16.5">
      <c r="A37" s="56"/>
      <c r="B37" s="57"/>
      <c r="C37" s="118" t="s">
        <v>67</v>
      </c>
      <c r="D37" s="97" t="s">
        <v>39</v>
      </c>
      <c r="E37" s="117">
        <v>0.00067</v>
      </c>
      <c r="F37" s="113">
        <f>F36*E37</f>
        <v>0.11122</v>
      </c>
      <c r="G37" s="99"/>
      <c r="H37" s="98"/>
      <c r="I37" s="99"/>
      <c r="J37" s="98"/>
      <c r="K37" s="98"/>
      <c r="L37" s="98"/>
      <c r="M37" s="100"/>
    </row>
    <row r="38" spans="1:13" s="7" customFormat="1" ht="16.5">
      <c r="A38" s="144"/>
      <c r="B38" s="86"/>
      <c r="C38" s="118" t="s">
        <v>68</v>
      </c>
      <c r="D38" s="97" t="s">
        <v>39</v>
      </c>
      <c r="E38" s="117">
        <v>0.00039</v>
      </c>
      <c r="F38" s="113">
        <f>F36*E38</f>
        <v>0.06473999999999999</v>
      </c>
      <c r="G38" s="99"/>
      <c r="H38" s="98"/>
      <c r="I38" s="99"/>
      <c r="J38" s="98"/>
      <c r="K38" s="99"/>
      <c r="L38" s="98"/>
      <c r="M38" s="100"/>
    </row>
    <row r="39" spans="1:13" s="7" customFormat="1" ht="16.5">
      <c r="A39" s="95"/>
      <c r="B39" s="57"/>
      <c r="C39" s="120" t="s">
        <v>27</v>
      </c>
      <c r="D39" s="121" t="s">
        <v>28</v>
      </c>
      <c r="E39" s="122"/>
      <c r="F39" s="122"/>
      <c r="G39" s="123"/>
      <c r="H39" s="123"/>
      <c r="I39" s="123"/>
      <c r="J39" s="123"/>
      <c r="K39" s="123"/>
      <c r="L39" s="123"/>
      <c r="M39" s="124"/>
    </row>
    <row r="40" spans="1:13" s="7" customFormat="1" ht="16.5">
      <c r="A40" s="95"/>
      <c r="B40" s="57"/>
      <c r="C40" s="145" t="s">
        <v>73</v>
      </c>
      <c r="D40" s="146"/>
      <c r="E40" s="147"/>
      <c r="F40" s="148"/>
      <c r="G40" s="148"/>
      <c r="H40" s="147"/>
      <c r="I40" s="147"/>
      <c r="J40" s="148"/>
      <c r="K40" s="148"/>
      <c r="L40" s="147"/>
      <c r="M40" s="149"/>
    </row>
    <row r="41" spans="1:13" s="7" customFormat="1" ht="16.5">
      <c r="A41" s="95"/>
      <c r="B41" s="57"/>
      <c r="C41" s="150" t="s">
        <v>74</v>
      </c>
      <c r="D41" s="146"/>
      <c r="E41" s="147"/>
      <c r="F41" s="148"/>
      <c r="G41" s="148"/>
      <c r="H41" s="147"/>
      <c r="I41" s="147"/>
      <c r="J41" s="148"/>
      <c r="K41" s="148"/>
      <c r="L41" s="147"/>
      <c r="M41" s="149"/>
    </row>
    <row r="42" spans="1:13" s="7" customFormat="1" ht="132">
      <c r="A42" s="95">
        <v>1</v>
      </c>
      <c r="B42" s="151" t="s">
        <v>69</v>
      </c>
      <c r="C42" s="171" t="s">
        <v>113</v>
      </c>
      <c r="D42" s="57" t="s">
        <v>34</v>
      </c>
      <c r="E42" s="152"/>
      <c r="F42" s="170">
        <v>15</v>
      </c>
      <c r="G42" s="152"/>
      <c r="H42" s="153"/>
      <c r="I42" s="154"/>
      <c r="J42" s="153"/>
      <c r="K42" s="154"/>
      <c r="L42" s="153"/>
      <c r="M42" s="155"/>
    </row>
    <row r="43" spans="1:13" s="7" customFormat="1" ht="16.5">
      <c r="A43" s="156"/>
      <c r="B43" s="157"/>
      <c r="C43" s="158" t="s">
        <v>41</v>
      </c>
      <c r="D43" s="159" t="s">
        <v>3</v>
      </c>
      <c r="E43" s="112">
        <v>0.15</v>
      </c>
      <c r="F43" s="113">
        <f>F42*E43</f>
        <v>2.25</v>
      </c>
      <c r="G43" s="98"/>
      <c r="H43" s="98"/>
      <c r="I43" s="98"/>
      <c r="J43" s="98"/>
      <c r="K43" s="98"/>
      <c r="L43" s="98"/>
      <c r="M43" s="100"/>
    </row>
    <row r="44" spans="1:13" s="7" customFormat="1" ht="33">
      <c r="A44" s="156"/>
      <c r="B44" s="157"/>
      <c r="C44" s="158" t="s">
        <v>42</v>
      </c>
      <c r="D44" s="159" t="s">
        <v>43</v>
      </c>
      <c r="E44" s="113">
        <v>0.0216</v>
      </c>
      <c r="F44" s="113">
        <f>F42*E44</f>
        <v>0.324</v>
      </c>
      <c r="G44" s="98"/>
      <c r="H44" s="98"/>
      <c r="I44" s="98"/>
      <c r="J44" s="98"/>
      <c r="K44" s="108"/>
      <c r="L44" s="98"/>
      <c r="M44" s="100"/>
    </row>
    <row r="45" spans="1:13" s="7" customFormat="1" ht="16.5">
      <c r="A45" s="156"/>
      <c r="B45" s="157"/>
      <c r="C45" s="158" t="s">
        <v>70</v>
      </c>
      <c r="D45" s="159" t="s">
        <v>43</v>
      </c>
      <c r="E45" s="113">
        <v>0.0273</v>
      </c>
      <c r="F45" s="113">
        <f>F42*E45</f>
        <v>0.40950000000000003</v>
      </c>
      <c r="G45" s="98"/>
      <c r="H45" s="98"/>
      <c r="I45" s="98"/>
      <c r="J45" s="98"/>
      <c r="K45" s="108"/>
      <c r="L45" s="98"/>
      <c r="M45" s="100"/>
    </row>
    <row r="46" spans="1:13" s="7" customFormat="1" ht="33">
      <c r="A46" s="156"/>
      <c r="B46" s="157"/>
      <c r="C46" s="160" t="s">
        <v>44</v>
      </c>
      <c r="D46" s="161" t="s">
        <v>43</v>
      </c>
      <c r="E46" s="113">
        <v>0.0097</v>
      </c>
      <c r="F46" s="113">
        <f>F42*E46</f>
        <v>0.14550000000000002</v>
      </c>
      <c r="G46" s="98"/>
      <c r="H46" s="98"/>
      <c r="I46" s="98"/>
      <c r="J46" s="98"/>
      <c r="K46" s="108"/>
      <c r="L46" s="98"/>
      <c r="M46" s="100"/>
    </row>
    <row r="47" spans="1:13" s="7" customFormat="1" ht="16.5">
      <c r="A47" s="156"/>
      <c r="B47" s="157"/>
      <c r="C47" s="57" t="s">
        <v>5</v>
      </c>
      <c r="D47" s="159"/>
      <c r="E47" s="113"/>
      <c r="F47" s="113"/>
      <c r="G47" s="98"/>
      <c r="H47" s="98"/>
      <c r="I47" s="98"/>
      <c r="J47" s="98"/>
      <c r="K47" s="98"/>
      <c r="L47" s="98"/>
      <c r="M47" s="100"/>
    </row>
    <row r="48" spans="1:13" s="7" customFormat="1" ht="33">
      <c r="A48" s="156"/>
      <c r="B48" s="143" t="s">
        <v>114</v>
      </c>
      <c r="C48" s="160" t="s">
        <v>30</v>
      </c>
      <c r="D48" s="159" t="s">
        <v>34</v>
      </c>
      <c r="E48" s="98">
        <v>1.22</v>
      </c>
      <c r="F48" s="113">
        <f>F42*E48</f>
        <v>18.3</v>
      </c>
      <c r="G48" s="98"/>
      <c r="H48" s="98"/>
      <c r="I48" s="98"/>
      <c r="J48" s="98"/>
      <c r="K48" s="98"/>
      <c r="L48" s="98"/>
      <c r="M48" s="100"/>
    </row>
    <row r="49" spans="1:13" s="7" customFormat="1" ht="16.5">
      <c r="A49" s="156"/>
      <c r="B49" s="157"/>
      <c r="C49" s="158" t="s">
        <v>6</v>
      </c>
      <c r="D49" s="159" t="s">
        <v>34</v>
      </c>
      <c r="E49" s="112">
        <v>0.07</v>
      </c>
      <c r="F49" s="113">
        <f>F42*E49</f>
        <v>1.05</v>
      </c>
      <c r="G49" s="108"/>
      <c r="H49" s="98"/>
      <c r="I49" s="98"/>
      <c r="J49" s="98"/>
      <c r="K49" s="98"/>
      <c r="L49" s="98"/>
      <c r="M49" s="100"/>
    </row>
    <row r="50" spans="1:13" s="7" customFormat="1" ht="33">
      <c r="A50" s="156"/>
      <c r="B50" s="91" t="s">
        <v>107</v>
      </c>
      <c r="C50" s="171" t="s">
        <v>126</v>
      </c>
      <c r="D50" s="91" t="s">
        <v>33</v>
      </c>
      <c r="E50" s="92"/>
      <c r="F50" s="237">
        <f>F48*1.6</f>
        <v>29.28</v>
      </c>
      <c r="G50" s="93"/>
      <c r="H50" s="93"/>
      <c r="I50" s="93"/>
      <c r="J50" s="93"/>
      <c r="K50" s="106"/>
      <c r="L50" s="93"/>
      <c r="M50" s="94"/>
    </row>
    <row r="51" spans="1:13" s="7" customFormat="1" ht="84">
      <c r="A51" s="95">
        <v>2</v>
      </c>
      <c r="B51" s="151" t="s">
        <v>78</v>
      </c>
      <c r="C51" s="171" t="s">
        <v>104</v>
      </c>
      <c r="D51" s="57" t="s">
        <v>35</v>
      </c>
      <c r="E51" s="152"/>
      <c r="F51" s="170">
        <v>144</v>
      </c>
      <c r="G51" s="152"/>
      <c r="H51" s="153"/>
      <c r="I51" s="154"/>
      <c r="J51" s="153"/>
      <c r="K51" s="154"/>
      <c r="L51" s="153"/>
      <c r="M51" s="155"/>
    </row>
    <row r="52" spans="1:13" s="7" customFormat="1" ht="16.5">
      <c r="A52" s="156"/>
      <c r="B52" s="157"/>
      <c r="C52" s="158" t="s">
        <v>41</v>
      </c>
      <c r="D52" s="159" t="s">
        <v>3</v>
      </c>
      <c r="E52" s="112">
        <v>0.033</v>
      </c>
      <c r="F52" s="113">
        <f>F51*E52</f>
        <v>4.752000000000001</v>
      </c>
      <c r="G52" s="98"/>
      <c r="H52" s="98"/>
      <c r="I52" s="98"/>
      <c r="J52" s="98"/>
      <c r="K52" s="98"/>
      <c r="L52" s="98"/>
      <c r="M52" s="100"/>
    </row>
    <row r="53" spans="1:13" s="7" customFormat="1" ht="33">
      <c r="A53" s="156"/>
      <c r="B53" s="157"/>
      <c r="C53" s="158" t="s">
        <v>42</v>
      </c>
      <c r="D53" s="159" t="s">
        <v>43</v>
      </c>
      <c r="E53" s="113">
        <v>0.00191</v>
      </c>
      <c r="F53" s="113">
        <f>F51*E53</f>
        <v>0.27504</v>
      </c>
      <c r="G53" s="98"/>
      <c r="H53" s="98"/>
      <c r="I53" s="98"/>
      <c r="J53" s="98"/>
      <c r="K53" s="162"/>
      <c r="L53" s="98"/>
      <c r="M53" s="100"/>
    </row>
    <row r="54" spans="1:13" s="7" customFormat="1" ht="16.5">
      <c r="A54" s="156"/>
      <c r="B54" s="157"/>
      <c r="C54" s="158" t="s">
        <v>45</v>
      </c>
      <c r="D54" s="159" t="s">
        <v>43</v>
      </c>
      <c r="E54" s="113">
        <v>0.0112</v>
      </c>
      <c r="F54" s="113">
        <f>F51*E54</f>
        <v>1.6128</v>
      </c>
      <c r="G54" s="98"/>
      <c r="H54" s="98"/>
      <c r="I54" s="98"/>
      <c r="J54" s="98"/>
      <c r="K54" s="162"/>
      <c r="L54" s="98"/>
      <c r="M54" s="100"/>
    </row>
    <row r="55" spans="1:13" s="7" customFormat="1" ht="16.5">
      <c r="A55" s="156"/>
      <c r="B55" s="157"/>
      <c r="C55" s="158" t="s">
        <v>46</v>
      </c>
      <c r="D55" s="159" t="s">
        <v>43</v>
      </c>
      <c r="E55" s="113">
        <v>0.0248</v>
      </c>
      <c r="F55" s="113">
        <f>F51*E55</f>
        <v>3.5711999999999997</v>
      </c>
      <c r="G55" s="98"/>
      <c r="H55" s="98"/>
      <c r="I55" s="98"/>
      <c r="J55" s="98"/>
      <c r="K55" s="162"/>
      <c r="L55" s="98"/>
      <c r="M55" s="100"/>
    </row>
    <row r="56" spans="1:13" s="7" customFormat="1" ht="33">
      <c r="A56" s="156"/>
      <c r="B56" s="157"/>
      <c r="C56" s="158" t="s">
        <v>44</v>
      </c>
      <c r="D56" s="159" t="s">
        <v>43</v>
      </c>
      <c r="E56" s="113">
        <v>0.00414</v>
      </c>
      <c r="F56" s="113">
        <f>F51*E56</f>
        <v>0.5961599999999999</v>
      </c>
      <c r="G56" s="98"/>
      <c r="H56" s="98"/>
      <c r="I56" s="98"/>
      <c r="J56" s="98"/>
      <c r="K56" s="162"/>
      <c r="L56" s="98"/>
      <c r="M56" s="100"/>
    </row>
    <row r="57" spans="1:13" s="7" customFormat="1" ht="33">
      <c r="A57" s="156"/>
      <c r="B57" s="157"/>
      <c r="C57" s="158" t="s">
        <v>47</v>
      </c>
      <c r="D57" s="159" t="s">
        <v>43</v>
      </c>
      <c r="E57" s="113">
        <v>0.00053</v>
      </c>
      <c r="F57" s="113">
        <f>F51*E57</f>
        <v>0.07632</v>
      </c>
      <c r="G57" s="98"/>
      <c r="H57" s="98"/>
      <c r="I57" s="98"/>
      <c r="J57" s="98"/>
      <c r="K57" s="162"/>
      <c r="L57" s="98"/>
      <c r="M57" s="100"/>
    </row>
    <row r="58" spans="1:13" s="7" customFormat="1" ht="16.5">
      <c r="A58" s="156"/>
      <c r="B58" s="157"/>
      <c r="C58" s="57" t="s">
        <v>5</v>
      </c>
      <c r="D58" s="159"/>
      <c r="E58" s="113"/>
      <c r="F58" s="113"/>
      <c r="G58" s="98"/>
      <c r="H58" s="98"/>
      <c r="I58" s="98"/>
      <c r="J58" s="98"/>
      <c r="K58" s="98"/>
      <c r="L58" s="98"/>
      <c r="M58" s="100"/>
    </row>
    <row r="59" spans="1:13" s="7" customFormat="1" ht="33">
      <c r="A59" s="156"/>
      <c r="B59" s="143" t="s">
        <v>114</v>
      </c>
      <c r="C59" s="158" t="s">
        <v>92</v>
      </c>
      <c r="D59" s="161" t="s">
        <v>34</v>
      </c>
      <c r="E59" s="113">
        <v>0.1512</v>
      </c>
      <c r="F59" s="113">
        <f>F51*E59</f>
        <v>21.7728</v>
      </c>
      <c r="G59" s="108"/>
      <c r="H59" s="98"/>
      <c r="I59" s="98"/>
      <c r="J59" s="98"/>
      <c r="K59" s="98"/>
      <c r="L59" s="98"/>
      <c r="M59" s="100"/>
    </row>
    <row r="60" spans="1:13" s="7" customFormat="1" ht="16.5">
      <c r="A60" s="156"/>
      <c r="B60" s="157"/>
      <c r="C60" s="158" t="s">
        <v>6</v>
      </c>
      <c r="D60" s="159" t="s">
        <v>34</v>
      </c>
      <c r="E60" s="113">
        <v>0.03</v>
      </c>
      <c r="F60" s="113">
        <f>F51*E60</f>
        <v>4.32</v>
      </c>
      <c r="G60" s="108"/>
      <c r="H60" s="98"/>
      <c r="I60" s="98"/>
      <c r="J60" s="98"/>
      <c r="K60" s="98"/>
      <c r="L60" s="98"/>
      <c r="M60" s="100"/>
    </row>
    <row r="61" spans="1:13" s="7" customFormat="1" ht="33">
      <c r="A61" s="156"/>
      <c r="B61" s="91"/>
      <c r="C61" s="171" t="s">
        <v>127</v>
      </c>
      <c r="D61" s="91" t="s">
        <v>33</v>
      </c>
      <c r="E61" s="92"/>
      <c r="F61" s="237">
        <f>F59*1.6</f>
        <v>34.83648</v>
      </c>
      <c r="G61" s="93"/>
      <c r="H61" s="93"/>
      <c r="I61" s="93"/>
      <c r="J61" s="93"/>
      <c r="K61" s="106"/>
      <c r="L61" s="93"/>
      <c r="M61" s="94"/>
    </row>
    <row r="62" spans="1:13" s="7" customFormat="1" ht="115.5">
      <c r="A62" s="95">
        <v>3</v>
      </c>
      <c r="B62" s="125" t="s">
        <v>79</v>
      </c>
      <c r="C62" s="171" t="s">
        <v>184</v>
      </c>
      <c r="D62" s="57" t="s">
        <v>35</v>
      </c>
      <c r="E62" s="98"/>
      <c r="F62" s="170">
        <v>132</v>
      </c>
      <c r="G62" s="99"/>
      <c r="H62" s="98"/>
      <c r="I62" s="99"/>
      <c r="J62" s="98"/>
      <c r="K62" s="99"/>
      <c r="L62" s="98"/>
      <c r="M62" s="100"/>
    </row>
    <row r="63" spans="1:13" s="7" customFormat="1" ht="33">
      <c r="A63" s="95"/>
      <c r="B63" s="57"/>
      <c r="C63" s="96" t="s">
        <v>80</v>
      </c>
      <c r="D63" s="97" t="s">
        <v>23</v>
      </c>
      <c r="E63" s="112">
        <v>0.386</v>
      </c>
      <c r="F63" s="113">
        <f>F62*E63</f>
        <v>50.952</v>
      </c>
      <c r="G63" s="99"/>
      <c r="H63" s="98"/>
      <c r="I63" s="98"/>
      <c r="J63" s="98"/>
      <c r="K63" s="99"/>
      <c r="L63" s="98"/>
      <c r="M63" s="100"/>
    </row>
    <row r="64" spans="1:13" s="7" customFormat="1" ht="16.5">
      <c r="A64" s="95"/>
      <c r="B64" s="57"/>
      <c r="C64" s="96" t="s">
        <v>7</v>
      </c>
      <c r="D64" s="97" t="s">
        <v>28</v>
      </c>
      <c r="E64" s="113">
        <v>0.0131</v>
      </c>
      <c r="F64" s="113">
        <f>E64*F62</f>
        <v>1.7292</v>
      </c>
      <c r="G64" s="99"/>
      <c r="H64" s="98"/>
      <c r="I64" s="99"/>
      <c r="J64" s="98"/>
      <c r="K64" s="98"/>
      <c r="L64" s="98"/>
      <c r="M64" s="100"/>
    </row>
    <row r="65" spans="1:13" s="7" customFormat="1" ht="16.5">
      <c r="A65" s="95"/>
      <c r="B65" s="57"/>
      <c r="C65" s="57" t="s">
        <v>5</v>
      </c>
      <c r="D65" s="97"/>
      <c r="E65" s="98"/>
      <c r="F65" s="113"/>
      <c r="G65" s="99"/>
      <c r="H65" s="98"/>
      <c r="I65" s="99"/>
      <c r="J65" s="98"/>
      <c r="K65" s="99"/>
      <c r="L65" s="98"/>
      <c r="M65" s="100"/>
    </row>
    <row r="66" spans="1:13" s="7" customFormat="1" ht="16.5">
      <c r="A66" s="95"/>
      <c r="B66" s="91"/>
      <c r="C66" s="96" t="s">
        <v>105</v>
      </c>
      <c r="D66" s="114" t="s">
        <v>34</v>
      </c>
      <c r="E66" s="113">
        <v>0.1632</v>
      </c>
      <c r="F66" s="113">
        <f>F62*0.16*1.02</f>
        <v>21.5424</v>
      </c>
      <c r="G66" s="110"/>
      <c r="H66" s="98"/>
      <c r="I66" s="99"/>
      <c r="J66" s="98"/>
      <c r="K66" s="99"/>
      <c r="L66" s="98"/>
      <c r="M66" s="100"/>
    </row>
    <row r="67" spans="1:13" s="7" customFormat="1" ht="16.5">
      <c r="A67" s="95"/>
      <c r="B67" s="91"/>
      <c r="C67" s="107" t="s">
        <v>106</v>
      </c>
      <c r="D67" s="114" t="s">
        <v>33</v>
      </c>
      <c r="E67" s="108"/>
      <c r="F67" s="113">
        <v>0.29</v>
      </c>
      <c r="G67" s="110"/>
      <c r="H67" s="108"/>
      <c r="I67" s="109"/>
      <c r="J67" s="108"/>
      <c r="K67" s="109"/>
      <c r="L67" s="108"/>
      <c r="M67" s="111"/>
    </row>
    <row r="68" spans="1:13" s="7" customFormat="1" ht="16.5">
      <c r="A68" s="95"/>
      <c r="B68" s="91"/>
      <c r="C68" s="107" t="s">
        <v>119</v>
      </c>
      <c r="D68" s="114" t="s">
        <v>33</v>
      </c>
      <c r="E68" s="163"/>
      <c r="F68" s="113">
        <v>0.008</v>
      </c>
      <c r="G68" s="110"/>
      <c r="H68" s="108"/>
      <c r="I68" s="109"/>
      <c r="J68" s="108"/>
      <c r="K68" s="109"/>
      <c r="L68" s="108"/>
      <c r="M68" s="111"/>
    </row>
    <row r="69" spans="1:13" s="7" customFormat="1" ht="16.5">
      <c r="A69" s="156"/>
      <c r="B69" s="157"/>
      <c r="C69" s="107" t="s">
        <v>93</v>
      </c>
      <c r="D69" s="114" t="s">
        <v>35</v>
      </c>
      <c r="E69" s="163">
        <v>0.00934</v>
      </c>
      <c r="F69" s="163">
        <f>F62*E69</f>
        <v>1.23288</v>
      </c>
      <c r="G69" s="110"/>
      <c r="H69" s="108"/>
      <c r="I69" s="109"/>
      <c r="J69" s="108"/>
      <c r="K69" s="109"/>
      <c r="L69" s="108"/>
      <c r="M69" s="111"/>
    </row>
    <row r="70" spans="1:13" s="7" customFormat="1" ht="16.5">
      <c r="A70" s="156"/>
      <c r="B70" s="157"/>
      <c r="C70" s="158" t="s">
        <v>94</v>
      </c>
      <c r="D70" s="159" t="s">
        <v>0</v>
      </c>
      <c r="E70" s="163">
        <v>0.00564</v>
      </c>
      <c r="F70" s="113">
        <f>F62*E70</f>
        <v>0.74448</v>
      </c>
      <c r="G70" s="108"/>
      <c r="H70" s="108"/>
      <c r="I70" s="108"/>
      <c r="J70" s="108"/>
      <c r="K70" s="108"/>
      <c r="L70" s="108"/>
      <c r="M70" s="111"/>
    </row>
    <row r="71" spans="1:13" s="7" customFormat="1" ht="33">
      <c r="A71" s="156"/>
      <c r="B71" s="91"/>
      <c r="C71" s="171" t="s">
        <v>128</v>
      </c>
      <c r="D71" s="114" t="s">
        <v>33</v>
      </c>
      <c r="E71" s="92"/>
      <c r="F71" s="200">
        <f>F66*2.4</f>
        <v>51.70176</v>
      </c>
      <c r="G71" s="93"/>
      <c r="H71" s="93"/>
      <c r="I71" s="93"/>
      <c r="J71" s="93"/>
      <c r="K71" s="93"/>
      <c r="L71" s="93"/>
      <c r="M71" s="94"/>
    </row>
    <row r="72" spans="1:13" s="7" customFormat="1" ht="33">
      <c r="A72" s="156"/>
      <c r="B72" s="91"/>
      <c r="C72" s="171" t="s">
        <v>129</v>
      </c>
      <c r="D72" s="114" t="s">
        <v>33</v>
      </c>
      <c r="E72" s="92"/>
      <c r="F72" s="200">
        <f>F67</f>
        <v>0.29</v>
      </c>
      <c r="G72" s="93"/>
      <c r="H72" s="93"/>
      <c r="I72" s="93"/>
      <c r="J72" s="93"/>
      <c r="K72" s="93"/>
      <c r="L72" s="93"/>
      <c r="M72" s="94"/>
    </row>
    <row r="73" spans="1:13" s="7" customFormat="1" ht="33">
      <c r="A73" s="156"/>
      <c r="B73" s="91"/>
      <c r="C73" s="171" t="s">
        <v>116</v>
      </c>
      <c r="D73" s="114" t="s">
        <v>33</v>
      </c>
      <c r="E73" s="92"/>
      <c r="F73" s="200">
        <f>F68</f>
        <v>0.008</v>
      </c>
      <c r="G73" s="93"/>
      <c r="H73" s="93"/>
      <c r="I73" s="93"/>
      <c r="J73" s="93"/>
      <c r="K73" s="93"/>
      <c r="L73" s="93"/>
      <c r="M73" s="94"/>
    </row>
    <row r="74" spans="1:13" s="7" customFormat="1" ht="33">
      <c r="A74" s="95">
        <v>4</v>
      </c>
      <c r="B74" s="102" t="s">
        <v>100</v>
      </c>
      <c r="C74" s="171" t="s">
        <v>95</v>
      </c>
      <c r="D74" s="114" t="s">
        <v>35</v>
      </c>
      <c r="E74" s="164"/>
      <c r="F74" s="105">
        <f>F62</f>
        <v>132</v>
      </c>
      <c r="G74" s="164"/>
      <c r="H74" s="165"/>
      <c r="I74" s="164"/>
      <c r="J74" s="165"/>
      <c r="K74" s="164"/>
      <c r="L74" s="165"/>
      <c r="M74" s="166"/>
    </row>
    <row r="75" spans="1:13" s="7" customFormat="1" ht="16.5">
      <c r="A75" s="167"/>
      <c r="B75" s="168"/>
      <c r="C75" s="96" t="s">
        <v>4</v>
      </c>
      <c r="D75" s="159" t="s">
        <v>3</v>
      </c>
      <c r="E75" s="104">
        <v>0.197</v>
      </c>
      <c r="F75" s="238">
        <f>E75*F74</f>
        <v>26.004</v>
      </c>
      <c r="G75" s="93"/>
      <c r="H75" s="93"/>
      <c r="I75" s="93"/>
      <c r="J75" s="93"/>
      <c r="K75" s="93"/>
      <c r="L75" s="93"/>
      <c r="M75" s="94"/>
    </row>
    <row r="76" spans="1:13" s="7" customFormat="1" ht="16.5">
      <c r="A76" s="167"/>
      <c r="B76" s="168"/>
      <c r="C76" s="96" t="s">
        <v>7</v>
      </c>
      <c r="D76" s="159" t="s">
        <v>0</v>
      </c>
      <c r="E76" s="104">
        <v>0.0437</v>
      </c>
      <c r="F76" s="238">
        <f>E76*F74</f>
        <v>5.768400000000001</v>
      </c>
      <c r="G76" s="93"/>
      <c r="H76" s="93"/>
      <c r="I76" s="93"/>
      <c r="J76" s="93"/>
      <c r="K76" s="93"/>
      <c r="L76" s="93"/>
      <c r="M76" s="94"/>
    </row>
    <row r="77" spans="1:13" s="7" customFormat="1" ht="16.5">
      <c r="A77" s="167"/>
      <c r="B77" s="168"/>
      <c r="C77" s="57" t="s">
        <v>5</v>
      </c>
      <c r="D77" s="159"/>
      <c r="E77" s="106"/>
      <c r="F77" s="238"/>
      <c r="G77" s="93"/>
      <c r="H77" s="93"/>
      <c r="I77" s="93"/>
      <c r="J77" s="93"/>
      <c r="K77" s="93"/>
      <c r="L77" s="93"/>
      <c r="M77" s="94"/>
    </row>
    <row r="78" spans="1:13" s="7" customFormat="1" ht="16.5">
      <c r="A78" s="167"/>
      <c r="B78" s="168"/>
      <c r="C78" s="96" t="s">
        <v>82</v>
      </c>
      <c r="D78" s="159" t="s">
        <v>81</v>
      </c>
      <c r="E78" s="106">
        <v>0.4</v>
      </c>
      <c r="F78" s="238">
        <f>E78*F74</f>
        <v>52.800000000000004</v>
      </c>
      <c r="G78" s="93"/>
      <c r="H78" s="93"/>
      <c r="I78" s="93"/>
      <c r="J78" s="93"/>
      <c r="K78" s="93"/>
      <c r="L78" s="93"/>
      <c r="M78" s="94"/>
    </row>
    <row r="79" spans="1:13" s="7" customFormat="1" ht="16.5">
      <c r="A79" s="167"/>
      <c r="B79" s="168"/>
      <c r="C79" s="96" t="s">
        <v>8</v>
      </c>
      <c r="D79" s="159" t="s">
        <v>0</v>
      </c>
      <c r="E79" s="201">
        <v>0.072</v>
      </c>
      <c r="F79" s="238">
        <f>E79*F74</f>
        <v>9.504</v>
      </c>
      <c r="G79" s="93"/>
      <c r="H79" s="93"/>
      <c r="I79" s="93"/>
      <c r="J79" s="93"/>
      <c r="K79" s="93"/>
      <c r="L79" s="93"/>
      <c r="M79" s="94"/>
    </row>
    <row r="80" spans="1:13" s="7" customFormat="1" ht="33">
      <c r="A80" s="156"/>
      <c r="B80" s="91"/>
      <c r="C80" s="171" t="s">
        <v>115</v>
      </c>
      <c r="D80" s="114" t="s">
        <v>33</v>
      </c>
      <c r="E80" s="92"/>
      <c r="F80" s="200">
        <f>F78/1000</f>
        <v>0.05280000000000001</v>
      </c>
      <c r="G80" s="93"/>
      <c r="H80" s="93"/>
      <c r="I80" s="93"/>
      <c r="J80" s="93"/>
      <c r="K80" s="93"/>
      <c r="L80" s="93"/>
      <c r="M80" s="94"/>
    </row>
    <row r="81" spans="1:13" s="7" customFormat="1" ht="99">
      <c r="A81" s="95">
        <v>5</v>
      </c>
      <c r="B81" s="151" t="s">
        <v>69</v>
      </c>
      <c r="C81" s="171" t="s">
        <v>132</v>
      </c>
      <c r="D81" s="57" t="s">
        <v>34</v>
      </c>
      <c r="E81" s="152"/>
      <c r="F81" s="170">
        <v>8</v>
      </c>
      <c r="G81" s="152"/>
      <c r="H81" s="153"/>
      <c r="I81" s="154"/>
      <c r="J81" s="153"/>
      <c r="K81" s="154"/>
      <c r="L81" s="153"/>
      <c r="M81" s="155"/>
    </row>
    <row r="82" spans="1:13" s="7" customFormat="1" ht="16.5">
      <c r="A82" s="156"/>
      <c r="B82" s="157"/>
      <c r="C82" s="158" t="s">
        <v>41</v>
      </c>
      <c r="D82" s="159" t="s">
        <v>3</v>
      </c>
      <c r="E82" s="112">
        <v>0.15</v>
      </c>
      <c r="F82" s="113">
        <f>F81*E82</f>
        <v>1.2</v>
      </c>
      <c r="G82" s="98"/>
      <c r="H82" s="98"/>
      <c r="I82" s="98"/>
      <c r="J82" s="98"/>
      <c r="K82" s="98"/>
      <c r="L82" s="98"/>
      <c r="M82" s="100"/>
    </row>
    <row r="83" spans="1:13" s="7" customFormat="1" ht="33">
      <c r="A83" s="156"/>
      <c r="B83" s="157"/>
      <c r="C83" s="158" t="s">
        <v>42</v>
      </c>
      <c r="D83" s="159" t="s">
        <v>43</v>
      </c>
      <c r="E83" s="113">
        <v>0.0216</v>
      </c>
      <c r="F83" s="113">
        <f>F81*E83</f>
        <v>0.1728</v>
      </c>
      <c r="G83" s="98"/>
      <c r="H83" s="98"/>
      <c r="I83" s="98"/>
      <c r="J83" s="98"/>
      <c r="K83" s="108"/>
      <c r="L83" s="98"/>
      <c r="M83" s="100"/>
    </row>
    <row r="84" spans="1:13" s="7" customFormat="1" ht="16.5">
      <c r="A84" s="156"/>
      <c r="B84" s="157"/>
      <c r="C84" s="158" t="s">
        <v>70</v>
      </c>
      <c r="D84" s="159" t="s">
        <v>43</v>
      </c>
      <c r="E84" s="113">
        <v>0.0273</v>
      </c>
      <c r="F84" s="113">
        <f>F81*E84</f>
        <v>0.2184</v>
      </c>
      <c r="G84" s="98"/>
      <c r="H84" s="98"/>
      <c r="I84" s="98"/>
      <c r="J84" s="98"/>
      <c r="K84" s="108"/>
      <c r="L84" s="98"/>
      <c r="M84" s="100"/>
    </row>
    <row r="85" spans="1:13" s="7" customFormat="1" ht="33">
      <c r="A85" s="156"/>
      <c r="B85" s="157"/>
      <c r="C85" s="160" t="s">
        <v>44</v>
      </c>
      <c r="D85" s="161" t="s">
        <v>43</v>
      </c>
      <c r="E85" s="113">
        <v>0.0097</v>
      </c>
      <c r="F85" s="113">
        <f>F81*E85</f>
        <v>0.0776</v>
      </c>
      <c r="G85" s="98"/>
      <c r="H85" s="98"/>
      <c r="I85" s="98"/>
      <c r="J85" s="98"/>
      <c r="K85" s="108"/>
      <c r="L85" s="98"/>
      <c r="M85" s="100"/>
    </row>
    <row r="86" spans="1:13" s="7" customFormat="1" ht="16.5">
      <c r="A86" s="156"/>
      <c r="B86" s="157"/>
      <c r="C86" s="57" t="s">
        <v>5</v>
      </c>
      <c r="D86" s="159"/>
      <c r="E86" s="113"/>
      <c r="F86" s="113"/>
      <c r="G86" s="98"/>
      <c r="H86" s="98"/>
      <c r="I86" s="98"/>
      <c r="J86" s="98"/>
      <c r="K86" s="98"/>
      <c r="L86" s="98"/>
      <c r="M86" s="100"/>
    </row>
    <row r="87" spans="1:13" s="7" customFormat="1" ht="33">
      <c r="A87" s="156"/>
      <c r="B87" s="143" t="s">
        <v>114</v>
      </c>
      <c r="C87" s="160" t="s">
        <v>30</v>
      </c>
      <c r="D87" s="159" t="s">
        <v>34</v>
      </c>
      <c r="E87" s="98">
        <v>1.22</v>
      </c>
      <c r="F87" s="113">
        <f>F81*E87</f>
        <v>9.76</v>
      </c>
      <c r="G87" s="98"/>
      <c r="H87" s="98"/>
      <c r="I87" s="98"/>
      <c r="J87" s="98"/>
      <c r="K87" s="98"/>
      <c r="L87" s="98"/>
      <c r="M87" s="100"/>
    </row>
    <row r="88" spans="1:13" s="7" customFormat="1" ht="16.5">
      <c r="A88" s="156"/>
      <c r="B88" s="157"/>
      <c r="C88" s="158" t="s">
        <v>6</v>
      </c>
      <c r="D88" s="159" t="s">
        <v>34</v>
      </c>
      <c r="E88" s="112">
        <v>0.07</v>
      </c>
      <c r="F88" s="113">
        <f>F81*E88</f>
        <v>0.56</v>
      </c>
      <c r="G88" s="108"/>
      <c r="H88" s="98"/>
      <c r="I88" s="98"/>
      <c r="J88" s="98"/>
      <c r="K88" s="98"/>
      <c r="L88" s="98"/>
      <c r="M88" s="100"/>
    </row>
    <row r="89" spans="1:13" s="7" customFormat="1" ht="33">
      <c r="A89" s="156"/>
      <c r="B89" s="91" t="s">
        <v>107</v>
      </c>
      <c r="C89" s="171" t="s">
        <v>126</v>
      </c>
      <c r="D89" s="91" t="s">
        <v>33</v>
      </c>
      <c r="E89" s="92"/>
      <c r="F89" s="237">
        <f>F87*1.6</f>
        <v>15.616</v>
      </c>
      <c r="G89" s="93"/>
      <c r="H89" s="93"/>
      <c r="I89" s="93"/>
      <c r="J89" s="93"/>
      <c r="K89" s="106"/>
      <c r="L89" s="93"/>
      <c r="M89" s="94"/>
    </row>
    <row r="90" spans="1:13" s="7" customFormat="1" ht="17.25" thickBot="1">
      <c r="A90" s="205"/>
      <c r="B90" s="206"/>
      <c r="C90" s="207" t="s">
        <v>29</v>
      </c>
      <c r="D90" s="208" t="s">
        <v>28</v>
      </c>
      <c r="E90" s="209"/>
      <c r="F90" s="209"/>
      <c r="G90" s="210"/>
      <c r="H90" s="210"/>
      <c r="I90" s="210"/>
      <c r="J90" s="210"/>
      <c r="K90" s="210"/>
      <c r="L90" s="210"/>
      <c r="M90" s="211"/>
    </row>
    <row r="91" spans="1:13" s="8" customFormat="1" ht="17.25" customHeight="1">
      <c r="A91" s="212"/>
      <c r="B91" s="213"/>
      <c r="C91" s="214" t="s">
        <v>90</v>
      </c>
      <c r="D91" s="215" t="s">
        <v>28</v>
      </c>
      <c r="E91" s="215"/>
      <c r="F91" s="215"/>
      <c r="G91" s="216"/>
      <c r="H91" s="216"/>
      <c r="I91" s="216"/>
      <c r="J91" s="216"/>
      <c r="K91" s="216"/>
      <c r="L91" s="216"/>
      <c r="M91" s="217"/>
    </row>
    <row r="92" spans="1:13" s="8" customFormat="1" ht="17.25" customHeight="1">
      <c r="A92" s="173"/>
      <c r="B92" s="174"/>
      <c r="C92" s="175" t="s">
        <v>31</v>
      </c>
      <c r="D92" s="176" t="s">
        <v>1</v>
      </c>
      <c r="E92" s="93"/>
      <c r="F92" s="177"/>
      <c r="G92" s="177"/>
      <c r="H92" s="177"/>
      <c r="I92" s="177"/>
      <c r="J92" s="177"/>
      <c r="K92" s="177"/>
      <c r="L92" s="93"/>
      <c r="M92" s="94"/>
    </row>
    <row r="93" spans="1:13" s="8" customFormat="1" ht="15" customHeight="1">
      <c r="A93" s="173"/>
      <c r="B93" s="174"/>
      <c r="C93" s="178" t="s">
        <v>16</v>
      </c>
      <c r="D93" s="121" t="s">
        <v>28</v>
      </c>
      <c r="E93" s="93"/>
      <c r="F93" s="121"/>
      <c r="G93" s="121"/>
      <c r="H93" s="121"/>
      <c r="I93" s="121"/>
      <c r="J93" s="121"/>
      <c r="K93" s="121"/>
      <c r="L93" s="123"/>
      <c r="M93" s="124"/>
    </row>
    <row r="94" spans="1:13" s="8" customFormat="1" ht="15" customHeight="1">
      <c r="A94" s="173"/>
      <c r="B94" s="174"/>
      <c r="C94" s="175" t="s">
        <v>32</v>
      </c>
      <c r="D94" s="176" t="s">
        <v>1</v>
      </c>
      <c r="E94" s="93"/>
      <c r="F94" s="177"/>
      <c r="G94" s="177"/>
      <c r="H94" s="177"/>
      <c r="I94" s="177"/>
      <c r="J94" s="177"/>
      <c r="K94" s="177"/>
      <c r="L94" s="93"/>
      <c r="M94" s="94"/>
    </row>
    <row r="95" spans="1:13" s="8" customFormat="1" ht="17.25" thickBot="1">
      <c r="A95" s="179"/>
      <c r="B95" s="180"/>
      <c r="C95" s="181" t="s">
        <v>16</v>
      </c>
      <c r="D95" s="182" t="s">
        <v>28</v>
      </c>
      <c r="E95" s="182"/>
      <c r="F95" s="182"/>
      <c r="G95" s="182"/>
      <c r="H95" s="182"/>
      <c r="I95" s="182"/>
      <c r="J95" s="182"/>
      <c r="K95" s="182"/>
      <c r="L95" s="183"/>
      <c r="M95" s="184"/>
    </row>
    <row r="96" spans="1:13" s="8" customFormat="1" ht="16.5">
      <c r="A96" s="15"/>
      <c r="B96" s="16"/>
      <c r="C96" s="21"/>
      <c r="D96" s="18"/>
      <c r="E96" s="18"/>
      <c r="F96" s="18"/>
      <c r="G96" s="18"/>
      <c r="H96" s="18"/>
      <c r="I96" s="18"/>
      <c r="J96" s="18"/>
      <c r="K96" s="18"/>
      <c r="L96" s="18"/>
      <c r="M96" s="20"/>
    </row>
    <row r="97" spans="1:12" s="8" customFormat="1" ht="16.5">
      <c r="A97" s="14"/>
      <c r="B97" s="5"/>
      <c r="C97" s="263"/>
      <c r="D97" s="263"/>
      <c r="E97" s="263"/>
      <c r="F97" s="263"/>
      <c r="G97" s="263"/>
      <c r="H97" s="263"/>
      <c r="I97" s="263"/>
      <c r="J97" s="263"/>
      <c r="K97" s="263"/>
      <c r="L97" s="263"/>
    </row>
    <row r="98" s="59" customFormat="1" ht="15.75">
      <c r="A98" s="59" t="s">
        <v>183</v>
      </c>
    </row>
    <row r="99" spans="1:12" s="8" customFormat="1" ht="16.5">
      <c r="A99" s="14"/>
      <c r="B99" s="5"/>
      <c r="C99" s="68"/>
      <c r="D99" s="67"/>
      <c r="E99" s="67"/>
      <c r="F99" s="67"/>
      <c r="G99" s="67"/>
      <c r="H99" s="67"/>
      <c r="I99" s="67"/>
      <c r="J99" s="67"/>
      <c r="K99" s="67"/>
      <c r="L99" s="67"/>
    </row>
    <row r="100" spans="1:12" s="8" customFormat="1" ht="16.5">
      <c r="A100" s="14"/>
      <c r="B100" s="5"/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</row>
    <row r="101" spans="1:12" s="8" customFormat="1" ht="16.5">
      <c r="A101" s="14"/>
      <c r="B101" s="5"/>
      <c r="C101" s="263"/>
      <c r="D101" s="263"/>
      <c r="E101" s="263"/>
      <c r="F101" s="263"/>
      <c r="G101" s="263"/>
      <c r="H101" s="263"/>
      <c r="I101" s="263"/>
      <c r="J101" s="263"/>
      <c r="K101" s="263"/>
      <c r="L101" s="263"/>
    </row>
    <row r="102" spans="1:12" s="8" customFormat="1" ht="16.5">
      <c r="A102" s="14"/>
      <c r="B102" s="5"/>
      <c r="C102" s="9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8" customFormat="1" ht="16.5">
      <c r="A103" s="14"/>
      <c r="B103" s="5"/>
      <c r="C103" s="9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8" customFormat="1" ht="16.5">
      <c r="A104" s="14"/>
      <c r="B104" s="5"/>
      <c r="C104" s="9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8" customFormat="1" ht="16.5">
      <c r="A105" s="14"/>
      <c r="B105" s="5"/>
      <c r="C105" s="9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8" customFormat="1" ht="16.5">
      <c r="A106" s="14"/>
      <c r="B106" s="5"/>
      <c r="C106" s="9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8" customFormat="1" ht="16.5">
      <c r="A107" s="14"/>
      <c r="B107" s="5"/>
      <c r="C107" s="9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8" customFormat="1" ht="16.5">
      <c r="A108" s="14"/>
      <c r="B108" s="5"/>
      <c r="C108" s="9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8" customFormat="1" ht="16.5">
      <c r="A109" s="14"/>
      <c r="B109" s="5"/>
      <c r="C109" s="9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8" customFormat="1" ht="16.5">
      <c r="A110" s="14"/>
      <c r="B110" s="5"/>
      <c r="C110" s="9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8" customFormat="1" ht="16.5">
      <c r="A111" s="14"/>
      <c r="B111" s="5"/>
      <c r="C111" s="9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8" customFormat="1" ht="16.5">
      <c r="A112" s="14"/>
      <c r="B112" s="5"/>
      <c r="C112" s="9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8" customFormat="1" ht="16.5">
      <c r="A113" s="14"/>
      <c r="B113" s="5"/>
      <c r="C113" s="9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8" customFormat="1" ht="16.5">
      <c r="A114" s="14"/>
      <c r="B114" s="5"/>
      <c r="C114" s="9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8" customFormat="1" ht="16.5">
      <c r="A115" s="14"/>
      <c r="B115" s="5"/>
      <c r="C115" s="9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8" customFormat="1" ht="16.5">
      <c r="A116" s="14"/>
      <c r="B116" s="5"/>
      <c r="C116" s="9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8" customFormat="1" ht="16.5">
      <c r="A117" s="14"/>
      <c r="B117" s="5"/>
      <c r="C117" s="9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8" customFormat="1" ht="16.5">
      <c r="A118" s="14"/>
      <c r="B118" s="5"/>
      <c r="C118" s="9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8" customFormat="1" ht="16.5">
      <c r="A119" s="14"/>
      <c r="B119" s="5"/>
      <c r="C119" s="9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8" customFormat="1" ht="16.5">
      <c r="A120" s="14"/>
      <c r="B120" s="5"/>
      <c r="C120" s="9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8" customFormat="1" ht="16.5">
      <c r="A121" s="14"/>
      <c r="B121" s="5"/>
      <c r="C121" s="9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8" customFormat="1" ht="16.5">
      <c r="A122" s="14"/>
      <c r="B122" s="5"/>
      <c r="C122" s="9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8" customFormat="1" ht="16.5">
      <c r="A123" s="14"/>
      <c r="B123" s="5"/>
      <c r="C123" s="9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8" customFormat="1" ht="16.5">
      <c r="A124" s="14"/>
      <c r="B124" s="5"/>
      <c r="C124" s="9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8" customFormat="1" ht="16.5">
      <c r="A125" s="14"/>
      <c r="B125" s="5"/>
      <c r="C125" s="9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8" customFormat="1" ht="16.5">
      <c r="A126" s="14"/>
      <c r="B126" s="5"/>
      <c r="C126" s="9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8" customFormat="1" ht="16.5">
      <c r="A127" s="14"/>
      <c r="B127" s="5"/>
      <c r="C127" s="9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8" customFormat="1" ht="16.5">
      <c r="A128" s="14"/>
      <c r="B128" s="5"/>
      <c r="C128" s="9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8" customFormat="1" ht="16.5">
      <c r="A129" s="14"/>
      <c r="B129" s="5"/>
      <c r="C129" s="9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8" customFormat="1" ht="16.5">
      <c r="A130" s="14"/>
      <c r="B130" s="5"/>
      <c r="C130" s="9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8" customFormat="1" ht="16.5">
      <c r="A131" s="14"/>
      <c r="B131" s="5"/>
      <c r="C131" s="9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8" customFormat="1" ht="16.5">
      <c r="A132" s="14"/>
      <c r="B132" s="5"/>
      <c r="C132" s="9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8" customFormat="1" ht="16.5">
      <c r="A133" s="14"/>
      <c r="B133" s="5"/>
      <c r="C133" s="9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8" customFormat="1" ht="16.5">
      <c r="A134" s="14"/>
      <c r="B134" s="5"/>
      <c r="C134" s="9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8" customFormat="1" ht="16.5">
      <c r="A135" s="14"/>
      <c r="B135" s="5"/>
      <c r="C135" s="9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8" customFormat="1" ht="16.5">
      <c r="A136" s="14"/>
      <c r="B136" s="5"/>
      <c r="C136" s="9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8" customFormat="1" ht="16.5">
      <c r="A137" s="14"/>
      <c r="B137" s="5"/>
      <c r="C137" s="9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8" customFormat="1" ht="16.5">
      <c r="A138" s="14"/>
      <c r="B138" s="5"/>
      <c r="C138" s="9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8" customFormat="1" ht="16.5">
      <c r="A139" s="14"/>
      <c r="B139" s="5"/>
      <c r="C139" s="9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8" customFormat="1" ht="16.5">
      <c r="A140" s="14"/>
      <c r="B140" s="5"/>
      <c r="C140" s="9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8" customFormat="1" ht="16.5">
      <c r="A141" s="14"/>
      <c r="B141" s="5"/>
      <c r="C141" s="9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8" customFormat="1" ht="16.5">
      <c r="A142" s="14"/>
      <c r="B142" s="5"/>
      <c r="C142" s="9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8" customFormat="1" ht="16.5">
      <c r="A143" s="14"/>
      <c r="B143" s="5"/>
      <c r="C143" s="9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8" customFormat="1" ht="16.5">
      <c r="A144" s="14"/>
      <c r="B144" s="5"/>
      <c r="C144" s="9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8" customFormat="1" ht="16.5">
      <c r="A145" s="14"/>
      <c r="B145" s="5"/>
      <c r="C145" s="9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8" customFormat="1" ht="16.5">
      <c r="A146" s="14"/>
      <c r="B146" s="5"/>
      <c r="C146" s="9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8" customFormat="1" ht="16.5">
      <c r="A147" s="14"/>
      <c r="B147" s="5"/>
      <c r="C147" s="9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8" customFormat="1" ht="16.5">
      <c r="A148" s="14"/>
      <c r="B148" s="5"/>
      <c r="C148" s="9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8" customFormat="1" ht="16.5">
      <c r="A149" s="14"/>
      <c r="B149" s="5"/>
      <c r="C149" s="9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8" customFormat="1" ht="16.5">
      <c r="A150" s="14"/>
      <c r="B150" s="5"/>
      <c r="C150" s="9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8" customFormat="1" ht="16.5">
      <c r="A151" s="14"/>
      <c r="B151" s="5"/>
      <c r="C151" s="9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8" customFormat="1" ht="16.5">
      <c r="A152" s="14"/>
      <c r="B152" s="5"/>
      <c r="C152" s="9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8" customFormat="1" ht="16.5">
      <c r="A153" s="14"/>
      <c r="B153" s="5"/>
      <c r="C153" s="9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8" customFormat="1" ht="16.5">
      <c r="A154" s="14"/>
      <c r="B154" s="5"/>
      <c r="C154" s="9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8" customFormat="1" ht="16.5">
      <c r="A155" s="14"/>
      <c r="B155" s="5"/>
      <c r="C155" s="9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8" customFormat="1" ht="16.5">
      <c r="A156" s="14"/>
      <c r="B156" s="5"/>
      <c r="C156" s="9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8" customFormat="1" ht="16.5">
      <c r="A157" s="14"/>
      <c r="B157" s="5"/>
      <c r="C157" s="9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8" customFormat="1" ht="16.5">
      <c r="A158" s="14"/>
      <c r="B158" s="5"/>
      <c r="C158" s="9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8" customFormat="1" ht="16.5">
      <c r="A159" s="14"/>
      <c r="B159" s="5"/>
      <c r="C159" s="9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8" customFormat="1" ht="16.5">
      <c r="A160" s="14"/>
      <c r="B160" s="5"/>
      <c r="C160" s="9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8" customFormat="1" ht="16.5">
      <c r="A161" s="14"/>
      <c r="B161" s="5"/>
      <c r="C161" s="9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8" customFormat="1" ht="16.5">
      <c r="A162" s="14"/>
      <c r="B162" s="5"/>
      <c r="C162" s="9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8" customFormat="1" ht="16.5">
      <c r="A163" s="14"/>
      <c r="B163" s="5"/>
      <c r="C163" s="9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8" customFormat="1" ht="16.5">
      <c r="A164" s="14"/>
      <c r="B164" s="5"/>
      <c r="C164" s="9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8" customFormat="1" ht="16.5">
      <c r="A165" s="14"/>
      <c r="B165" s="5"/>
      <c r="C165" s="9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8" customFormat="1" ht="16.5">
      <c r="A166" s="14"/>
      <c r="B166" s="5"/>
      <c r="C166" s="9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8" customFormat="1" ht="16.5">
      <c r="A167" s="14"/>
      <c r="B167" s="5"/>
      <c r="C167" s="9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8" customFormat="1" ht="16.5">
      <c r="A168" s="14"/>
      <c r="B168" s="5"/>
      <c r="C168" s="9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8" customFormat="1" ht="16.5">
      <c r="A169" s="14"/>
      <c r="B169" s="5"/>
      <c r="C169" s="9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8" customFormat="1" ht="16.5">
      <c r="A170" s="14"/>
      <c r="B170" s="5"/>
      <c r="C170" s="9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8" customFormat="1" ht="16.5">
      <c r="A171" s="14"/>
      <c r="B171" s="5"/>
      <c r="C171" s="9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8" customFormat="1" ht="16.5">
      <c r="A172" s="14"/>
      <c r="B172" s="5"/>
      <c r="C172" s="9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8" customFormat="1" ht="16.5">
      <c r="A173" s="14"/>
      <c r="B173" s="5"/>
      <c r="C173" s="9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8" customFormat="1" ht="16.5">
      <c r="A174" s="14"/>
      <c r="B174" s="5"/>
      <c r="C174" s="9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8" customFormat="1" ht="16.5">
      <c r="A175" s="14"/>
      <c r="B175" s="5"/>
      <c r="C175" s="9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8" customFormat="1" ht="16.5">
      <c r="A176" s="14"/>
      <c r="B176" s="5"/>
      <c r="C176" s="9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8" customFormat="1" ht="16.5">
      <c r="A177" s="14"/>
      <c r="B177" s="5"/>
      <c r="C177" s="9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8" customFormat="1" ht="16.5">
      <c r="A178" s="14"/>
      <c r="B178" s="5"/>
      <c r="C178" s="9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8" customFormat="1" ht="16.5">
      <c r="A179" s="14"/>
      <c r="B179" s="5"/>
      <c r="C179" s="9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8" customFormat="1" ht="16.5">
      <c r="A180" s="14"/>
      <c r="B180" s="5"/>
      <c r="C180" s="9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8" customFormat="1" ht="16.5">
      <c r="A181" s="14"/>
      <c r="B181" s="5"/>
      <c r="C181" s="9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8" customFormat="1" ht="16.5">
      <c r="A182" s="14"/>
      <c r="B182" s="5"/>
      <c r="C182" s="9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8" customFormat="1" ht="16.5">
      <c r="A183" s="14"/>
      <c r="B183" s="5"/>
      <c r="C183" s="9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8" customFormat="1" ht="16.5">
      <c r="A184" s="14"/>
      <c r="B184" s="5"/>
      <c r="C184" s="9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8" customFormat="1" ht="16.5">
      <c r="A185" s="14"/>
      <c r="B185" s="5"/>
      <c r="C185" s="9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8" customFormat="1" ht="16.5">
      <c r="A186" s="14"/>
      <c r="B186" s="5"/>
      <c r="C186" s="9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8" customFormat="1" ht="16.5">
      <c r="A187" s="14"/>
      <c r="B187" s="5"/>
      <c r="C187" s="9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8" customFormat="1" ht="16.5">
      <c r="A188" s="14"/>
      <c r="B188" s="5"/>
      <c r="C188" s="9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8" customFormat="1" ht="16.5">
      <c r="A189" s="14"/>
      <c r="B189" s="5"/>
      <c r="C189" s="9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8" customFormat="1" ht="16.5">
      <c r="A190" s="14"/>
      <c r="B190" s="5"/>
      <c r="C190" s="9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8" customFormat="1" ht="16.5">
      <c r="A191" s="14"/>
      <c r="B191" s="5"/>
      <c r="C191" s="9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8" customFormat="1" ht="16.5">
      <c r="A192" s="14"/>
      <c r="B192" s="5"/>
      <c r="C192" s="9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8" customFormat="1" ht="16.5">
      <c r="A193" s="14"/>
      <c r="B193" s="5"/>
      <c r="C193" s="9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8" customFormat="1" ht="16.5">
      <c r="A194" s="14"/>
      <c r="B194" s="5"/>
      <c r="C194" s="9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8" customFormat="1" ht="16.5">
      <c r="A195" s="14"/>
      <c r="B195" s="5"/>
      <c r="C195" s="9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8" customFormat="1" ht="16.5">
      <c r="A196" s="14"/>
      <c r="B196" s="5"/>
      <c r="C196" s="9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8" customFormat="1" ht="16.5">
      <c r="A197" s="14"/>
      <c r="B197" s="5"/>
      <c r="C197" s="9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8" customFormat="1" ht="16.5">
      <c r="A198" s="14"/>
      <c r="B198" s="5"/>
      <c r="C198" s="9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8" customFormat="1" ht="16.5">
      <c r="A199" s="14"/>
      <c r="B199" s="5"/>
      <c r="C199" s="9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8" customFormat="1" ht="16.5">
      <c r="A200" s="14"/>
      <c r="B200" s="5"/>
      <c r="C200" s="9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8" customFormat="1" ht="16.5">
      <c r="A201" s="14"/>
      <c r="B201" s="5"/>
      <c r="C201" s="9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8" customFormat="1" ht="16.5">
      <c r="A202" s="14"/>
      <c r="B202" s="5"/>
      <c r="C202" s="9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8" customFormat="1" ht="16.5">
      <c r="A203" s="14"/>
      <c r="B203" s="5"/>
      <c r="C203" s="9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8" customFormat="1" ht="16.5">
      <c r="A204" s="14"/>
      <c r="B204" s="5"/>
      <c r="C204" s="9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8" customFormat="1" ht="16.5">
      <c r="A205" s="14"/>
      <c r="B205" s="5"/>
      <c r="C205" s="9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8" customFormat="1" ht="16.5">
      <c r="A206" s="14"/>
      <c r="B206" s="5"/>
      <c r="C206" s="9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8" customFormat="1" ht="16.5">
      <c r="A207" s="14"/>
      <c r="B207" s="5"/>
      <c r="C207" s="9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8" customFormat="1" ht="16.5">
      <c r="A208" s="14"/>
      <c r="B208" s="5"/>
      <c r="C208" s="9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8" customFormat="1" ht="16.5">
      <c r="A209" s="14"/>
      <c r="B209" s="5"/>
      <c r="C209" s="9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8" customFormat="1" ht="16.5">
      <c r="A210" s="14"/>
      <c r="B210" s="5"/>
      <c r="C210" s="9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8" customFormat="1" ht="16.5">
      <c r="A211" s="14"/>
      <c r="B211" s="5"/>
      <c r="C211" s="9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8" customFormat="1" ht="16.5">
      <c r="A212" s="14"/>
      <c r="B212" s="5"/>
      <c r="C212" s="9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8" customFormat="1" ht="16.5">
      <c r="A213" s="14"/>
      <c r="B213" s="5"/>
      <c r="C213" s="9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8" customFormat="1" ht="16.5">
      <c r="A214" s="14"/>
      <c r="B214" s="5"/>
      <c r="C214" s="9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8" customFormat="1" ht="16.5">
      <c r="A215" s="14"/>
      <c r="B215" s="5"/>
      <c r="C215" s="9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8" customFormat="1" ht="16.5">
      <c r="A216" s="14"/>
      <c r="B216" s="5"/>
      <c r="C216" s="9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8" customFormat="1" ht="16.5">
      <c r="A217" s="14"/>
      <c r="B217" s="5"/>
      <c r="C217" s="9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8" customFormat="1" ht="16.5">
      <c r="A218" s="14"/>
      <c r="B218" s="5"/>
      <c r="C218" s="9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8" customFormat="1" ht="16.5">
      <c r="A219" s="14"/>
      <c r="B219" s="5"/>
      <c r="C219" s="9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8" customFormat="1" ht="16.5">
      <c r="A220" s="14"/>
      <c r="B220" s="5"/>
      <c r="C220" s="9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8" customFormat="1" ht="16.5">
      <c r="A221" s="14"/>
      <c r="B221" s="5"/>
      <c r="C221" s="9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8" customFormat="1" ht="16.5">
      <c r="A222" s="14"/>
      <c r="B222" s="5"/>
      <c r="C222" s="9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8" customFormat="1" ht="16.5">
      <c r="A223" s="14"/>
      <c r="B223" s="5"/>
      <c r="C223" s="9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8" customFormat="1" ht="16.5">
      <c r="A224" s="14"/>
      <c r="B224" s="5"/>
      <c r="C224" s="9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8" customFormat="1" ht="16.5">
      <c r="A225" s="14"/>
      <c r="B225" s="5"/>
      <c r="C225" s="9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8" customFormat="1" ht="16.5">
      <c r="A226" s="14"/>
      <c r="B226" s="5"/>
      <c r="C226" s="9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8" customFormat="1" ht="16.5">
      <c r="A227" s="14"/>
      <c r="B227" s="5"/>
      <c r="C227" s="9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8" customFormat="1" ht="16.5">
      <c r="A228" s="14"/>
      <c r="B228" s="5"/>
      <c r="C228" s="9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8" customFormat="1" ht="16.5">
      <c r="A229" s="14"/>
      <c r="B229" s="5"/>
      <c r="C229" s="9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8" customFormat="1" ht="16.5">
      <c r="A230" s="14"/>
      <c r="B230" s="5"/>
      <c r="C230" s="9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8" customFormat="1" ht="16.5">
      <c r="A231" s="14"/>
      <c r="B231" s="5"/>
      <c r="C231" s="9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8" customFormat="1" ht="16.5">
      <c r="A232" s="14"/>
      <c r="B232" s="5"/>
      <c r="C232" s="9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8" customFormat="1" ht="16.5">
      <c r="A233" s="14"/>
      <c r="B233" s="5"/>
      <c r="C233" s="9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8" customFormat="1" ht="16.5">
      <c r="A234" s="14"/>
      <c r="B234" s="5"/>
      <c r="C234" s="9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8" customFormat="1" ht="16.5">
      <c r="A235" s="14"/>
      <c r="B235" s="5"/>
      <c r="C235" s="9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8" customFormat="1" ht="16.5">
      <c r="A236" s="14"/>
      <c r="B236" s="5"/>
      <c r="C236" s="9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8" customFormat="1" ht="16.5">
      <c r="A237" s="14"/>
      <c r="B237" s="5"/>
      <c r="C237" s="9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8" customFormat="1" ht="16.5">
      <c r="A238" s="14"/>
      <c r="B238" s="5"/>
      <c r="C238" s="9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8" customFormat="1" ht="16.5">
      <c r="A239" s="14"/>
      <c r="B239" s="5"/>
      <c r="C239" s="9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8" customFormat="1" ht="16.5">
      <c r="A240" s="14"/>
      <c r="B240" s="5"/>
      <c r="C240" s="9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8" customFormat="1" ht="16.5">
      <c r="A241" s="14"/>
      <c r="B241" s="5"/>
      <c r="C241" s="9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8" customFormat="1" ht="16.5">
      <c r="A242" s="14"/>
      <c r="B242" s="5"/>
      <c r="C242" s="9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8" customFormat="1" ht="16.5">
      <c r="A243" s="14"/>
      <c r="B243" s="5"/>
      <c r="C243" s="9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8" customFormat="1" ht="16.5">
      <c r="A244" s="14"/>
      <c r="B244" s="5"/>
      <c r="C244" s="9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8" customFormat="1" ht="16.5">
      <c r="A245" s="14"/>
      <c r="B245" s="5"/>
      <c r="C245" s="9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8" customFormat="1" ht="16.5">
      <c r="A246" s="14"/>
      <c r="B246" s="5"/>
      <c r="C246" s="9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8" customFormat="1" ht="16.5">
      <c r="A247" s="14"/>
      <c r="B247" s="5"/>
      <c r="C247" s="9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8" customFormat="1" ht="16.5">
      <c r="A248" s="14"/>
      <c r="B248" s="5"/>
      <c r="C248" s="9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8" customFormat="1" ht="16.5">
      <c r="A249" s="14"/>
      <c r="B249" s="5"/>
      <c r="C249" s="9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8" customFormat="1" ht="16.5">
      <c r="A250" s="14"/>
      <c r="B250" s="5"/>
      <c r="C250" s="9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8" customFormat="1" ht="16.5">
      <c r="A251" s="14"/>
      <c r="B251" s="5"/>
      <c r="C251" s="9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8" customFormat="1" ht="16.5">
      <c r="A252" s="14"/>
      <c r="B252" s="5"/>
      <c r="C252" s="9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8" customFormat="1" ht="16.5">
      <c r="A253" s="14"/>
      <c r="B253" s="5"/>
      <c r="C253" s="9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8" customFormat="1" ht="16.5">
      <c r="A254" s="14"/>
      <c r="B254" s="5"/>
      <c r="C254" s="9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8" customFormat="1" ht="16.5">
      <c r="A255" s="14"/>
      <c r="B255" s="5"/>
      <c r="C255" s="9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8" customFormat="1" ht="16.5">
      <c r="A256" s="14"/>
      <c r="B256" s="5"/>
      <c r="C256" s="9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8" customFormat="1" ht="16.5">
      <c r="A257" s="14"/>
      <c r="B257" s="5"/>
      <c r="C257" s="9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8" customFormat="1" ht="16.5">
      <c r="A258" s="14"/>
      <c r="B258" s="5"/>
      <c r="C258" s="9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8" customFormat="1" ht="16.5">
      <c r="A259" s="14"/>
      <c r="B259" s="5"/>
      <c r="C259" s="9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8" customFormat="1" ht="16.5">
      <c r="A260" s="14"/>
      <c r="B260" s="5"/>
      <c r="C260" s="9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8" customFormat="1" ht="16.5">
      <c r="A261" s="14"/>
      <c r="B261" s="5"/>
      <c r="C261" s="9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8" customFormat="1" ht="16.5">
      <c r="A262" s="14"/>
      <c r="B262" s="5"/>
      <c r="C262" s="9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8" customFormat="1" ht="16.5">
      <c r="A263" s="14"/>
      <c r="B263" s="5"/>
      <c r="C263" s="9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8" customFormat="1" ht="16.5">
      <c r="A264" s="14"/>
      <c r="B264" s="5"/>
      <c r="C264" s="9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8" customFormat="1" ht="16.5">
      <c r="A265" s="14"/>
      <c r="B265" s="5"/>
      <c r="C265" s="9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8" customFormat="1" ht="16.5">
      <c r="A266" s="14"/>
      <c r="B266" s="5"/>
      <c r="C266" s="9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8" customFormat="1" ht="16.5">
      <c r="A267" s="14"/>
      <c r="B267" s="5"/>
      <c r="C267" s="9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8" customFormat="1" ht="16.5">
      <c r="A268" s="14"/>
      <c r="B268" s="5"/>
      <c r="C268" s="9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8" customFormat="1" ht="16.5">
      <c r="A269" s="14"/>
      <c r="B269" s="5"/>
      <c r="C269" s="9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8" customFormat="1" ht="16.5">
      <c r="A270" s="14"/>
      <c r="B270" s="5"/>
      <c r="C270" s="9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8" customFormat="1" ht="16.5">
      <c r="A271" s="14"/>
      <c r="B271" s="5"/>
      <c r="C271" s="9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8" customFormat="1" ht="16.5">
      <c r="A272" s="14"/>
      <c r="B272" s="5"/>
      <c r="C272" s="9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8" customFormat="1" ht="16.5">
      <c r="A273" s="14"/>
      <c r="B273" s="5"/>
      <c r="C273" s="9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8" customFormat="1" ht="16.5">
      <c r="A274" s="14"/>
      <c r="B274" s="5"/>
      <c r="C274" s="9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8" customFormat="1" ht="16.5">
      <c r="A275" s="14"/>
      <c r="B275" s="5"/>
      <c r="C275" s="9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8" customFormat="1" ht="16.5">
      <c r="A276" s="14"/>
      <c r="B276" s="5"/>
      <c r="C276" s="9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8" customFormat="1" ht="16.5">
      <c r="A277" s="14"/>
      <c r="B277" s="5"/>
      <c r="C277" s="9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8" customFormat="1" ht="16.5">
      <c r="A278" s="14"/>
      <c r="B278" s="5"/>
      <c r="C278" s="9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8" customFormat="1" ht="16.5">
      <c r="A279" s="14"/>
      <c r="B279" s="5"/>
      <c r="C279" s="9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8" customFormat="1" ht="16.5">
      <c r="A280" s="14"/>
      <c r="B280" s="5"/>
      <c r="C280" s="9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8" customFormat="1" ht="16.5">
      <c r="A281" s="14"/>
      <c r="B281" s="5"/>
      <c r="C281" s="9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8" customFormat="1" ht="16.5">
      <c r="A282" s="14"/>
      <c r="B282" s="5"/>
      <c r="C282" s="9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8" customFormat="1" ht="16.5">
      <c r="A283" s="14"/>
      <c r="B283" s="5"/>
      <c r="C283" s="9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8" customFormat="1" ht="16.5">
      <c r="A284" s="14"/>
      <c r="B284" s="5"/>
      <c r="C284" s="9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8" customFormat="1" ht="16.5">
      <c r="A285" s="14"/>
      <c r="B285" s="5"/>
      <c r="C285" s="9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8" customFormat="1" ht="16.5">
      <c r="A286" s="14"/>
      <c r="B286" s="5"/>
      <c r="C286" s="9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8" customFormat="1" ht="16.5">
      <c r="A287" s="14"/>
      <c r="B287" s="5"/>
      <c r="C287" s="9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8" customFormat="1" ht="16.5">
      <c r="A288" s="14"/>
      <c r="B288" s="5"/>
      <c r="C288" s="9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8" customFormat="1" ht="16.5">
      <c r="A289" s="14"/>
      <c r="B289" s="5"/>
      <c r="C289" s="9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8" customFormat="1" ht="16.5">
      <c r="A290" s="14"/>
      <c r="B290" s="5"/>
      <c r="C290" s="9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8" customFormat="1" ht="16.5">
      <c r="A291" s="14"/>
      <c r="B291" s="5"/>
      <c r="C291" s="9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8" customFormat="1" ht="16.5">
      <c r="A292" s="14"/>
      <c r="B292" s="5"/>
      <c r="C292" s="9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8" customFormat="1" ht="16.5">
      <c r="A293" s="14"/>
      <c r="B293" s="5"/>
      <c r="C293" s="9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8" customFormat="1" ht="16.5">
      <c r="A294" s="14"/>
      <c r="B294" s="5"/>
      <c r="C294" s="9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8" customFormat="1" ht="16.5">
      <c r="A295" s="14"/>
      <c r="B295" s="5"/>
      <c r="C295" s="9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8" customFormat="1" ht="16.5">
      <c r="A296" s="14"/>
      <c r="B296" s="5"/>
      <c r="C296" s="9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8" customFormat="1" ht="16.5">
      <c r="A297" s="14"/>
      <c r="B297" s="5"/>
      <c r="C297" s="9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8" customFormat="1" ht="16.5">
      <c r="A298" s="14"/>
      <c r="B298" s="5"/>
      <c r="C298" s="9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8" customFormat="1" ht="16.5">
      <c r="A299" s="14"/>
      <c r="B299" s="5"/>
      <c r="C299" s="9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8" customFormat="1" ht="16.5">
      <c r="A300" s="14"/>
      <c r="B300" s="5"/>
      <c r="C300" s="9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8" customFormat="1" ht="16.5">
      <c r="A301" s="14"/>
      <c r="B301" s="5"/>
      <c r="C301" s="9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8" customFormat="1" ht="16.5">
      <c r="A302" s="14"/>
      <c r="B302" s="5"/>
      <c r="C302" s="9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8" customFormat="1" ht="16.5">
      <c r="A303" s="14"/>
      <c r="B303" s="5"/>
      <c r="C303" s="9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8" customFormat="1" ht="16.5">
      <c r="A304" s="14"/>
      <c r="B304" s="5"/>
      <c r="C304" s="9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8" customFormat="1" ht="16.5">
      <c r="A305" s="14"/>
      <c r="B305" s="5"/>
      <c r="C305" s="9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8" customFormat="1" ht="16.5">
      <c r="A306" s="14"/>
      <c r="B306" s="5"/>
      <c r="C306" s="9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8" customFormat="1" ht="16.5">
      <c r="A307" s="14"/>
      <c r="B307" s="5"/>
      <c r="C307" s="9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8" customFormat="1" ht="16.5">
      <c r="A308" s="14"/>
      <c r="B308" s="5"/>
      <c r="C308" s="9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8" customFormat="1" ht="16.5">
      <c r="A309" s="14"/>
      <c r="B309" s="5"/>
      <c r="C309" s="9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8" customFormat="1" ht="16.5">
      <c r="A310" s="14"/>
      <c r="B310" s="5"/>
      <c r="C310" s="9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8" customFormat="1" ht="16.5">
      <c r="A311" s="14"/>
      <c r="B311" s="5"/>
      <c r="C311" s="9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8" customFormat="1" ht="16.5">
      <c r="A312" s="14"/>
      <c r="B312" s="5"/>
      <c r="C312" s="9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8" customFormat="1" ht="16.5">
      <c r="A313" s="14"/>
      <c r="B313" s="5"/>
      <c r="C313" s="9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8" customFormat="1" ht="16.5">
      <c r="A314" s="14"/>
      <c r="B314" s="5"/>
      <c r="C314" s="9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8" customFormat="1" ht="16.5">
      <c r="A315" s="14"/>
      <c r="B315" s="5"/>
      <c r="C315" s="9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8" customFormat="1" ht="16.5">
      <c r="A316" s="14"/>
      <c r="B316" s="5"/>
      <c r="C316" s="9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8" customFormat="1" ht="16.5">
      <c r="A317" s="14"/>
      <c r="B317" s="5"/>
      <c r="C317" s="9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8" customFormat="1" ht="16.5">
      <c r="A318" s="14"/>
      <c r="B318" s="5"/>
      <c r="C318" s="9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8" customFormat="1" ht="16.5">
      <c r="A319" s="14"/>
      <c r="B319" s="5"/>
      <c r="C319" s="9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8" customFormat="1" ht="16.5">
      <c r="A320" s="14"/>
      <c r="B320" s="5"/>
      <c r="C320" s="9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8" customFormat="1" ht="16.5">
      <c r="A321" s="14"/>
      <c r="B321" s="5"/>
      <c r="C321" s="9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8" customFormat="1" ht="16.5">
      <c r="A322" s="14"/>
      <c r="B322" s="5"/>
      <c r="C322" s="9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8" customFormat="1" ht="16.5">
      <c r="A323" s="14"/>
      <c r="B323" s="5"/>
      <c r="C323" s="9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8" customFormat="1" ht="16.5">
      <c r="A324" s="14"/>
      <c r="B324" s="5"/>
      <c r="C324" s="9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8" customFormat="1" ht="16.5">
      <c r="A325" s="14"/>
      <c r="B325" s="5"/>
      <c r="C325" s="9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8" customFormat="1" ht="16.5">
      <c r="A326" s="14"/>
      <c r="B326" s="5"/>
      <c r="C326" s="9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8" customFormat="1" ht="16.5">
      <c r="A327" s="14"/>
      <c r="B327" s="5"/>
      <c r="C327" s="9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8" customFormat="1" ht="16.5">
      <c r="A328" s="14"/>
      <c r="B328" s="5"/>
      <c r="C328" s="9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8" customFormat="1" ht="16.5">
      <c r="A329" s="14"/>
      <c r="B329" s="5"/>
      <c r="C329" s="9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8" customFormat="1" ht="16.5">
      <c r="A330" s="14"/>
      <c r="B330" s="5"/>
      <c r="C330" s="9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8" customFormat="1" ht="16.5">
      <c r="A331" s="14"/>
      <c r="B331" s="5"/>
      <c r="C331" s="9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8" customFormat="1" ht="16.5">
      <c r="A332" s="14"/>
      <c r="B332" s="5"/>
      <c r="C332" s="9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8" customFormat="1" ht="16.5">
      <c r="A333" s="14"/>
      <c r="B333" s="5"/>
      <c r="C333" s="9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8" customFormat="1" ht="16.5">
      <c r="A334" s="14"/>
      <c r="B334" s="5"/>
      <c r="C334" s="9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8" customFormat="1" ht="16.5">
      <c r="A335" s="14"/>
      <c r="B335" s="5"/>
      <c r="C335" s="9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8" customFormat="1" ht="16.5">
      <c r="A336" s="14"/>
      <c r="B336" s="5"/>
      <c r="C336" s="9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8" customFormat="1" ht="16.5">
      <c r="A337" s="14"/>
      <c r="B337" s="5"/>
      <c r="C337" s="9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8" customFormat="1" ht="16.5">
      <c r="A338" s="14"/>
      <c r="B338" s="5"/>
      <c r="C338" s="9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8" customFormat="1" ht="16.5">
      <c r="A339" s="14"/>
      <c r="B339" s="5"/>
      <c r="C339" s="9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8" customFormat="1" ht="16.5">
      <c r="A340" s="14"/>
      <c r="B340" s="5"/>
      <c r="C340" s="9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8" customFormat="1" ht="16.5">
      <c r="A341" s="14"/>
      <c r="B341" s="5"/>
      <c r="C341" s="9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8" customFormat="1" ht="16.5">
      <c r="A342" s="14"/>
      <c r="B342" s="5"/>
      <c r="C342" s="9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8" customFormat="1" ht="16.5">
      <c r="A343" s="14"/>
      <c r="B343" s="5"/>
      <c r="C343" s="9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8" customFormat="1" ht="16.5">
      <c r="A344" s="14"/>
      <c r="B344" s="5"/>
      <c r="C344" s="9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8" customFormat="1" ht="16.5">
      <c r="A345" s="14"/>
      <c r="B345" s="5"/>
      <c r="C345" s="9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8" customFormat="1" ht="16.5">
      <c r="A346" s="14"/>
      <c r="B346" s="5"/>
      <c r="C346" s="9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8" customFormat="1" ht="16.5">
      <c r="A347" s="14"/>
      <c r="B347" s="5"/>
      <c r="C347" s="9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8" customFormat="1" ht="16.5">
      <c r="A348" s="14"/>
      <c r="B348" s="5"/>
      <c r="C348" s="9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8" customFormat="1" ht="16.5">
      <c r="A349" s="14"/>
      <c r="B349" s="5"/>
      <c r="C349" s="9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8" customFormat="1" ht="16.5">
      <c r="A350" s="14"/>
      <c r="B350" s="5"/>
      <c r="C350" s="9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8" customFormat="1" ht="16.5">
      <c r="A351" s="14"/>
      <c r="B351" s="5"/>
      <c r="C351" s="9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8" customFormat="1" ht="16.5">
      <c r="A352" s="14"/>
      <c r="B352" s="5"/>
      <c r="C352" s="9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8" customFormat="1" ht="16.5">
      <c r="A353" s="14"/>
      <c r="B353" s="5"/>
      <c r="C353" s="9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8" customFormat="1" ht="16.5">
      <c r="A354" s="14"/>
      <c r="B354" s="5"/>
      <c r="C354" s="9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8" customFormat="1" ht="16.5">
      <c r="A355" s="14"/>
      <c r="B355" s="5"/>
      <c r="C355" s="9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8" customFormat="1" ht="16.5">
      <c r="A356" s="14"/>
      <c r="B356" s="5"/>
      <c r="C356" s="9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8" customFormat="1" ht="16.5">
      <c r="A357" s="14"/>
      <c r="B357" s="5"/>
      <c r="C357" s="9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8" customFormat="1" ht="16.5">
      <c r="A358" s="14"/>
      <c r="B358" s="5"/>
      <c r="C358" s="9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8" customFormat="1" ht="16.5">
      <c r="A359" s="14"/>
      <c r="B359" s="5"/>
      <c r="C359" s="9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8" customFormat="1" ht="16.5">
      <c r="A360" s="14"/>
      <c r="B360" s="5"/>
      <c r="C360" s="9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8" customFormat="1" ht="16.5">
      <c r="A361" s="14"/>
      <c r="B361" s="5"/>
      <c r="C361" s="9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8" customFormat="1" ht="16.5">
      <c r="A362" s="14"/>
      <c r="B362" s="5"/>
      <c r="C362" s="9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8" customFormat="1" ht="16.5">
      <c r="A363" s="14"/>
      <c r="B363" s="5"/>
      <c r="C363" s="9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8" customFormat="1" ht="16.5">
      <c r="A364" s="14"/>
      <c r="B364" s="5"/>
      <c r="C364" s="9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8" customFormat="1" ht="16.5">
      <c r="A365" s="14"/>
      <c r="B365" s="5"/>
      <c r="C365" s="9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8" customFormat="1" ht="16.5">
      <c r="A366" s="14"/>
      <c r="B366" s="5"/>
      <c r="C366" s="9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8" customFormat="1" ht="16.5">
      <c r="A367" s="14"/>
      <c r="B367" s="5"/>
      <c r="C367" s="9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8" customFormat="1" ht="16.5">
      <c r="A368" s="14"/>
      <c r="B368" s="5"/>
      <c r="C368" s="9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8" customFormat="1" ht="16.5">
      <c r="A369" s="14"/>
      <c r="B369" s="5"/>
      <c r="C369" s="9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8" customFormat="1" ht="16.5">
      <c r="A370" s="14"/>
      <c r="B370" s="5"/>
      <c r="C370" s="9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8" customFormat="1" ht="16.5">
      <c r="A371" s="14"/>
      <c r="B371" s="5"/>
      <c r="C371" s="9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8" customFormat="1" ht="16.5">
      <c r="A372" s="14"/>
      <c r="B372" s="5"/>
      <c r="C372" s="9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8" customFormat="1" ht="16.5">
      <c r="A373" s="14"/>
      <c r="B373" s="5"/>
      <c r="C373" s="9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8" customFormat="1" ht="16.5">
      <c r="A374" s="14"/>
      <c r="B374" s="5"/>
      <c r="C374" s="9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8" customFormat="1" ht="16.5">
      <c r="A375" s="14"/>
      <c r="B375" s="5"/>
      <c r="C375" s="9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8" customFormat="1" ht="16.5">
      <c r="A376" s="14"/>
      <c r="B376" s="5"/>
      <c r="C376" s="9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8" customFormat="1" ht="16.5">
      <c r="A377" s="14"/>
      <c r="B377" s="5"/>
      <c r="C377" s="9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8" customFormat="1" ht="16.5">
      <c r="A378" s="14"/>
      <c r="B378" s="5"/>
      <c r="C378" s="9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8" customFormat="1" ht="16.5">
      <c r="A379" s="14"/>
      <c r="B379" s="5"/>
      <c r="C379" s="9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8" customFormat="1" ht="16.5">
      <c r="A380" s="14"/>
      <c r="B380" s="5"/>
      <c r="C380" s="9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8" customFormat="1" ht="16.5">
      <c r="A381" s="14"/>
      <c r="B381" s="5"/>
      <c r="C381" s="9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8" customFormat="1" ht="16.5">
      <c r="A382" s="14"/>
      <c r="B382" s="5"/>
      <c r="C382" s="9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8" customFormat="1" ht="16.5">
      <c r="A383" s="14"/>
      <c r="B383" s="5"/>
      <c r="C383" s="9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8" customFormat="1" ht="16.5">
      <c r="A384" s="14"/>
      <c r="B384" s="5"/>
      <c r="C384" s="9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8" customFormat="1" ht="16.5">
      <c r="A385" s="14"/>
      <c r="B385" s="5"/>
      <c r="C385" s="9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8" customFormat="1" ht="16.5">
      <c r="A386" s="14"/>
      <c r="B386" s="5"/>
      <c r="C386" s="9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8" customFormat="1" ht="16.5">
      <c r="A387" s="14"/>
      <c r="B387" s="5"/>
      <c r="C387" s="9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8" customFormat="1" ht="16.5">
      <c r="A388" s="14"/>
      <c r="B388" s="5"/>
      <c r="C388" s="9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8" customFormat="1" ht="16.5">
      <c r="A389" s="14"/>
      <c r="B389" s="5"/>
      <c r="C389" s="9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8" customFormat="1" ht="16.5">
      <c r="A390" s="14"/>
      <c r="B390" s="5"/>
      <c r="C390" s="9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8" customFormat="1" ht="16.5">
      <c r="A391" s="14"/>
      <c r="B391" s="5"/>
      <c r="C391" s="9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8" customFormat="1" ht="16.5">
      <c r="A392" s="14"/>
      <c r="B392" s="5"/>
      <c r="C392" s="9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8" customFormat="1" ht="16.5">
      <c r="A393" s="14"/>
      <c r="B393" s="5"/>
      <c r="C393" s="9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8" customFormat="1" ht="16.5">
      <c r="A394" s="14"/>
      <c r="B394" s="5"/>
      <c r="C394" s="9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8" customFormat="1" ht="16.5">
      <c r="A395" s="14"/>
      <c r="B395" s="5"/>
      <c r="C395" s="9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8" customFormat="1" ht="16.5">
      <c r="A396" s="14"/>
      <c r="B396" s="5"/>
      <c r="C396" s="9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8" customFormat="1" ht="16.5">
      <c r="A397" s="14"/>
      <c r="B397" s="5"/>
      <c r="C397" s="9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8" customFormat="1" ht="16.5">
      <c r="A398" s="14"/>
      <c r="B398" s="5"/>
      <c r="C398" s="9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8" customFormat="1" ht="16.5">
      <c r="A399" s="14"/>
      <c r="B399" s="5"/>
      <c r="C399" s="9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8" customFormat="1" ht="16.5">
      <c r="A400" s="14"/>
      <c r="B400" s="5"/>
      <c r="C400" s="9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8" customFormat="1" ht="16.5">
      <c r="A401" s="14"/>
      <c r="B401" s="5"/>
      <c r="C401" s="9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8" customFormat="1" ht="16.5">
      <c r="A402" s="14"/>
      <c r="B402" s="5"/>
      <c r="C402" s="9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8" customFormat="1" ht="16.5">
      <c r="A403" s="14"/>
      <c r="B403" s="5"/>
      <c r="C403" s="9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8" customFormat="1" ht="16.5">
      <c r="A404" s="14"/>
      <c r="B404" s="5"/>
      <c r="C404" s="9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8" customFormat="1" ht="16.5">
      <c r="A405" s="14"/>
      <c r="B405" s="5"/>
      <c r="C405" s="9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8" customFormat="1" ht="16.5">
      <c r="A406" s="14"/>
      <c r="B406" s="5"/>
      <c r="C406" s="9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8" customFormat="1" ht="16.5">
      <c r="A407" s="14"/>
      <c r="B407" s="5"/>
      <c r="C407" s="9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8" customFormat="1" ht="16.5">
      <c r="A408" s="14"/>
      <c r="B408" s="5"/>
      <c r="C408" s="9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8" customFormat="1" ht="16.5">
      <c r="A409" s="14"/>
      <c r="B409" s="5"/>
      <c r="C409" s="9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8" customFormat="1" ht="16.5">
      <c r="A410" s="14"/>
      <c r="B410" s="5"/>
      <c r="C410" s="9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8" customFormat="1" ht="16.5">
      <c r="A411" s="14"/>
      <c r="B411" s="5"/>
      <c r="C411" s="9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8" customFormat="1" ht="16.5">
      <c r="A412" s="14"/>
      <c r="B412" s="5"/>
      <c r="C412" s="9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8" customFormat="1" ht="16.5">
      <c r="A413" s="14"/>
      <c r="B413" s="5"/>
      <c r="C413" s="9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8" customFormat="1" ht="16.5">
      <c r="A414" s="14"/>
      <c r="B414" s="5"/>
      <c r="C414" s="9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8" customFormat="1" ht="16.5">
      <c r="A415" s="14"/>
      <c r="B415" s="5"/>
      <c r="C415" s="9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8" customFormat="1" ht="16.5">
      <c r="A416" s="14"/>
      <c r="B416" s="5"/>
      <c r="C416" s="9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8" customFormat="1" ht="16.5">
      <c r="A417" s="14"/>
      <c r="B417" s="5"/>
      <c r="C417" s="9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8" customFormat="1" ht="16.5">
      <c r="A418" s="14"/>
      <c r="B418" s="5"/>
      <c r="C418" s="9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8" customFormat="1" ht="16.5">
      <c r="A419" s="14"/>
      <c r="B419" s="5"/>
      <c r="C419" s="9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8" customFormat="1" ht="16.5">
      <c r="A420" s="14"/>
      <c r="B420" s="5"/>
      <c r="C420" s="9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8" customFormat="1" ht="16.5">
      <c r="A421" s="14"/>
      <c r="B421" s="5"/>
      <c r="C421" s="9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8" customFormat="1" ht="16.5">
      <c r="A422" s="14"/>
      <c r="B422" s="5"/>
      <c r="C422" s="9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8" customFormat="1" ht="16.5">
      <c r="A423" s="14"/>
      <c r="B423" s="5"/>
      <c r="C423" s="9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8" customFormat="1" ht="16.5">
      <c r="A424" s="14"/>
      <c r="B424" s="5"/>
      <c r="C424" s="9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8" customFormat="1" ht="16.5">
      <c r="A425" s="14"/>
      <c r="B425" s="5"/>
      <c r="C425" s="9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8" customFormat="1" ht="16.5">
      <c r="A426" s="14"/>
      <c r="B426" s="5"/>
      <c r="C426" s="9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8" customFormat="1" ht="16.5">
      <c r="A427" s="14"/>
      <c r="B427" s="5"/>
      <c r="C427" s="9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8" customFormat="1" ht="16.5">
      <c r="A428" s="14"/>
      <c r="B428" s="5"/>
      <c r="C428" s="9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8" customFormat="1" ht="16.5">
      <c r="A429" s="14"/>
      <c r="B429" s="5"/>
      <c r="C429" s="9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8" customFormat="1" ht="16.5">
      <c r="A430" s="14"/>
      <c r="B430" s="5"/>
      <c r="C430" s="9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8" customFormat="1" ht="16.5">
      <c r="A431" s="14"/>
      <c r="B431" s="5"/>
      <c r="C431" s="9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8" customFormat="1" ht="16.5">
      <c r="A432" s="14"/>
      <c r="B432" s="5"/>
      <c r="C432" s="9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8" customFormat="1" ht="16.5">
      <c r="A433" s="14"/>
      <c r="B433" s="5"/>
      <c r="C433" s="9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8" customFormat="1" ht="16.5">
      <c r="A434" s="14"/>
      <c r="B434" s="5"/>
      <c r="C434" s="9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8" customFormat="1" ht="16.5">
      <c r="A435" s="14"/>
      <c r="B435" s="5"/>
      <c r="C435" s="9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8" customFormat="1" ht="16.5">
      <c r="A436" s="14"/>
      <c r="B436" s="5"/>
      <c r="C436" s="9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8" customFormat="1" ht="16.5">
      <c r="A437" s="14"/>
      <c r="B437" s="5"/>
      <c r="C437" s="9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8" customFormat="1" ht="16.5">
      <c r="A438" s="14"/>
      <c r="B438" s="5"/>
      <c r="C438" s="9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8" customFormat="1" ht="16.5">
      <c r="A439" s="14"/>
      <c r="B439" s="5"/>
      <c r="C439" s="9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8" customFormat="1" ht="16.5">
      <c r="A440" s="14"/>
      <c r="B440" s="5"/>
      <c r="C440" s="9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8" customFormat="1" ht="16.5">
      <c r="A441" s="14"/>
      <c r="B441" s="5"/>
      <c r="C441" s="9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8" customFormat="1" ht="16.5">
      <c r="A442" s="14"/>
      <c r="B442" s="5"/>
      <c r="C442" s="9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8" customFormat="1" ht="16.5">
      <c r="A443" s="14"/>
      <c r="B443" s="5"/>
      <c r="C443" s="9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8" customFormat="1" ht="16.5">
      <c r="A444" s="14"/>
      <c r="B444" s="5"/>
      <c r="C444" s="9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8" customFormat="1" ht="16.5">
      <c r="A445" s="14"/>
      <c r="B445" s="5"/>
      <c r="C445" s="9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8" customFormat="1" ht="16.5">
      <c r="A446" s="14"/>
      <c r="B446" s="5"/>
      <c r="C446" s="9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8" customFormat="1" ht="16.5">
      <c r="A447" s="14"/>
      <c r="B447" s="5"/>
      <c r="C447" s="9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8" customFormat="1" ht="16.5">
      <c r="A448" s="14"/>
      <c r="B448" s="5"/>
      <c r="C448" s="9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8" customFormat="1" ht="16.5">
      <c r="A449" s="14"/>
      <c r="B449" s="5"/>
      <c r="C449" s="9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8" customFormat="1" ht="16.5">
      <c r="A450" s="14"/>
      <c r="B450" s="5"/>
      <c r="C450" s="9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8" customFormat="1" ht="16.5">
      <c r="A451" s="14"/>
      <c r="B451" s="5"/>
      <c r="C451" s="9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8" customFormat="1" ht="16.5">
      <c r="A452" s="14"/>
      <c r="B452" s="5"/>
      <c r="C452" s="9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8" customFormat="1" ht="16.5">
      <c r="A453" s="14"/>
      <c r="B453" s="5"/>
      <c r="C453" s="9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8" customFormat="1" ht="16.5">
      <c r="A454" s="14"/>
      <c r="B454" s="5"/>
      <c r="C454" s="9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8" customFormat="1" ht="16.5">
      <c r="A455" s="14"/>
      <c r="B455" s="5"/>
      <c r="C455" s="9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8" customFormat="1" ht="16.5">
      <c r="A456" s="14"/>
      <c r="B456" s="5"/>
      <c r="C456" s="9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8" customFormat="1" ht="16.5">
      <c r="A457" s="14"/>
      <c r="B457" s="5"/>
      <c r="C457" s="9"/>
      <c r="D457" s="3"/>
      <c r="E457" s="3"/>
      <c r="F457" s="3"/>
      <c r="G457" s="3"/>
      <c r="H457" s="3"/>
      <c r="I457" s="3"/>
      <c r="J457" s="3"/>
      <c r="K457" s="3"/>
      <c r="L457" s="3"/>
    </row>
  </sheetData>
  <sheetProtection/>
  <mergeCells count="16">
    <mergeCell ref="A1:M1"/>
    <mergeCell ref="A2:M2"/>
    <mergeCell ref="K3:M3"/>
    <mergeCell ref="H4:M4"/>
    <mergeCell ref="A5:A6"/>
    <mergeCell ref="B5:B6"/>
    <mergeCell ref="C5:C6"/>
    <mergeCell ref="D5:D6"/>
    <mergeCell ref="E5:E6"/>
    <mergeCell ref="F5:F6"/>
    <mergeCell ref="G5:H5"/>
    <mergeCell ref="I5:J5"/>
    <mergeCell ref="K5:L5"/>
    <mergeCell ref="C97:L97"/>
    <mergeCell ref="C100:L100"/>
    <mergeCell ref="C101:L101"/>
  </mergeCells>
  <conditionalFormatting sqref="C75:C79 D42:E49 F43:F49 D51:E60 F52:F60 C63:F70 F36 D37:D38 D71:D73 D27:D34 C29:C33 E29:F33 F19 D21:F21 C22:F24 D74:F89 D16 C15:F15 D12:F12">
    <cfRule type="cellIs" priority="2" dxfId="18" operator="equal" stopIfTrue="1">
      <formula>0</formula>
    </cfRule>
  </conditionalFormatting>
  <conditionalFormatting sqref="D30:D34">
    <cfRule type="cellIs" priority="1" dxfId="19" operator="equal" stopIfTrue="1">
      <formula>8223.307275</formula>
    </cfRule>
  </conditionalFormatting>
  <printOptions/>
  <pageMargins left="0.11811023622047245" right="0.11811023622047245" top="0.7874015748031497" bottom="0.7480314960629921" header="0.5118110236220472" footer="0.5118110236220472"/>
  <pageSetup fitToHeight="20" horizontalDpi="600" verticalDpi="600" orientation="landscape" scale="70" r:id="rId1"/>
  <ignoredErrors>
    <ignoredError sqref="F27" formula="1"/>
    <ignoredError sqref="B30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O452"/>
  <sheetViews>
    <sheetView zoomScale="86" zoomScaleNormal="86" zoomScaleSheetLayoutView="90" workbookViewId="0" topLeftCell="A70">
      <selection activeCell="G8" sqref="G8:M85"/>
    </sheetView>
  </sheetViews>
  <sheetFormatPr defaultColWidth="9.140625" defaultRowHeight="15"/>
  <cols>
    <col min="1" max="1" width="4.421875" style="14" customWidth="1"/>
    <col min="2" max="2" width="11.00390625" style="5" customWidth="1"/>
    <col min="3" max="3" width="39.421875" style="2" customWidth="1"/>
    <col min="4" max="4" width="9.28125" style="3" bestFit="1" customWidth="1"/>
    <col min="5" max="5" width="10.7109375" style="4" customWidth="1"/>
    <col min="6" max="6" width="13.28125" style="4" customWidth="1"/>
    <col min="7" max="7" width="13.00390625" style="4" customWidth="1"/>
    <col min="8" max="8" width="14.57421875" style="4" customWidth="1"/>
    <col min="9" max="9" width="11.421875" style="4" customWidth="1"/>
    <col min="10" max="10" width="13.8515625" style="4" customWidth="1"/>
    <col min="11" max="11" width="11.140625" style="4" customWidth="1"/>
    <col min="12" max="12" width="16.00390625" style="4" customWidth="1"/>
    <col min="13" max="13" width="16.7109375" style="1" customWidth="1"/>
    <col min="14" max="16384" width="9.140625" style="1" customWidth="1"/>
  </cols>
  <sheetData>
    <row r="1" spans="1:13" ht="21">
      <c r="A1" s="251" t="s">
        <v>159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ht="61.5" customHeight="1">
      <c r="A2" s="252" t="s">
        <v>160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2:13" ht="16.5">
      <c r="B3" s="10"/>
      <c r="C3" s="11"/>
      <c r="D3" s="12"/>
      <c r="E3" s="13"/>
      <c r="I3" s="55"/>
      <c r="K3" s="260" t="s">
        <v>125</v>
      </c>
      <c r="L3" s="260"/>
      <c r="M3" s="260"/>
    </row>
    <row r="4" spans="1:13" s="7" customFormat="1" ht="16.5" thickBot="1">
      <c r="A4" s="15"/>
      <c r="B4" s="16"/>
      <c r="C4" s="17"/>
      <c r="D4" s="18"/>
      <c r="E4" s="19"/>
      <c r="F4" s="19"/>
      <c r="G4" s="19"/>
      <c r="H4" s="262"/>
      <c r="I4" s="262"/>
      <c r="J4" s="262"/>
      <c r="K4" s="262"/>
      <c r="L4" s="262"/>
      <c r="M4" s="262"/>
    </row>
    <row r="5" spans="1:15" s="7" customFormat="1" ht="15.75" customHeight="1">
      <c r="A5" s="254" t="s">
        <v>2</v>
      </c>
      <c r="B5" s="256" t="s">
        <v>9</v>
      </c>
      <c r="C5" s="258" t="s">
        <v>10</v>
      </c>
      <c r="D5" s="258" t="s">
        <v>11</v>
      </c>
      <c r="E5" s="258" t="s">
        <v>12</v>
      </c>
      <c r="F5" s="258" t="s">
        <v>13</v>
      </c>
      <c r="G5" s="261" t="s">
        <v>14</v>
      </c>
      <c r="H5" s="261"/>
      <c r="I5" s="261" t="s">
        <v>17</v>
      </c>
      <c r="J5" s="261"/>
      <c r="K5" s="258" t="s">
        <v>18</v>
      </c>
      <c r="L5" s="258"/>
      <c r="M5" s="72" t="s">
        <v>19</v>
      </c>
      <c r="N5" s="6"/>
      <c r="O5" s="6"/>
    </row>
    <row r="6" spans="1:13" s="7" customFormat="1" ht="26.25" customHeight="1" thickBot="1">
      <c r="A6" s="255"/>
      <c r="B6" s="257"/>
      <c r="C6" s="259"/>
      <c r="D6" s="259"/>
      <c r="E6" s="259"/>
      <c r="F6" s="259"/>
      <c r="G6" s="73" t="s">
        <v>15</v>
      </c>
      <c r="H6" s="74" t="s">
        <v>16</v>
      </c>
      <c r="I6" s="73" t="s">
        <v>15</v>
      </c>
      <c r="J6" s="74" t="s">
        <v>16</v>
      </c>
      <c r="K6" s="73" t="s">
        <v>15</v>
      </c>
      <c r="L6" s="74" t="s">
        <v>16</v>
      </c>
      <c r="M6" s="75" t="s">
        <v>20</v>
      </c>
    </row>
    <row r="7" spans="1:13" s="7" customFormat="1" ht="16.5" thickBot="1">
      <c r="A7" s="71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7">
        <v>7</v>
      </c>
      <c r="H7" s="78">
        <v>8</v>
      </c>
      <c r="I7" s="77">
        <v>9</v>
      </c>
      <c r="J7" s="78">
        <v>10</v>
      </c>
      <c r="K7" s="77">
        <v>11</v>
      </c>
      <c r="L7" s="78">
        <v>12</v>
      </c>
      <c r="M7" s="79">
        <v>13</v>
      </c>
    </row>
    <row r="8" spans="1:13" s="7" customFormat="1" ht="22.5" customHeight="1">
      <c r="A8" s="80"/>
      <c r="B8" s="81"/>
      <c r="C8" s="82" t="s">
        <v>21</v>
      </c>
      <c r="D8" s="83"/>
      <c r="E8" s="83"/>
      <c r="F8" s="83"/>
      <c r="G8" s="83"/>
      <c r="H8" s="83"/>
      <c r="I8" s="83"/>
      <c r="J8" s="83"/>
      <c r="K8" s="83"/>
      <c r="L8" s="83"/>
      <c r="M8" s="84"/>
    </row>
    <row r="9" spans="1:13" s="7" customFormat="1" ht="42.75" customHeight="1">
      <c r="A9" s="85"/>
      <c r="B9" s="86"/>
      <c r="C9" s="87" t="s">
        <v>22</v>
      </c>
      <c r="D9" s="88"/>
      <c r="E9" s="88"/>
      <c r="F9" s="88"/>
      <c r="G9" s="88"/>
      <c r="H9" s="88"/>
      <c r="I9" s="88"/>
      <c r="J9" s="88"/>
      <c r="K9" s="88"/>
      <c r="L9" s="88"/>
      <c r="M9" s="89"/>
    </row>
    <row r="10" spans="1:13" s="7" customFormat="1" ht="82.5">
      <c r="A10" s="90">
        <v>1</v>
      </c>
      <c r="B10" s="91" t="s">
        <v>24</v>
      </c>
      <c r="C10" s="169" t="s">
        <v>76</v>
      </c>
      <c r="D10" s="91" t="s">
        <v>118</v>
      </c>
      <c r="E10" s="92"/>
      <c r="F10" s="172">
        <v>0.127</v>
      </c>
      <c r="G10" s="93"/>
      <c r="H10" s="93"/>
      <c r="I10" s="93"/>
      <c r="J10" s="93"/>
      <c r="K10" s="93"/>
      <c r="L10" s="93"/>
      <c r="M10" s="94"/>
    </row>
    <row r="11" spans="1:13" s="7" customFormat="1" ht="16.5">
      <c r="A11" s="95"/>
      <c r="B11" s="57"/>
      <c r="C11" s="96" t="s">
        <v>4</v>
      </c>
      <c r="D11" s="103" t="s">
        <v>3</v>
      </c>
      <c r="E11" s="98">
        <v>93.22</v>
      </c>
      <c r="F11" s="113">
        <f>F10*E11</f>
        <v>11.838940000000001</v>
      </c>
      <c r="G11" s="99"/>
      <c r="H11" s="98"/>
      <c r="I11" s="98"/>
      <c r="J11" s="98"/>
      <c r="K11" s="99"/>
      <c r="L11" s="98"/>
      <c r="M11" s="100"/>
    </row>
    <row r="12" spans="1:13" s="7" customFormat="1" ht="16.5">
      <c r="A12" s="95"/>
      <c r="B12" s="57"/>
      <c r="C12" s="120" t="s">
        <v>25</v>
      </c>
      <c r="D12" s="121" t="s">
        <v>28</v>
      </c>
      <c r="E12" s="122"/>
      <c r="F12" s="122"/>
      <c r="G12" s="123"/>
      <c r="H12" s="123"/>
      <c r="I12" s="123"/>
      <c r="J12" s="123"/>
      <c r="K12" s="123"/>
      <c r="L12" s="123"/>
      <c r="M12" s="124"/>
    </row>
    <row r="13" spans="1:13" s="7" customFormat="1" ht="16.5">
      <c r="A13" s="95"/>
      <c r="B13" s="57"/>
      <c r="C13" s="120" t="s">
        <v>26</v>
      </c>
      <c r="D13" s="121"/>
      <c r="E13" s="122"/>
      <c r="F13" s="122"/>
      <c r="G13" s="123"/>
      <c r="H13" s="123"/>
      <c r="I13" s="123"/>
      <c r="J13" s="123"/>
      <c r="K13" s="123"/>
      <c r="L13" s="123"/>
      <c r="M13" s="124"/>
    </row>
    <row r="14" spans="1:13" s="7" customFormat="1" ht="99">
      <c r="A14" s="95">
        <v>1</v>
      </c>
      <c r="B14" s="125" t="s">
        <v>71</v>
      </c>
      <c r="C14" s="169" t="s">
        <v>141</v>
      </c>
      <c r="D14" s="114" t="s">
        <v>34</v>
      </c>
      <c r="E14" s="126"/>
      <c r="F14" s="105">
        <v>24</v>
      </c>
      <c r="G14" s="127"/>
      <c r="H14" s="128"/>
      <c r="I14" s="126"/>
      <c r="J14" s="129"/>
      <c r="K14" s="126"/>
      <c r="L14" s="130"/>
      <c r="M14" s="131"/>
    </row>
    <row r="15" spans="1:13" s="7" customFormat="1" ht="33">
      <c r="A15" s="132"/>
      <c r="B15" s="126"/>
      <c r="C15" s="118" t="s">
        <v>86</v>
      </c>
      <c r="D15" s="119" t="s">
        <v>108</v>
      </c>
      <c r="E15" s="133">
        <v>0.0479</v>
      </c>
      <c r="F15" s="113">
        <f>F14*E15</f>
        <v>1.1496</v>
      </c>
      <c r="G15" s="98"/>
      <c r="H15" s="98"/>
      <c r="I15" s="98"/>
      <c r="J15" s="98"/>
      <c r="K15" s="98"/>
      <c r="L15" s="98"/>
      <c r="M15" s="100"/>
    </row>
    <row r="16" spans="1:13" s="7" customFormat="1" ht="36.75">
      <c r="A16" s="95">
        <v>2</v>
      </c>
      <c r="B16" s="202" t="s">
        <v>120</v>
      </c>
      <c r="C16" s="169" t="s">
        <v>103</v>
      </c>
      <c r="D16" s="97" t="s">
        <v>34</v>
      </c>
      <c r="E16" s="99" t="s">
        <v>38</v>
      </c>
      <c r="F16" s="105">
        <f>F14</f>
        <v>24</v>
      </c>
      <c r="G16" s="98"/>
      <c r="H16" s="134"/>
      <c r="I16" s="98"/>
      <c r="J16" s="134"/>
      <c r="K16" s="99"/>
      <c r="L16" s="134"/>
      <c r="M16" s="135"/>
    </row>
    <row r="17" spans="1:13" s="7" customFormat="1" ht="16.5">
      <c r="A17" s="95"/>
      <c r="B17" s="97"/>
      <c r="C17" s="136" t="s">
        <v>37</v>
      </c>
      <c r="D17" s="97" t="s">
        <v>36</v>
      </c>
      <c r="E17" s="112">
        <v>0.034</v>
      </c>
      <c r="F17" s="113">
        <f>E17*F16</f>
        <v>0.8160000000000001</v>
      </c>
      <c r="G17" s="98"/>
      <c r="H17" s="98"/>
      <c r="I17" s="98"/>
      <c r="J17" s="98"/>
      <c r="K17" s="98"/>
      <c r="L17" s="98"/>
      <c r="M17" s="100"/>
    </row>
    <row r="18" spans="1:13" s="7" customFormat="1" ht="16.5">
      <c r="A18" s="95"/>
      <c r="B18" s="97"/>
      <c r="C18" s="136" t="s">
        <v>72</v>
      </c>
      <c r="D18" s="97" t="s">
        <v>39</v>
      </c>
      <c r="E18" s="109">
        <v>0.0803</v>
      </c>
      <c r="F18" s="113">
        <f>E18*F16</f>
        <v>1.9272</v>
      </c>
      <c r="G18" s="98"/>
      <c r="H18" s="98"/>
      <c r="I18" s="98"/>
      <c r="J18" s="98"/>
      <c r="K18" s="98"/>
      <c r="L18" s="98"/>
      <c r="M18" s="100"/>
    </row>
    <row r="19" spans="1:13" s="7" customFormat="1" ht="16.5">
      <c r="A19" s="95"/>
      <c r="B19" s="57"/>
      <c r="C19" s="136" t="s">
        <v>87</v>
      </c>
      <c r="D19" s="97" t="s">
        <v>0</v>
      </c>
      <c r="E19" s="113">
        <v>0.0056</v>
      </c>
      <c r="F19" s="113">
        <f>F16*E19</f>
        <v>0.1344</v>
      </c>
      <c r="G19" s="98"/>
      <c r="H19" s="98"/>
      <c r="I19" s="98"/>
      <c r="J19" s="98"/>
      <c r="K19" s="98"/>
      <c r="L19" s="98"/>
      <c r="M19" s="100"/>
    </row>
    <row r="20" spans="1:13" s="7" customFormat="1" ht="49.5">
      <c r="A20" s="95">
        <v>3</v>
      </c>
      <c r="B20" s="125" t="s">
        <v>40</v>
      </c>
      <c r="C20" s="171" t="s">
        <v>142</v>
      </c>
      <c r="D20" s="114" t="s">
        <v>34</v>
      </c>
      <c r="E20" s="97"/>
      <c r="F20" s="170">
        <v>3</v>
      </c>
      <c r="G20" s="97"/>
      <c r="H20" s="115"/>
      <c r="I20" s="97"/>
      <c r="J20" s="115"/>
      <c r="K20" s="97"/>
      <c r="L20" s="115"/>
      <c r="M20" s="116"/>
    </row>
    <row r="21" spans="1:13" s="7" customFormat="1" ht="16.5">
      <c r="A21" s="56"/>
      <c r="B21" s="57"/>
      <c r="C21" s="96" t="s">
        <v>4</v>
      </c>
      <c r="D21" s="103" t="s">
        <v>3</v>
      </c>
      <c r="E21" s="98">
        <v>2.06</v>
      </c>
      <c r="F21" s="113">
        <f>F20*E21</f>
        <v>6.18</v>
      </c>
      <c r="G21" s="98"/>
      <c r="H21" s="98"/>
      <c r="I21" s="98"/>
      <c r="J21" s="98"/>
      <c r="K21" s="98"/>
      <c r="L21" s="98"/>
      <c r="M21" s="100"/>
    </row>
    <row r="22" spans="1:13" s="7" customFormat="1" ht="33">
      <c r="A22" s="95">
        <v>4</v>
      </c>
      <c r="B22" s="143" t="s">
        <v>117</v>
      </c>
      <c r="C22" s="171" t="s">
        <v>88</v>
      </c>
      <c r="D22" s="97" t="s">
        <v>34</v>
      </c>
      <c r="E22" s="97"/>
      <c r="F22" s="170">
        <f>F20</f>
        <v>3</v>
      </c>
      <c r="G22" s="97"/>
      <c r="H22" s="115"/>
      <c r="I22" s="97"/>
      <c r="J22" s="115"/>
      <c r="K22" s="97"/>
      <c r="L22" s="115"/>
      <c r="M22" s="116"/>
    </row>
    <row r="23" spans="1:13" s="7" customFormat="1" ht="16.5">
      <c r="A23" s="56"/>
      <c r="B23" s="57"/>
      <c r="C23" s="96" t="s">
        <v>4</v>
      </c>
      <c r="D23" s="97" t="s">
        <v>36</v>
      </c>
      <c r="E23" s="98">
        <v>0.87</v>
      </c>
      <c r="F23" s="98">
        <f>F22*E23</f>
        <v>2.61</v>
      </c>
      <c r="G23" s="98"/>
      <c r="H23" s="98"/>
      <c r="I23" s="98"/>
      <c r="J23" s="98"/>
      <c r="K23" s="98"/>
      <c r="L23" s="98"/>
      <c r="M23" s="100"/>
    </row>
    <row r="24" spans="1:13" s="7" customFormat="1" ht="16.5">
      <c r="A24" s="95">
        <v>5</v>
      </c>
      <c r="B24" s="91" t="s">
        <v>107</v>
      </c>
      <c r="C24" s="171" t="s">
        <v>89</v>
      </c>
      <c r="D24" s="91" t="s">
        <v>33</v>
      </c>
      <c r="E24" s="93">
        <v>1.9</v>
      </c>
      <c r="F24" s="170">
        <f>(F16+F22)*1.9</f>
        <v>51.3</v>
      </c>
      <c r="G24" s="93"/>
      <c r="H24" s="93"/>
      <c r="I24" s="93"/>
      <c r="J24" s="93"/>
      <c r="K24" s="106"/>
      <c r="L24" s="93"/>
      <c r="M24" s="94"/>
    </row>
    <row r="25" spans="1:13" s="7" customFormat="1" ht="16.5">
      <c r="A25" s="95">
        <v>6</v>
      </c>
      <c r="B25" s="185" t="s">
        <v>111</v>
      </c>
      <c r="C25" s="171" t="s">
        <v>96</v>
      </c>
      <c r="D25" s="139" t="s">
        <v>34</v>
      </c>
      <c r="E25" s="186"/>
      <c r="F25" s="170">
        <f>F16+F22</f>
        <v>27</v>
      </c>
      <c r="G25" s="187"/>
      <c r="H25" s="187"/>
      <c r="I25" s="187"/>
      <c r="J25" s="188"/>
      <c r="K25" s="187"/>
      <c r="L25" s="187"/>
      <c r="M25" s="197"/>
    </row>
    <row r="26" spans="1:13" s="7" customFormat="1" ht="16.5">
      <c r="A26" s="95"/>
      <c r="B26" s="137"/>
      <c r="C26" s="138" t="s">
        <v>97</v>
      </c>
      <c r="D26" s="139" t="s">
        <v>3</v>
      </c>
      <c r="E26" s="189">
        <v>0.00323</v>
      </c>
      <c r="F26" s="189">
        <f>E26*F25</f>
        <v>0.08721</v>
      </c>
      <c r="G26" s="191"/>
      <c r="H26" s="191"/>
      <c r="I26" s="191"/>
      <c r="J26" s="191"/>
      <c r="K26" s="192"/>
      <c r="L26" s="192"/>
      <c r="M26" s="198"/>
    </row>
    <row r="27" spans="1:13" s="7" customFormat="1" ht="33">
      <c r="A27" s="95"/>
      <c r="B27" s="143" t="s">
        <v>98</v>
      </c>
      <c r="C27" s="140" t="s">
        <v>99</v>
      </c>
      <c r="D27" s="139" t="s">
        <v>43</v>
      </c>
      <c r="E27" s="189">
        <v>0.00362</v>
      </c>
      <c r="F27" s="189">
        <f>E27*F25</f>
        <v>0.09774</v>
      </c>
      <c r="G27" s="190"/>
      <c r="H27" s="190"/>
      <c r="I27" s="190"/>
      <c r="J27" s="190"/>
      <c r="K27" s="190"/>
      <c r="L27" s="190"/>
      <c r="M27" s="199"/>
    </row>
    <row r="28" spans="1:13" s="7" customFormat="1" ht="16.5">
      <c r="A28" s="95"/>
      <c r="B28" s="137"/>
      <c r="C28" s="141" t="s">
        <v>7</v>
      </c>
      <c r="D28" s="142" t="s">
        <v>0</v>
      </c>
      <c r="E28" s="193">
        <v>0.00018</v>
      </c>
      <c r="F28" s="189">
        <f>E28*F25</f>
        <v>0.004860000000000001</v>
      </c>
      <c r="G28" s="187"/>
      <c r="H28" s="187"/>
      <c r="I28" s="187"/>
      <c r="J28" s="188"/>
      <c r="K28" s="191"/>
      <c r="L28" s="190"/>
      <c r="M28" s="198"/>
    </row>
    <row r="29" spans="1:13" s="7" customFormat="1" ht="16.5">
      <c r="A29" s="95"/>
      <c r="B29" s="137"/>
      <c r="C29" s="141" t="s">
        <v>112</v>
      </c>
      <c r="D29" s="196" t="s">
        <v>34</v>
      </c>
      <c r="E29" s="193">
        <v>4E-05</v>
      </c>
      <c r="F29" s="189">
        <f>F25*E29</f>
        <v>0.00108</v>
      </c>
      <c r="G29" s="190"/>
      <c r="H29" s="195"/>
      <c r="I29" s="187"/>
      <c r="J29" s="188"/>
      <c r="K29" s="191"/>
      <c r="L29" s="190"/>
      <c r="M29" s="198"/>
    </row>
    <row r="30" spans="1:13" s="7" customFormat="1" ht="33">
      <c r="A30" s="95"/>
      <c r="B30" s="137"/>
      <c r="C30" s="171" t="s">
        <v>127</v>
      </c>
      <c r="D30" s="91" t="s">
        <v>33</v>
      </c>
      <c r="E30" s="93">
        <v>1.6</v>
      </c>
      <c r="F30" s="204">
        <f>F29*1.6</f>
        <v>0.0017280000000000002</v>
      </c>
      <c r="G30" s="93"/>
      <c r="H30" s="93"/>
      <c r="I30" s="93"/>
      <c r="J30" s="93"/>
      <c r="K30" s="106"/>
      <c r="L30" s="93"/>
      <c r="M30" s="94"/>
    </row>
    <row r="31" spans="1:13" s="7" customFormat="1" ht="33">
      <c r="A31" s="95">
        <v>7</v>
      </c>
      <c r="B31" s="143" t="s">
        <v>91</v>
      </c>
      <c r="C31" s="171" t="s">
        <v>77</v>
      </c>
      <c r="D31" s="97" t="s">
        <v>35</v>
      </c>
      <c r="E31" s="99"/>
      <c r="F31" s="105">
        <v>441</v>
      </c>
      <c r="G31" s="99"/>
      <c r="H31" s="98"/>
      <c r="I31" s="99"/>
      <c r="J31" s="98"/>
      <c r="K31" s="99"/>
      <c r="L31" s="98"/>
      <c r="M31" s="100"/>
    </row>
    <row r="32" spans="1:13" s="7" customFormat="1" ht="16.5">
      <c r="A32" s="56"/>
      <c r="B32" s="57"/>
      <c r="C32" s="118" t="s">
        <v>67</v>
      </c>
      <c r="D32" s="97" t="s">
        <v>39</v>
      </c>
      <c r="E32" s="117">
        <v>0.00067</v>
      </c>
      <c r="F32" s="113">
        <f>F31*E32</f>
        <v>0.29547</v>
      </c>
      <c r="G32" s="99"/>
      <c r="H32" s="98"/>
      <c r="I32" s="99"/>
      <c r="J32" s="98"/>
      <c r="K32" s="98"/>
      <c r="L32" s="98"/>
      <c r="M32" s="100"/>
    </row>
    <row r="33" spans="1:13" s="7" customFormat="1" ht="16.5">
      <c r="A33" s="144"/>
      <c r="B33" s="86"/>
      <c r="C33" s="118" t="s">
        <v>68</v>
      </c>
      <c r="D33" s="97" t="s">
        <v>39</v>
      </c>
      <c r="E33" s="117">
        <v>0.00039</v>
      </c>
      <c r="F33" s="113">
        <f>F31*E33</f>
        <v>0.17199</v>
      </c>
      <c r="G33" s="99"/>
      <c r="H33" s="98"/>
      <c r="I33" s="99"/>
      <c r="J33" s="98"/>
      <c r="K33" s="99"/>
      <c r="L33" s="98"/>
      <c r="M33" s="100"/>
    </row>
    <row r="34" spans="1:13" s="7" customFormat="1" ht="16.5">
      <c r="A34" s="95"/>
      <c r="B34" s="57"/>
      <c r="C34" s="120" t="s">
        <v>27</v>
      </c>
      <c r="D34" s="121" t="s">
        <v>28</v>
      </c>
      <c r="E34" s="122"/>
      <c r="F34" s="122"/>
      <c r="G34" s="123"/>
      <c r="H34" s="123"/>
      <c r="I34" s="123"/>
      <c r="J34" s="123"/>
      <c r="K34" s="123"/>
      <c r="L34" s="123"/>
      <c r="M34" s="124"/>
    </row>
    <row r="35" spans="1:13" s="7" customFormat="1" ht="16.5">
      <c r="A35" s="95"/>
      <c r="B35" s="57"/>
      <c r="C35" s="145" t="s">
        <v>73</v>
      </c>
      <c r="D35" s="146"/>
      <c r="E35" s="147"/>
      <c r="F35" s="148"/>
      <c r="G35" s="148"/>
      <c r="H35" s="147"/>
      <c r="I35" s="147"/>
      <c r="J35" s="148"/>
      <c r="K35" s="148"/>
      <c r="L35" s="147"/>
      <c r="M35" s="149"/>
    </row>
    <row r="36" spans="1:13" s="7" customFormat="1" ht="16.5">
      <c r="A36" s="95"/>
      <c r="B36" s="57"/>
      <c r="C36" s="150" t="s">
        <v>74</v>
      </c>
      <c r="D36" s="146"/>
      <c r="E36" s="147"/>
      <c r="F36" s="148"/>
      <c r="G36" s="148"/>
      <c r="H36" s="147"/>
      <c r="I36" s="147"/>
      <c r="J36" s="148"/>
      <c r="K36" s="148"/>
      <c r="L36" s="147"/>
      <c r="M36" s="149"/>
    </row>
    <row r="37" spans="1:13" s="7" customFormat="1" ht="132">
      <c r="A37" s="95">
        <v>1</v>
      </c>
      <c r="B37" s="151" t="s">
        <v>69</v>
      </c>
      <c r="C37" s="171" t="s">
        <v>113</v>
      </c>
      <c r="D37" s="57" t="s">
        <v>34</v>
      </c>
      <c r="E37" s="152"/>
      <c r="F37" s="170">
        <v>30</v>
      </c>
      <c r="G37" s="152"/>
      <c r="H37" s="153"/>
      <c r="I37" s="154"/>
      <c r="J37" s="153"/>
      <c r="K37" s="154"/>
      <c r="L37" s="153"/>
      <c r="M37" s="155"/>
    </row>
    <row r="38" spans="1:13" s="7" customFormat="1" ht="16.5">
      <c r="A38" s="156"/>
      <c r="B38" s="157"/>
      <c r="C38" s="158" t="s">
        <v>41</v>
      </c>
      <c r="D38" s="159" t="s">
        <v>3</v>
      </c>
      <c r="E38" s="112">
        <v>0.15</v>
      </c>
      <c r="F38" s="113">
        <f>F37*E38</f>
        <v>4.5</v>
      </c>
      <c r="G38" s="98"/>
      <c r="H38" s="98"/>
      <c r="I38" s="98"/>
      <c r="J38" s="98"/>
      <c r="K38" s="98"/>
      <c r="L38" s="98"/>
      <c r="M38" s="100"/>
    </row>
    <row r="39" spans="1:13" s="7" customFormat="1" ht="33">
      <c r="A39" s="156"/>
      <c r="B39" s="157"/>
      <c r="C39" s="158" t="s">
        <v>42</v>
      </c>
      <c r="D39" s="159" t="s">
        <v>43</v>
      </c>
      <c r="E39" s="113">
        <v>0.0216</v>
      </c>
      <c r="F39" s="113">
        <f>F37*E39</f>
        <v>0.648</v>
      </c>
      <c r="G39" s="98"/>
      <c r="H39" s="98"/>
      <c r="I39" s="98"/>
      <c r="J39" s="98"/>
      <c r="K39" s="108"/>
      <c r="L39" s="98"/>
      <c r="M39" s="100"/>
    </row>
    <row r="40" spans="1:13" s="7" customFormat="1" ht="16.5">
      <c r="A40" s="156"/>
      <c r="B40" s="157"/>
      <c r="C40" s="158" t="s">
        <v>70</v>
      </c>
      <c r="D40" s="159" t="s">
        <v>43</v>
      </c>
      <c r="E40" s="113">
        <v>0.0273</v>
      </c>
      <c r="F40" s="113">
        <f>F37*E40</f>
        <v>0.8190000000000001</v>
      </c>
      <c r="G40" s="98"/>
      <c r="H40" s="98"/>
      <c r="I40" s="98"/>
      <c r="J40" s="98"/>
      <c r="K40" s="108"/>
      <c r="L40" s="98"/>
      <c r="M40" s="100"/>
    </row>
    <row r="41" spans="1:13" s="7" customFormat="1" ht="33">
      <c r="A41" s="156"/>
      <c r="B41" s="157"/>
      <c r="C41" s="160" t="s">
        <v>44</v>
      </c>
      <c r="D41" s="161" t="s">
        <v>43</v>
      </c>
      <c r="E41" s="113">
        <v>0.0097</v>
      </c>
      <c r="F41" s="113">
        <f>F37*E41</f>
        <v>0.29100000000000004</v>
      </c>
      <c r="G41" s="98"/>
      <c r="H41" s="98"/>
      <c r="I41" s="98"/>
      <c r="J41" s="98"/>
      <c r="K41" s="108"/>
      <c r="L41" s="98"/>
      <c r="M41" s="100"/>
    </row>
    <row r="42" spans="1:13" s="7" customFormat="1" ht="16.5">
      <c r="A42" s="156"/>
      <c r="B42" s="157"/>
      <c r="C42" s="57" t="s">
        <v>5</v>
      </c>
      <c r="D42" s="159"/>
      <c r="E42" s="113"/>
      <c r="F42" s="113"/>
      <c r="G42" s="98"/>
      <c r="H42" s="98"/>
      <c r="I42" s="98"/>
      <c r="J42" s="98"/>
      <c r="K42" s="98"/>
      <c r="L42" s="98"/>
      <c r="M42" s="100"/>
    </row>
    <row r="43" spans="1:13" s="7" customFormat="1" ht="33">
      <c r="A43" s="156"/>
      <c r="B43" s="143" t="s">
        <v>114</v>
      </c>
      <c r="C43" s="160" t="s">
        <v>30</v>
      </c>
      <c r="D43" s="159" t="s">
        <v>34</v>
      </c>
      <c r="E43" s="98">
        <v>1.22</v>
      </c>
      <c r="F43" s="113">
        <f>F37*E43</f>
        <v>36.6</v>
      </c>
      <c r="G43" s="98"/>
      <c r="H43" s="98"/>
      <c r="I43" s="98"/>
      <c r="J43" s="98"/>
      <c r="K43" s="98"/>
      <c r="L43" s="98"/>
      <c r="M43" s="100"/>
    </row>
    <row r="44" spans="1:13" s="7" customFormat="1" ht="16.5">
      <c r="A44" s="156"/>
      <c r="B44" s="157"/>
      <c r="C44" s="158" t="s">
        <v>6</v>
      </c>
      <c r="D44" s="159" t="s">
        <v>34</v>
      </c>
      <c r="E44" s="112">
        <v>0.07</v>
      </c>
      <c r="F44" s="113">
        <f>F37*E44</f>
        <v>2.1</v>
      </c>
      <c r="G44" s="108"/>
      <c r="H44" s="98"/>
      <c r="I44" s="98"/>
      <c r="J44" s="98"/>
      <c r="K44" s="98"/>
      <c r="L44" s="98"/>
      <c r="M44" s="100"/>
    </row>
    <row r="45" spans="1:13" s="7" customFormat="1" ht="33">
      <c r="A45" s="156"/>
      <c r="B45" s="91" t="s">
        <v>107</v>
      </c>
      <c r="C45" s="171" t="s">
        <v>126</v>
      </c>
      <c r="D45" s="91" t="s">
        <v>33</v>
      </c>
      <c r="E45" s="92"/>
      <c r="F45" s="237">
        <f>F43*1.6</f>
        <v>58.56</v>
      </c>
      <c r="G45" s="93"/>
      <c r="H45" s="93"/>
      <c r="I45" s="93"/>
      <c r="J45" s="93"/>
      <c r="K45" s="106"/>
      <c r="L45" s="93"/>
      <c r="M45" s="94"/>
    </row>
    <row r="46" spans="1:13" s="7" customFormat="1" ht="84">
      <c r="A46" s="95">
        <v>2</v>
      </c>
      <c r="B46" s="151" t="s">
        <v>78</v>
      </c>
      <c r="C46" s="171" t="s">
        <v>104</v>
      </c>
      <c r="D46" s="57" t="s">
        <v>35</v>
      </c>
      <c r="E46" s="152"/>
      <c r="F46" s="170">
        <v>371</v>
      </c>
      <c r="G46" s="152"/>
      <c r="H46" s="153"/>
      <c r="I46" s="154"/>
      <c r="J46" s="153"/>
      <c r="K46" s="154"/>
      <c r="L46" s="153"/>
      <c r="M46" s="155"/>
    </row>
    <row r="47" spans="1:13" s="7" customFormat="1" ht="16.5">
      <c r="A47" s="156"/>
      <c r="B47" s="157"/>
      <c r="C47" s="158" t="s">
        <v>41</v>
      </c>
      <c r="D47" s="159" t="s">
        <v>3</v>
      </c>
      <c r="E47" s="112">
        <v>0.033</v>
      </c>
      <c r="F47" s="113">
        <f>F46*E47</f>
        <v>12.243</v>
      </c>
      <c r="G47" s="98"/>
      <c r="H47" s="98"/>
      <c r="I47" s="98"/>
      <c r="J47" s="98"/>
      <c r="K47" s="98"/>
      <c r="L47" s="98"/>
      <c r="M47" s="100"/>
    </row>
    <row r="48" spans="1:13" s="7" customFormat="1" ht="33">
      <c r="A48" s="156"/>
      <c r="B48" s="157"/>
      <c r="C48" s="158" t="s">
        <v>42</v>
      </c>
      <c r="D48" s="159" t="s">
        <v>43</v>
      </c>
      <c r="E48" s="113">
        <v>0.00191</v>
      </c>
      <c r="F48" s="113">
        <f>F46*E48</f>
        <v>0.70861</v>
      </c>
      <c r="G48" s="98"/>
      <c r="H48" s="98"/>
      <c r="I48" s="98"/>
      <c r="J48" s="98"/>
      <c r="K48" s="162"/>
      <c r="L48" s="98"/>
      <c r="M48" s="100"/>
    </row>
    <row r="49" spans="1:13" s="7" customFormat="1" ht="16.5">
      <c r="A49" s="156"/>
      <c r="B49" s="157"/>
      <c r="C49" s="158" t="s">
        <v>45</v>
      </c>
      <c r="D49" s="159" t="s">
        <v>43</v>
      </c>
      <c r="E49" s="113">
        <v>0.0112</v>
      </c>
      <c r="F49" s="113">
        <f>F46*E49</f>
        <v>4.1552</v>
      </c>
      <c r="G49" s="98"/>
      <c r="H49" s="98"/>
      <c r="I49" s="98"/>
      <c r="J49" s="98"/>
      <c r="K49" s="162"/>
      <c r="L49" s="98"/>
      <c r="M49" s="100"/>
    </row>
    <row r="50" spans="1:13" s="7" customFormat="1" ht="16.5">
      <c r="A50" s="156"/>
      <c r="B50" s="157"/>
      <c r="C50" s="158" t="s">
        <v>46</v>
      </c>
      <c r="D50" s="159" t="s">
        <v>43</v>
      </c>
      <c r="E50" s="113">
        <v>0.0248</v>
      </c>
      <c r="F50" s="113">
        <f>F46*E50</f>
        <v>9.2008</v>
      </c>
      <c r="G50" s="98"/>
      <c r="H50" s="98"/>
      <c r="I50" s="98"/>
      <c r="J50" s="98"/>
      <c r="K50" s="162"/>
      <c r="L50" s="98"/>
      <c r="M50" s="100"/>
    </row>
    <row r="51" spans="1:13" s="7" customFormat="1" ht="33">
      <c r="A51" s="156"/>
      <c r="B51" s="157"/>
      <c r="C51" s="158" t="s">
        <v>44</v>
      </c>
      <c r="D51" s="159" t="s">
        <v>43</v>
      </c>
      <c r="E51" s="113">
        <v>0.00414</v>
      </c>
      <c r="F51" s="113">
        <f>F46*E51</f>
        <v>1.5359399999999999</v>
      </c>
      <c r="G51" s="98"/>
      <c r="H51" s="98"/>
      <c r="I51" s="98"/>
      <c r="J51" s="98"/>
      <c r="K51" s="162"/>
      <c r="L51" s="98"/>
      <c r="M51" s="100"/>
    </row>
    <row r="52" spans="1:13" s="7" customFormat="1" ht="33">
      <c r="A52" s="156"/>
      <c r="B52" s="157"/>
      <c r="C52" s="158" t="s">
        <v>47</v>
      </c>
      <c r="D52" s="159" t="s">
        <v>43</v>
      </c>
      <c r="E52" s="113">
        <v>0.00053</v>
      </c>
      <c r="F52" s="113">
        <f>F46*E52</f>
        <v>0.19663</v>
      </c>
      <c r="G52" s="98"/>
      <c r="H52" s="98"/>
      <c r="I52" s="98"/>
      <c r="J52" s="98"/>
      <c r="K52" s="162"/>
      <c r="L52" s="98"/>
      <c r="M52" s="100"/>
    </row>
    <row r="53" spans="1:13" s="7" customFormat="1" ht="16.5">
      <c r="A53" s="156"/>
      <c r="B53" s="157"/>
      <c r="C53" s="57" t="s">
        <v>5</v>
      </c>
      <c r="D53" s="159"/>
      <c r="E53" s="113"/>
      <c r="F53" s="113"/>
      <c r="G53" s="98"/>
      <c r="H53" s="98"/>
      <c r="I53" s="98"/>
      <c r="J53" s="98"/>
      <c r="K53" s="98"/>
      <c r="L53" s="98"/>
      <c r="M53" s="100"/>
    </row>
    <row r="54" spans="1:13" s="7" customFormat="1" ht="33">
      <c r="A54" s="156"/>
      <c r="B54" s="143" t="s">
        <v>114</v>
      </c>
      <c r="C54" s="158" t="s">
        <v>92</v>
      </c>
      <c r="D54" s="161" t="s">
        <v>34</v>
      </c>
      <c r="E54" s="113">
        <v>0.1512</v>
      </c>
      <c r="F54" s="113">
        <f>F46*E54</f>
        <v>56.0952</v>
      </c>
      <c r="G54" s="108"/>
      <c r="H54" s="98"/>
      <c r="I54" s="98"/>
      <c r="J54" s="98"/>
      <c r="K54" s="98"/>
      <c r="L54" s="98"/>
      <c r="M54" s="100"/>
    </row>
    <row r="55" spans="1:13" s="7" customFormat="1" ht="16.5">
      <c r="A55" s="156"/>
      <c r="B55" s="157"/>
      <c r="C55" s="158" t="s">
        <v>6</v>
      </c>
      <c r="D55" s="159" t="s">
        <v>34</v>
      </c>
      <c r="E55" s="113">
        <v>0.03</v>
      </c>
      <c r="F55" s="113">
        <f>F46*E55</f>
        <v>11.129999999999999</v>
      </c>
      <c r="G55" s="108"/>
      <c r="H55" s="98"/>
      <c r="I55" s="98"/>
      <c r="J55" s="98"/>
      <c r="K55" s="98"/>
      <c r="L55" s="98"/>
      <c r="M55" s="100"/>
    </row>
    <row r="56" spans="1:13" s="7" customFormat="1" ht="33">
      <c r="A56" s="156"/>
      <c r="B56" s="91"/>
      <c r="C56" s="171" t="s">
        <v>127</v>
      </c>
      <c r="D56" s="91" t="s">
        <v>33</v>
      </c>
      <c r="E56" s="92"/>
      <c r="F56" s="237">
        <f>F54*1.6</f>
        <v>89.75232</v>
      </c>
      <c r="G56" s="93"/>
      <c r="H56" s="93"/>
      <c r="I56" s="93"/>
      <c r="J56" s="93"/>
      <c r="K56" s="106"/>
      <c r="L56" s="93"/>
      <c r="M56" s="94"/>
    </row>
    <row r="57" spans="1:13" s="7" customFormat="1" ht="115.5">
      <c r="A57" s="95">
        <v>3</v>
      </c>
      <c r="B57" s="125" t="s">
        <v>79</v>
      </c>
      <c r="C57" s="171" t="s">
        <v>184</v>
      </c>
      <c r="D57" s="57" t="s">
        <v>35</v>
      </c>
      <c r="E57" s="98"/>
      <c r="F57" s="170">
        <v>331</v>
      </c>
      <c r="G57" s="99"/>
      <c r="H57" s="98"/>
      <c r="I57" s="99"/>
      <c r="J57" s="98"/>
      <c r="K57" s="99"/>
      <c r="L57" s="98"/>
      <c r="M57" s="100"/>
    </row>
    <row r="58" spans="1:13" s="7" customFormat="1" ht="33">
      <c r="A58" s="95"/>
      <c r="B58" s="57"/>
      <c r="C58" s="96" t="s">
        <v>80</v>
      </c>
      <c r="D58" s="97" t="s">
        <v>23</v>
      </c>
      <c r="E58" s="112">
        <v>0.386</v>
      </c>
      <c r="F58" s="113">
        <f>F57*E58</f>
        <v>127.766</v>
      </c>
      <c r="G58" s="99"/>
      <c r="H58" s="98"/>
      <c r="I58" s="98"/>
      <c r="J58" s="98"/>
      <c r="K58" s="99"/>
      <c r="L58" s="98"/>
      <c r="M58" s="100"/>
    </row>
    <row r="59" spans="1:13" s="7" customFormat="1" ht="16.5">
      <c r="A59" s="95"/>
      <c r="B59" s="57"/>
      <c r="C59" s="96" t="s">
        <v>7</v>
      </c>
      <c r="D59" s="97" t="s">
        <v>28</v>
      </c>
      <c r="E59" s="113">
        <v>0.0131</v>
      </c>
      <c r="F59" s="113">
        <f>E59*F57</f>
        <v>4.3361</v>
      </c>
      <c r="G59" s="99"/>
      <c r="H59" s="98"/>
      <c r="I59" s="99"/>
      <c r="J59" s="98"/>
      <c r="K59" s="98"/>
      <c r="L59" s="98"/>
      <c r="M59" s="100"/>
    </row>
    <row r="60" spans="1:13" s="7" customFormat="1" ht="16.5">
      <c r="A60" s="95"/>
      <c r="B60" s="57"/>
      <c r="C60" s="57" t="s">
        <v>5</v>
      </c>
      <c r="D60" s="97"/>
      <c r="E60" s="98"/>
      <c r="F60" s="113"/>
      <c r="G60" s="99"/>
      <c r="H60" s="98"/>
      <c r="I60" s="99"/>
      <c r="J60" s="98"/>
      <c r="K60" s="99"/>
      <c r="L60" s="98"/>
      <c r="M60" s="100"/>
    </row>
    <row r="61" spans="1:13" s="7" customFormat="1" ht="16.5">
      <c r="A61" s="95"/>
      <c r="B61" s="91"/>
      <c r="C61" s="96" t="s">
        <v>105</v>
      </c>
      <c r="D61" s="114" t="s">
        <v>34</v>
      </c>
      <c r="E61" s="113">
        <v>0.1632</v>
      </c>
      <c r="F61" s="113">
        <f>F57*0.16*1.02</f>
        <v>54.019200000000005</v>
      </c>
      <c r="G61" s="110"/>
      <c r="H61" s="98"/>
      <c r="I61" s="99"/>
      <c r="J61" s="98"/>
      <c r="K61" s="99"/>
      <c r="L61" s="98"/>
      <c r="M61" s="100"/>
    </row>
    <row r="62" spans="1:13" s="7" customFormat="1" ht="16.5">
      <c r="A62" s="95"/>
      <c r="B62" s="91"/>
      <c r="C62" s="107" t="s">
        <v>106</v>
      </c>
      <c r="D62" s="114" t="s">
        <v>33</v>
      </c>
      <c r="E62" s="108"/>
      <c r="F62" s="113">
        <v>0.73</v>
      </c>
      <c r="G62" s="110"/>
      <c r="H62" s="108"/>
      <c r="I62" s="109"/>
      <c r="J62" s="108"/>
      <c r="K62" s="109"/>
      <c r="L62" s="108"/>
      <c r="M62" s="111"/>
    </row>
    <row r="63" spans="1:13" s="7" customFormat="1" ht="16.5">
      <c r="A63" s="95"/>
      <c r="B63" s="91"/>
      <c r="C63" s="107" t="s">
        <v>119</v>
      </c>
      <c r="D63" s="114" t="s">
        <v>33</v>
      </c>
      <c r="E63" s="163"/>
      <c r="F63" s="113">
        <v>0.024</v>
      </c>
      <c r="G63" s="110"/>
      <c r="H63" s="108"/>
      <c r="I63" s="109"/>
      <c r="J63" s="108"/>
      <c r="K63" s="109"/>
      <c r="L63" s="108"/>
      <c r="M63" s="111"/>
    </row>
    <row r="64" spans="1:13" s="7" customFormat="1" ht="16.5">
      <c r="A64" s="156"/>
      <c r="B64" s="157"/>
      <c r="C64" s="107" t="s">
        <v>93</v>
      </c>
      <c r="D64" s="114" t="s">
        <v>35</v>
      </c>
      <c r="E64" s="163">
        <v>0.00934</v>
      </c>
      <c r="F64" s="163">
        <f>F57*E64</f>
        <v>3.0915399999999997</v>
      </c>
      <c r="G64" s="110"/>
      <c r="H64" s="108"/>
      <c r="I64" s="109"/>
      <c r="J64" s="108"/>
      <c r="K64" s="109"/>
      <c r="L64" s="108"/>
      <c r="M64" s="111"/>
    </row>
    <row r="65" spans="1:13" s="7" customFormat="1" ht="16.5">
      <c r="A65" s="156"/>
      <c r="B65" s="157"/>
      <c r="C65" s="158" t="s">
        <v>94</v>
      </c>
      <c r="D65" s="159" t="s">
        <v>0</v>
      </c>
      <c r="E65" s="163">
        <v>0.00564</v>
      </c>
      <c r="F65" s="113">
        <f>F57*E65</f>
        <v>1.86684</v>
      </c>
      <c r="G65" s="108"/>
      <c r="H65" s="108"/>
      <c r="I65" s="108"/>
      <c r="J65" s="108"/>
      <c r="K65" s="108"/>
      <c r="L65" s="108"/>
      <c r="M65" s="111"/>
    </row>
    <row r="66" spans="1:13" s="7" customFormat="1" ht="33">
      <c r="A66" s="156"/>
      <c r="B66" s="91"/>
      <c r="C66" s="171" t="s">
        <v>128</v>
      </c>
      <c r="D66" s="114" t="s">
        <v>33</v>
      </c>
      <c r="E66" s="92"/>
      <c r="F66" s="200">
        <f>F61*2.4</f>
        <v>129.64608</v>
      </c>
      <c r="G66" s="93"/>
      <c r="H66" s="93"/>
      <c r="I66" s="93"/>
      <c r="J66" s="93"/>
      <c r="K66" s="93"/>
      <c r="L66" s="93"/>
      <c r="M66" s="94"/>
    </row>
    <row r="67" spans="1:13" s="7" customFormat="1" ht="33">
      <c r="A67" s="156"/>
      <c r="B67" s="91"/>
      <c r="C67" s="171" t="s">
        <v>129</v>
      </c>
      <c r="D67" s="114" t="s">
        <v>33</v>
      </c>
      <c r="E67" s="92"/>
      <c r="F67" s="200">
        <f>F62</f>
        <v>0.73</v>
      </c>
      <c r="G67" s="93"/>
      <c r="H67" s="93"/>
      <c r="I67" s="93"/>
      <c r="J67" s="93"/>
      <c r="K67" s="93"/>
      <c r="L67" s="93"/>
      <c r="M67" s="94"/>
    </row>
    <row r="68" spans="1:13" s="7" customFormat="1" ht="33">
      <c r="A68" s="156"/>
      <c r="B68" s="91"/>
      <c r="C68" s="171" t="s">
        <v>116</v>
      </c>
      <c r="D68" s="114" t="s">
        <v>33</v>
      </c>
      <c r="E68" s="92"/>
      <c r="F68" s="200">
        <f>F63</f>
        <v>0.024</v>
      </c>
      <c r="G68" s="93"/>
      <c r="H68" s="93"/>
      <c r="I68" s="93"/>
      <c r="J68" s="93"/>
      <c r="K68" s="93"/>
      <c r="L68" s="93"/>
      <c r="M68" s="94"/>
    </row>
    <row r="69" spans="1:13" s="7" customFormat="1" ht="33">
      <c r="A69" s="95">
        <v>4</v>
      </c>
      <c r="B69" s="102" t="s">
        <v>100</v>
      </c>
      <c r="C69" s="171" t="s">
        <v>95</v>
      </c>
      <c r="D69" s="114" t="s">
        <v>35</v>
      </c>
      <c r="E69" s="164"/>
      <c r="F69" s="105">
        <f>F57</f>
        <v>331</v>
      </c>
      <c r="G69" s="164"/>
      <c r="H69" s="165"/>
      <c r="I69" s="164"/>
      <c r="J69" s="165"/>
      <c r="K69" s="164"/>
      <c r="L69" s="165"/>
      <c r="M69" s="166"/>
    </row>
    <row r="70" spans="1:13" s="7" customFormat="1" ht="16.5">
      <c r="A70" s="167"/>
      <c r="B70" s="168"/>
      <c r="C70" s="96" t="s">
        <v>4</v>
      </c>
      <c r="D70" s="159" t="s">
        <v>3</v>
      </c>
      <c r="E70" s="104">
        <v>0.197</v>
      </c>
      <c r="F70" s="238">
        <f>E70*F69</f>
        <v>65.20700000000001</v>
      </c>
      <c r="G70" s="93"/>
      <c r="H70" s="93"/>
      <c r="I70" s="93"/>
      <c r="J70" s="93"/>
      <c r="K70" s="93"/>
      <c r="L70" s="93"/>
      <c r="M70" s="94"/>
    </row>
    <row r="71" spans="1:13" s="7" customFormat="1" ht="16.5">
      <c r="A71" s="167"/>
      <c r="B71" s="168"/>
      <c r="C71" s="96" t="s">
        <v>7</v>
      </c>
      <c r="D71" s="159" t="s">
        <v>0</v>
      </c>
      <c r="E71" s="104">
        <v>0.0437</v>
      </c>
      <c r="F71" s="238">
        <f>E71*F69</f>
        <v>14.4647</v>
      </c>
      <c r="G71" s="93"/>
      <c r="H71" s="93"/>
      <c r="I71" s="93"/>
      <c r="J71" s="93"/>
      <c r="K71" s="93"/>
      <c r="L71" s="93"/>
      <c r="M71" s="94"/>
    </row>
    <row r="72" spans="1:13" s="7" customFormat="1" ht="16.5">
      <c r="A72" s="167"/>
      <c r="B72" s="168"/>
      <c r="C72" s="57" t="s">
        <v>5</v>
      </c>
      <c r="D72" s="159"/>
      <c r="E72" s="106"/>
      <c r="F72" s="238"/>
      <c r="G72" s="93"/>
      <c r="H72" s="93"/>
      <c r="I72" s="93"/>
      <c r="J72" s="93"/>
      <c r="K72" s="93"/>
      <c r="L72" s="93"/>
      <c r="M72" s="94"/>
    </row>
    <row r="73" spans="1:13" s="7" customFormat="1" ht="16.5">
      <c r="A73" s="167"/>
      <c r="B73" s="168"/>
      <c r="C73" s="96" t="s">
        <v>82</v>
      </c>
      <c r="D73" s="159" t="s">
        <v>81</v>
      </c>
      <c r="E73" s="106">
        <v>0.4</v>
      </c>
      <c r="F73" s="238">
        <f>E73*F69</f>
        <v>132.4</v>
      </c>
      <c r="G73" s="93"/>
      <c r="H73" s="93"/>
      <c r="I73" s="93"/>
      <c r="J73" s="93"/>
      <c r="K73" s="93"/>
      <c r="L73" s="93"/>
      <c r="M73" s="94"/>
    </row>
    <row r="74" spans="1:13" s="7" customFormat="1" ht="16.5">
      <c r="A74" s="167"/>
      <c r="B74" s="168"/>
      <c r="C74" s="96" t="s">
        <v>8</v>
      </c>
      <c r="D74" s="159" t="s">
        <v>0</v>
      </c>
      <c r="E74" s="201">
        <v>0.072</v>
      </c>
      <c r="F74" s="238">
        <f>E74*F69</f>
        <v>23.831999999999997</v>
      </c>
      <c r="G74" s="93"/>
      <c r="H74" s="93"/>
      <c r="I74" s="93"/>
      <c r="J74" s="93"/>
      <c r="K74" s="93"/>
      <c r="L74" s="93"/>
      <c r="M74" s="94"/>
    </row>
    <row r="75" spans="1:13" s="7" customFormat="1" ht="33">
      <c r="A75" s="156"/>
      <c r="B75" s="91"/>
      <c r="C75" s="171" t="s">
        <v>115</v>
      </c>
      <c r="D75" s="114" t="s">
        <v>33</v>
      </c>
      <c r="E75" s="92"/>
      <c r="F75" s="200">
        <f>F73/1000</f>
        <v>0.13240000000000002</v>
      </c>
      <c r="G75" s="93"/>
      <c r="H75" s="93"/>
      <c r="I75" s="93"/>
      <c r="J75" s="93"/>
      <c r="K75" s="93"/>
      <c r="L75" s="93"/>
      <c r="M75" s="94"/>
    </row>
    <row r="76" spans="1:13" s="7" customFormat="1" ht="99">
      <c r="A76" s="95">
        <v>5</v>
      </c>
      <c r="B76" s="151" t="s">
        <v>69</v>
      </c>
      <c r="C76" s="171" t="s">
        <v>132</v>
      </c>
      <c r="D76" s="57" t="s">
        <v>34</v>
      </c>
      <c r="E76" s="152"/>
      <c r="F76" s="170">
        <v>27</v>
      </c>
      <c r="G76" s="152"/>
      <c r="H76" s="153"/>
      <c r="I76" s="154"/>
      <c r="J76" s="153"/>
      <c r="K76" s="154"/>
      <c r="L76" s="153"/>
      <c r="M76" s="155"/>
    </row>
    <row r="77" spans="1:13" s="7" customFormat="1" ht="16.5">
      <c r="A77" s="156"/>
      <c r="B77" s="157"/>
      <c r="C77" s="158" t="s">
        <v>41</v>
      </c>
      <c r="D77" s="159" t="s">
        <v>3</v>
      </c>
      <c r="E77" s="112">
        <v>0.15</v>
      </c>
      <c r="F77" s="113">
        <f>F76*E77</f>
        <v>4.05</v>
      </c>
      <c r="G77" s="98"/>
      <c r="H77" s="98"/>
      <c r="I77" s="98"/>
      <c r="J77" s="98"/>
      <c r="K77" s="98"/>
      <c r="L77" s="98"/>
      <c r="M77" s="100"/>
    </row>
    <row r="78" spans="1:13" s="7" customFormat="1" ht="33">
      <c r="A78" s="156"/>
      <c r="B78" s="157"/>
      <c r="C78" s="158" t="s">
        <v>42</v>
      </c>
      <c r="D78" s="159" t="s">
        <v>43</v>
      </c>
      <c r="E78" s="113">
        <v>0.0216</v>
      </c>
      <c r="F78" s="113">
        <f>F76*E78</f>
        <v>0.5832</v>
      </c>
      <c r="G78" s="98"/>
      <c r="H78" s="98"/>
      <c r="I78" s="98"/>
      <c r="J78" s="98"/>
      <c r="K78" s="108"/>
      <c r="L78" s="98"/>
      <c r="M78" s="100"/>
    </row>
    <row r="79" spans="1:13" s="7" customFormat="1" ht="16.5">
      <c r="A79" s="156"/>
      <c r="B79" s="157"/>
      <c r="C79" s="158" t="s">
        <v>70</v>
      </c>
      <c r="D79" s="159" t="s">
        <v>43</v>
      </c>
      <c r="E79" s="113">
        <v>0.0273</v>
      </c>
      <c r="F79" s="113">
        <f>F76*E79</f>
        <v>0.7371000000000001</v>
      </c>
      <c r="G79" s="98"/>
      <c r="H79" s="98"/>
      <c r="I79" s="98"/>
      <c r="J79" s="98"/>
      <c r="K79" s="108"/>
      <c r="L79" s="98"/>
      <c r="M79" s="100"/>
    </row>
    <row r="80" spans="1:13" s="7" customFormat="1" ht="33">
      <c r="A80" s="156"/>
      <c r="B80" s="157"/>
      <c r="C80" s="160" t="s">
        <v>44</v>
      </c>
      <c r="D80" s="161" t="s">
        <v>43</v>
      </c>
      <c r="E80" s="113">
        <v>0.0097</v>
      </c>
      <c r="F80" s="113">
        <f>F76*E80</f>
        <v>0.2619</v>
      </c>
      <c r="G80" s="98"/>
      <c r="H80" s="98"/>
      <c r="I80" s="98"/>
      <c r="J80" s="98"/>
      <c r="K80" s="108"/>
      <c r="L80" s="98"/>
      <c r="M80" s="100"/>
    </row>
    <row r="81" spans="1:13" s="7" customFormat="1" ht="16.5">
      <c r="A81" s="156"/>
      <c r="B81" s="157"/>
      <c r="C81" s="57" t="s">
        <v>5</v>
      </c>
      <c r="D81" s="159"/>
      <c r="E81" s="113"/>
      <c r="F81" s="113"/>
      <c r="G81" s="98"/>
      <c r="H81" s="98"/>
      <c r="I81" s="98"/>
      <c r="J81" s="98"/>
      <c r="K81" s="98"/>
      <c r="L81" s="98"/>
      <c r="M81" s="100"/>
    </row>
    <row r="82" spans="1:13" s="7" customFormat="1" ht="33">
      <c r="A82" s="156"/>
      <c r="B82" s="143" t="s">
        <v>114</v>
      </c>
      <c r="C82" s="160" t="s">
        <v>30</v>
      </c>
      <c r="D82" s="159" t="s">
        <v>34</v>
      </c>
      <c r="E82" s="98">
        <v>1.22</v>
      </c>
      <c r="F82" s="113">
        <f>F76*E82</f>
        <v>32.94</v>
      </c>
      <c r="G82" s="98"/>
      <c r="H82" s="98"/>
      <c r="I82" s="98"/>
      <c r="J82" s="98"/>
      <c r="K82" s="98"/>
      <c r="L82" s="98"/>
      <c r="M82" s="100"/>
    </row>
    <row r="83" spans="1:13" s="7" customFormat="1" ht="16.5">
      <c r="A83" s="156"/>
      <c r="B83" s="157"/>
      <c r="C83" s="158" t="s">
        <v>6</v>
      </c>
      <c r="D83" s="159" t="s">
        <v>34</v>
      </c>
      <c r="E83" s="112">
        <v>0.07</v>
      </c>
      <c r="F83" s="113">
        <f>F76*E83</f>
        <v>1.8900000000000001</v>
      </c>
      <c r="G83" s="108"/>
      <c r="H83" s="98"/>
      <c r="I83" s="98"/>
      <c r="J83" s="98"/>
      <c r="K83" s="98"/>
      <c r="L83" s="98"/>
      <c r="M83" s="100"/>
    </row>
    <row r="84" spans="1:13" s="7" customFormat="1" ht="33">
      <c r="A84" s="156"/>
      <c r="B84" s="91" t="s">
        <v>107</v>
      </c>
      <c r="C84" s="171" t="s">
        <v>126</v>
      </c>
      <c r="D84" s="91" t="s">
        <v>33</v>
      </c>
      <c r="E84" s="92"/>
      <c r="F84" s="237">
        <f>F82*1.6</f>
        <v>52.704</v>
      </c>
      <c r="G84" s="93"/>
      <c r="H84" s="93"/>
      <c r="I84" s="93"/>
      <c r="J84" s="93"/>
      <c r="K84" s="106"/>
      <c r="L84" s="93"/>
      <c r="M84" s="94"/>
    </row>
    <row r="85" spans="1:13" s="7" customFormat="1" ht="17.25" thickBot="1">
      <c r="A85" s="205"/>
      <c r="B85" s="206"/>
      <c r="C85" s="207" t="s">
        <v>29</v>
      </c>
      <c r="D85" s="208" t="s">
        <v>28</v>
      </c>
      <c r="E85" s="209"/>
      <c r="F85" s="209"/>
      <c r="G85" s="210"/>
      <c r="H85" s="210"/>
      <c r="I85" s="210"/>
      <c r="J85" s="210"/>
      <c r="K85" s="210"/>
      <c r="L85" s="210"/>
      <c r="M85" s="211"/>
    </row>
    <row r="86" spans="1:13" s="8" customFormat="1" ht="17.25" customHeight="1">
      <c r="A86" s="212"/>
      <c r="B86" s="213"/>
      <c r="C86" s="214" t="s">
        <v>90</v>
      </c>
      <c r="D86" s="215" t="s">
        <v>28</v>
      </c>
      <c r="E86" s="215"/>
      <c r="F86" s="215"/>
      <c r="G86" s="216"/>
      <c r="H86" s="216"/>
      <c r="I86" s="216"/>
      <c r="J86" s="216"/>
      <c r="K86" s="216"/>
      <c r="L86" s="216"/>
      <c r="M86" s="217"/>
    </row>
    <row r="87" spans="1:13" s="8" customFormat="1" ht="17.25" customHeight="1">
      <c r="A87" s="173"/>
      <c r="B87" s="174"/>
      <c r="C87" s="175" t="s">
        <v>31</v>
      </c>
      <c r="D87" s="176" t="s">
        <v>1</v>
      </c>
      <c r="E87" s="93"/>
      <c r="F87" s="177"/>
      <c r="G87" s="177"/>
      <c r="H87" s="177"/>
      <c r="I87" s="177"/>
      <c r="J87" s="177"/>
      <c r="K87" s="177"/>
      <c r="L87" s="93"/>
      <c r="M87" s="94"/>
    </row>
    <row r="88" spans="1:13" s="8" customFormat="1" ht="15" customHeight="1">
      <c r="A88" s="173"/>
      <c r="B88" s="174"/>
      <c r="C88" s="178" t="s">
        <v>16</v>
      </c>
      <c r="D88" s="121" t="s">
        <v>28</v>
      </c>
      <c r="E88" s="93"/>
      <c r="F88" s="121"/>
      <c r="G88" s="121"/>
      <c r="H88" s="121"/>
      <c r="I88" s="121"/>
      <c r="J88" s="121"/>
      <c r="K88" s="121"/>
      <c r="L88" s="123"/>
      <c r="M88" s="124"/>
    </row>
    <row r="89" spans="1:13" s="8" customFormat="1" ht="15" customHeight="1">
      <c r="A89" s="173"/>
      <c r="B89" s="174"/>
      <c r="C89" s="175" t="s">
        <v>32</v>
      </c>
      <c r="D89" s="176" t="s">
        <v>1</v>
      </c>
      <c r="E89" s="93"/>
      <c r="F89" s="177"/>
      <c r="G89" s="177"/>
      <c r="H89" s="177"/>
      <c r="I89" s="177"/>
      <c r="J89" s="177"/>
      <c r="K89" s="177"/>
      <c r="L89" s="93"/>
      <c r="M89" s="94"/>
    </row>
    <row r="90" spans="1:13" s="8" customFormat="1" ht="17.25" thickBot="1">
      <c r="A90" s="179"/>
      <c r="B90" s="180"/>
      <c r="C90" s="181" t="s">
        <v>16</v>
      </c>
      <c r="D90" s="182" t="s">
        <v>28</v>
      </c>
      <c r="E90" s="182"/>
      <c r="F90" s="182"/>
      <c r="G90" s="182"/>
      <c r="H90" s="182"/>
      <c r="I90" s="182"/>
      <c r="J90" s="182"/>
      <c r="K90" s="182"/>
      <c r="L90" s="183"/>
      <c r="M90" s="184"/>
    </row>
    <row r="91" spans="1:13" s="8" customFormat="1" ht="16.5">
      <c r="A91" s="15"/>
      <c r="B91" s="16"/>
      <c r="C91" s="21"/>
      <c r="D91" s="18"/>
      <c r="E91" s="18"/>
      <c r="F91" s="18"/>
      <c r="G91" s="18"/>
      <c r="H91" s="18"/>
      <c r="I91" s="18"/>
      <c r="J91" s="18"/>
      <c r="K91" s="18"/>
      <c r="L91" s="18"/>
      <c r="M91" s="20"/>
    </row>
    <row r="92" spans="1:12" s="8" customFormat="1" ht="16.5">
      <c r="A92" s="14"/>
      <c r="B92" s="5"/>
      <c r="C92" s="263"/>
      <c r="D92" s="263"/>
      <c r="E92" s="263"/>
      <c r="F92" s="263"/>
      <c r="G92" s="263"/>
      <c r="H92" s="263"/>
      <c r="I92" s="263"/>
      <c r="J92" s="263"/>
      <c r="K92" s="263"/>
      <c r="L92" s="263"/>
    </row>
    <row r="93" s="59" customFormat="1" ht="15.75">
      <c r="A93" s="59" t="s">
        <v>183</v>
      </c>
    </row>
    <row r="94" spans="1:12" s="8" customFormat="1" ht="16.5">
      <c r="A94" s="14"/>
      <c r="B94" s="5"/>
      <c r="C94" s="68"/>
      <c r="D94" s="67"/>
      <c r="E94" s="67"/>
      <c r="F94" s="67"/>
      <c r="G94" s="67"/>
      <c r="H94" s="67"/>
      <c r="I94" s="67"/>
      <c r="J94" s="67"/>
      <c r="K94" s="67"/>
      <c r="L94" s="67"/>
    </row>
    <row r="95" spans="1:12" s="8" customFormat="1" ht="16.5">
      <c r="A95" s="14"/>
      <c r="B95" s="5"/>
      <c r="C95" s="263"/>
      <c r="D95" s="263"/>
      <c r="E95" s="263"/>
      <c r="F95" s="263"/>
      <c r="G95" s="263"/>
      <c r="H95" s="263"/>
      <c r="I95" s="263"/>
      <c r="J95" s="263"/>
      <c r="K95" s="263"/>
      <c r="L95" s="263"/>
    </row>
    <row r="96" spans="1:12" s="8" customFormat="1" ht="16.5">
      <c r="A96" s="14"/>
      <c r="B96" s="5"/>
      <c r="C96" s="263"/>
      <c r="D96" s="263"/>
      <c r="E96" s="263"/>
      <c r="F96" s="263"/>
      <c r="G96" s="263"/>
      <c r="H96" s="263"/>
      <c r="I96" s="263"/>
      <c r="J96" s="263"/>
      <c r="K96" s="263"/>
      <c r="L96" s="263"/>
    </row>
    <row r="97" spans="1:12" s="8" customFormat="1" ht="16.5">
      <c r="A97" s="14"/>
      <c r="B97" s="5"/>
      <c r="C97" s="9"/>
      <c r="D97" s="3"/>
      <c r="E97" s="3"/>
      <c r="F97" s="3"/>
      <c r="G97" s="3"/>
      <c r="H97" s="3"/>
      <c r="I97" s="3"/>
      <c r="J97" s="3"/>
      <c r="K97" s="3"/>
      <c r="L97" s="3"/>
    </row>
    <row r="98" spans="1:12" s="8" customFormat="1" ht="16.5">
      <c r="A98" s="14"/>
      <c r="B98" s="5"/>
      <c r="C98" s="9"/>
      <c r="D98" s="3"/>
      <c r="E98" s="3"/>
      <c r="F98" s="3"/>
      <c r="G98" s="3"/>
      <c r="H98" s="3"/>
      <c r="I98" s="3"/>
      <c r="J98" s="3"/>
      <c r="K98" s="3"/>
      <c r="L98" s="3"/>
    </row>
    <row r="99" spans="1:12" s="8" customFormat="1" ht="16.5">
      <c r="A99" s="14"/>
      <c r="B99" s="5"/>
      <c r="C99" s="9"/>
      <c r="D99" s="3"/>
      <c r="E99" s="3"/>
      <c r="F99" s="3"/>
      <c r="G99" s="3"/>
      <c r="H99" s="3"/>
      <c r="I99" s="3"/>
      <c r="J99" s="3"/>
      <c r="K99" s="3"/>
      <c r="L99" s="3"/>
    </row>
    <row r="100" spans="1:12" s="8" customFormat="1" ht="16.5">
      <c r="A100" s="14"/>
      <c r="B100" s="5"/>
      <c r="C100" s="9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8" customFormat="1" ht="16.5">
      <c r="A101" s="14"/>
      <c r="B101" s="5"/>
      <c r="C101" s="9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8" customFormat="1" ht="16.5">
      <c r="A102" s="14"/>
      <c r="B102" s="5"/>
      <c r="C102" s="9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8" customFormat="1" ht="16.5">
      <c r="A103" s="14"/>
      <c r="B103" s="5"/>
      <c r="C103" s="9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8" customFormat="1" ht="16.5">
      <c r="A104" s="14"/>
      <c r="B104" s="5"/>
      <c r="C104" s="9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8" customFormat="1" ht="16.5">
      <c r="A105" s="14"/>
      <c r="B105" s="5"/>
      <c r="C105" s="9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8" customFormat="1" ht="16.5">
      <c r="A106" s="14"/>
      <c r="B106" s="5"/>
      <c r="C106" s="9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8" customFormat="1" ht="16.5">
      <c r="A107" s="14"/>
      <c r="B107" s="5"/>
      <c r="C107" s="9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8" customFormat="1" ht="16.5">
      <c r="A108" s="14"/>
      <c r="B108" s="5"/>
      <c r="C108" s="9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8" customFormat="1" ht="16.5">
      <c r="A109" s="14"/>
      <c r="B109" s="5"/>
      <c r="C109" s="9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8" customFormat="1" ht="16.5">
      <c r="A110" s="14"/>
      <c r="B110" s="5"/>
      <c r="C110" s="9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8" customFormat="1" ht="16.5">
      <c r="A111" s="14"/>
      <c r="B111" s="5"/>
      <c r="C111" s="9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8" customFormat="1" ht="16.5">
      <c r="A112" s="14"/>
      <c r="B112" s="5"/>
      <c r="C112" s="9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8" customFormat="1" ht="16.5">
      <c r="A113" s="14"/>
      <c r="B113" s="5"/>
      <c r="C113" s="9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8" customFormat="1" ht="16.5">
      <c r="A114" s="14"/>
      <c r="B114" s="5"/>
      <c r="C114" s="9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8" customFormat="1" ht="16.5">
      <c r="A115" s="14"/>
      <c r="B115" s="5"/>
      <c r="C115" s="9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8" customFormat="1" ht="16.5">
      <c r="A116" s="14"/>
      <c r="B116" s="5"/>
      <c r="C116" s="9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8" customFormat="1" ht="16.5">
      <c r="A117" s="14"/>
      <c r="B117" s="5"/>
      <c r="C117" s="9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8" customFormat="1" ht="16.5">
      <c r="A118" s="14"/>
      <c r="B118" s="5"/>
      <c r="C118" s="9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8" customFormat="1" ht="16.5">
      <c r="A119" s="14"/>
      <c r="B119" s="5"/>
      <c r="C119" s="9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8" customFormat="1" ht="16.5">
      <c r="A120" s="14"/>
      <c r="B120" s="5"/>
      <c r="C120" s="9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8" customFormat="1" ht="16.5">
      <c r="A121" s="14"/>
      <c r="B121" s="5"/>
      <c r="C121" s="9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8" customFormat="1" ht="16.5">
      <c r="A122" s="14"/>
      <c r="B122" s="5"/>
      <c r="C122" s="9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8" customFormat="1" ht="16.5">
      <c r="A123" s="14"/>
      <c r="B123" s="5"/>
      <c r="C123" s="9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8" customFormat="1" ht="16.5">
      <c r="A124" s="14"/>
      <c r="B124" s="5"/>
      <c r="C124" s="9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8" customFormat="1" ht="16.5">
      <c r="A125" s="14"/>
      <c r="B125" s="5"/>
      <c r="C125" s="9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8" customFormat="1" ht="16.5">
      <c r="A126" s="14"/>
      <c r="B126" s="5"/>
      <c r="C126" s="9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8" customFormat="1" ht="16.5">
      <c r="A127" s="14"/>
      <c r="B127" s="5"/>
      <c r="C127" s="9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8" customFormat="1" ht="16.5">
      <c r="A128" s="14"/>
      <c r="B128" s="5"/>
      <c r="C128" s="9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8" customFormat="1" ht="16.5">
      <c r="A129" s="14"/>
      <c r="B129" s="5"/>
      <c r="C129" s="9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8" customFormat="1" ht="16.5">
      <c r="A130" s="14"/>
      <c r="B130" s="5"/>
      <c r="C130" s="9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8" customFormat="1" ht="16.5">
      <c r="A131" s="14"/>
      <c r="B131" s="5"/>
      <c r="C131" s="9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8" customFormat="1" ht="16.5">
      <c r="A132" s="14"/>
      <c r="B132" s="5"/>
      <c r="C132" s="9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8" customFormat="1" ht="16.5">
      <c r="A133" s="14"/>
      <c r="B133" s="5"/>
      <c r="C133" s="9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8" customFormat="1" ht="16.5">
      <c r="A134" s="14"/>
      <c r="B134" s="5"/>
      <c r="C134" s="9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8" customFormat="1" ht="16.5">
      <c r="A135" s="14"/>
      <c r="B135" s="5"/>
      <c r="C135" s="9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8" customFormat="1" ht="16.5">
      <c r="A136" s="14"/>
      <c r="B136" s="5"/>
      <c r="C136" s="9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8" customFormat="1" ht="16.5">
      <c r="A137" s="14"/>
      <c r="B137" s="5"/>
      <c r="C137" s="9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8" customFormat="1" ht="16.5">
      <c r="A138" s="14"/>
      <c r="B138" s="5"/>
      <c r="C138" s="9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8" customFormat="1" ht="16.5">
      <c r="A139" s="14"/>
      <c r="B139" s="5"/>
      <c r="C139" s="9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8" customFormat="1" ht="16.5">
      <c r="A140" s="14"/>
      <c r="B140" s="5"/>
      <c r="C140" s="9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8" customFormat="1" ht="16.5">
      <c r="A141" s="14"/>
      <c r="B141" s="5"/>
      <c r="C141" s="9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8" customFormat="1" ht="16.5">
      <c r="A142" s="14"/>
      <c r="B142" s="5"/>
      <c r="C142" s="9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8" customFormat="1" ht="16.5">
      <c r="A143" s="14"/>
      <c r="B143" s="5"/>
      <c r="C143" s="9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8" customFormat="1" ht="16.5">
      <c r="A144" s="14"/>
      <c r="B144" s="5"/>
      <c r="C144" s="9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8" customFormat="1" ht="16.5">
      <c r="A145" s="14"/>
      <c r="B145" s="5"/>
      <c r="C145" s="9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8" customFormat="1" ht="16.5">
      <c r="A146" s="14"/>
      <c r="B146" s="5"/>
      <c r="C146" s="9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8" customFormat="1" ht="16.5">
      <c r="A147" s="14"/>
      <c r="B147" s="5"/>
      <c r="C147" s="9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8" customFormat="1" ht="16.5">
      <c r="A148" s="14"/>
      <c r="B148" s="5"/>
      <c r="C148" s="9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8" customFormat="1" ht="16.5">
      <c r="A149" s="14"/>
      <c r="B149" s="5"/>
      <c r="C149" s="9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8" customFormat="1" ht="16.5">
      <c r="A150" s="14"/>
      <c r="B150" s="5"/>
      <c r="C150" s="9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8" customFormat="1" ht="16.5">
      <c r="A151" s="14"/>
      <c r="B151" s="5"/>
      <c r="C151" s="9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8" customFormat="1" ht="16.5">
      <c r="A152" s="14"/>
      <c r="B152" s="5"/>
      <c r="C152" s="9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8" customFormat="1" ht="16.5">
      <c r="A153" s="14"/>
      <c r="B153" s="5"/>
      <c r="C153" s="9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8" customFormat="1" ht="16.5">
      <c r="A154" s="14"/>
      <c r="B154" s="5"/>
      <c r="C154" s="9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8" customFormat="1" ht="16.5">
      <c r="A155" s="14"/>
      <c r="B155" s="5"/>
      <c r="C155" s="9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8" customFormat="1" ht="16.5">
      <c r="A156" s="14"/>
      <c r="B156" s="5"/>
      <c r="C156" s="9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8" customFormat="1" ht="16.5">
      <c r="A157" s="14"/>
      <c r="B157" s="5"/>
      <c r="C157" s="9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8" customFormat="1" ht="16.5">
      <c r="A158" s="14"/>
      <c r="B158" s="5"/>
      <c r="C158" s="9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8" customFormat="1" ht="16.5">
      <c r="A159" s="14"/>
      <c r="B159" s="5"/>
      <c r="C159" s="9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8" customFormat="1" ht="16.5">
      <c r="A160" s="14"/>
      <c r="B160" s="5"/>
      <c r="C160" s="9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8" customFormat="1" ht="16.5">
      <c r="A161" s="14"/>
      <c r="B161" s="5"/>
      <c r="C161" s="9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8" customFormat="1" ht="16.5">
      <c r="A162" s="14"/>
      <c r="B162" s="5"/>
      <c r="C162" s="9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8" customFormat="1" ht="16.5">
      <c r="A163" s="14"/>
      <c r="B163" s="5"/>
      <c r="C163" s="9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8" customFormat="1" ht="16.5">
      <c r="A164" s="14"/>
      <c r="B164" s="5"/>
      <c r="C164" s="9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8" customFormat="1" ht="16.5">
      <c r="A165" s="14"/>
      <c r="B165" s="5"/>
      <c r="C165" s="9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8" customFormat="1" ht="16.5">
      <c r="A166" s="14"/>
      <c r="B166" s="5"/>
      <c r="C166" s="9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8" customFormat="1" ht="16.5">
      <c r="A167" s="14"/>
      <c r="B167" s="5"/>
      <c r="C167" s="9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8" customFormat="1" ht="16.5">
      <c r="A168" s="14"/>
      <c r="B168" s="5"/>
      <c r="C168" s="9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8" customFormat="1" ht="16.5">
      <c r="A169" s="14"/>
      <c r="B169" s="5"/>
      <c r="C169" s="9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8" customFormat="1" ht="16.5">
      <c r="A170" s="14"/>
      <c r="B170" s="5"/>
      <c r="C170" s="9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8" customFormat="1" ht="16.5">
      <c r="A171" s="14"/>
      <c r="B171" s="5"/>
      <c r="C171" s="9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8" customFormat="1" ht="16.5">
      <c r="A172" s="14"/>
      <c r="B172" s="5"/>
      <c r="C172" s="9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8" customFormat="1" ht="16.5">
      <c r="A173" s="14"/>
      <c r="B173" s="5"/>
      <c r="C173" s="9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8" customFormat="1" ht="16.5">
      <c r="A174" s="14"/>
      <c r="B174" s="5"/>
      <c r="C174" s="9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8" customFormat="1" ht="16.5">
      <c r="A175" s="14"/>
      <c r="B175" s="5"/>
      <c r="C175" s="9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8" customFormat="1" ht="16.5">
      <c r="A176" s="14"/>
      <c r="B176" s="5"/>
      <c r="C176" s="9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8" customFormat="1" ht="16.5">
      <c r="A177" s="14"/>
      <c r="B177" s="5"/>
      <c r="C177" s="9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8" customFormat="1" ht="16.5">
      <c r="A178" s="14"/>
      <c r="B178" s="5"/>
      <c r="C178" s="9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8" customFormat="1" ht="16.5">
      <c r="A179" s="14"/>
      <c r="B179" s="5"/>
      <c r="C179" s="9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8" customFormat="1" ht="16.5">
      <c r="A180" s="14"/>
      <c r="B180" s="5"/>
      <c r="C180" s="9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8" customFormat="1" ht="16.5">
      <c r="A181" s="14"/>
      <c r="B181" s="5"/>
      <c r="C181" s="9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8" customFormat="1" ht="16.5">
      <c r="A182" s="14"/>
      <c r="B182" s="5"/>
      <c r="C182" s="9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8" customFormat="1" ht="16.5">
      <c r="A183" s="14"/>
      <c r="B183" s="5"/>
      <c r="C183" s="9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8" customFormat="1" ht="16.5">
      <c r="A184" s="14"/>
      <c r="B184" s="5"/>
      <c r="C184" s="9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8" customFormat="1" ht="16.5">
      <c r="A185" s="14"/>
      <c r="B185" s="5"/>
      <c r="C185" s="9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8" customFormat="1" ht="16.5">
      <c r="A186" s="14"/>
      <c r="B186" s="5"/>
      <c r="C186" s="9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8" customFormat="1" ht="16.5">
      <c r="A187" s="14"/>
      <c r="B187" s="5"/>
      <c r="C187" s="9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8" customFormat="1" ht="16.5">
      <c r="A188" s="14"/>
      <c r="B188" s="5"/>
      <c r="C188" s="9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8" customFormat="1" ht="16.5">
      <c r="A189" s="14"/>
      <c r="B189" s="5"/>
      <c r="C189" s="9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8" customFormat="1" ht="16.5">
      <c r="A190" s="14"/>
      <c r="B190" s="5"/>
      <c r="C190" s="9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8" customFormat="1" ht="16.5">
      <c r="A191" s="14"/>
      <c r="B191" s="5"/>
      <c r="C191" s="9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8" customFormat="1" ht="16.5">
      <c r="A192" s="14"/>
      <c r="B192" s="5"/>
      <c r="C192" s="9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8" customFormat="1" ht="16.5">
      <c r="A193" s="14"/>
      <c r="B193" s="5"/>
      <c r="C193" s="9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8" customFormat="1" ht="16.5">
      <c r="A194" s="14"/>
      <c r="B194" s="5"/>
      <c r="C194" s="9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8" customFormat="1" ht="16.5">
      <c r="A195" s="14"/>
      <c r="B195" s="5"/>
      <c r="C195" s="9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8" customFormat="1" ht="16.5">
      <c r="A196" s="14"/>
      <c r="B196" s="5"/>
      <c r="C196" s="9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8" customFormat="1" ht="16.5">
      <c r="A197" s="14"/>
      <c r="B197" s="5"/>
      <c r="C197" s="9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8" customFormat="1" ht="16.5">
      <c r="A198" s="14"/>
      <c r="B198" s="5"/>
      <c r="C198" s="9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8" customFormat="1" ht="16.5">
      <c r="A199" s="14"/>
      <c r="B199" s="5"/>
      <c r="C199" s="9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8" customFormat="1" ht="16.5">
      <c r="A200" s="14"/>
      <c r="B200" s="5"/>
      <c r="C200" s="9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8" customFormat="1" ht="16.5">
      <c r="A201" s="14"/>
      <c r="B201" s="5"/>
      <c r="C201" s="9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8" customFormat="1" ht="16.5">
      <c r="A202" s="14"/>
      <c r="B202" s="5"/>
      <c r="C202" s="9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8" customFormat="1" ht="16.5">
      <c r="A203" s="14"/>
      <c r="B203" s="5"/>
      <c r="C203" s="9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8" customFormat="1" ht="16.5">
      <c r="A204" s="14"/>
      <c r="B204" s="5"/>
      <c r="C204" s="9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8" customFormat="1" ht="16.5">
      <c r="A205" s="14"/>
      <c r="B205" s="5"/>
      <c r="C205" s="9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8" customFormat="1" ht="16.5">
      <c r="A206" s="14"/>
      <c r="B206" s="5"/>
      <c r="C206" s="9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8" customFormat="1" ht="16.5">
      <c r="A207" s="14"/>
      <c r="B207" s="5"/>
      <c r="C207" s="9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8" customFormat="1" ht="16.5">
      <c r="A208" s="14"/>
      <c r="B208" s="5"/>
      <c r="C208" s="9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8" customFormat="1" ht="16.5">
      <c r="A209" s="14"/>
      <c r="B209" s="5"/>
      <c r="C209" s="9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8" customFormat="1" ht="16.5">
      <c r="A210" s="14"/>
      <c r="B210" s="5"/>
      <c r="C210" s="9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8" customFormat="1" ht="16.5">
      <c r="A211" s="14"/>
      <c r="B211" s="5"/>
      <c r="C211" s="9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8" customFormat="1" ht="16.5">
      <c r="A212" s="14"/>
      <c r="B212" s="5"/>
      <c r="C212" s="9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8" customFormat="1" ht="16.5">
      <c r="A213" s="14"/>
      <c r="B213" s="5"/>
      <c r="C213" s="9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8" customFormat="1" ht="16.5">
      <c r="A214" s="14"/>
      <c r="B214" s="5"/>
      <c r="C214" s="9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8" customFormat="1" ht="16.5">
      <c r="A215" s="14"/>
      <c r="B215" s="5"/>
      <c r="C215" s="9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8" customFormat="1" ht="16.5">
      <c r="A216" s="14"/>
      <c r="B216" s="5"/>
      <c r="C216" s="9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8" customFormat="1" ht="16.5">
      <c r="A217" s="14"/>
      <c r="B217" s="5"/>
      <c r="C217" s="9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8" customFormat="1" ht="16.5">
      <c r="A218" s="14"/>
      <c r="B218" s="5"/>
      <c r="C218" s="9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8" customFormat="1" ht="16.5">
      <c r="A219" s="14"/>
      <c r="B219" s="5"/>
      <c r="C219" s="9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8" customFormat="1" ht="16.5">
      <c r="A220" s="14"/>
      <c r="B220" s="5"/>
      <c r="C220" s="9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8" customFormat="1" ht="16.5">
      <c r="A221" s="14"/>
      <c r="B221" s="5"/>
      <c r="C221" s="9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8" customFormat="1" ht="16.5">
      <c r="A222" s="14"/>
      <c r="B222" s="5"/>
      <c r="C222" s="9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8" customFormat="1" ht="16.5">
      <c r="A223" s="14"/>
      <c r="B223" s="5"/>
      <c r="C223" s="9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8" customFormat="1" ht="16.5">
      <c r="A224" s="14"/>
      <c r="B224" s="5"/>
      <c r="C224" s="9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8" customFormat="1" ht="16.5">
      <c r="A225" s="14"/>
      <c r="B225" s="5"/>
      <c r="C225" s="9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8" customFormat="1" ht="16.5">
      <c r="A226" s="14"/>
      <c r="B226" s="5"/>
      <c r="C226" s="9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8" customFormat="1" ht="16.5">
      <c r="A227" s="14"/>
      <c r="B227" s="5"/>
      <c r="C227" s="9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8" customFormat="1" ht="16.5">
      <c r="A228" s="14"/>
      <c r="B228" s="5"/>
      <c r="C228" s="9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8" customFormat="1" ht="16.5">
      <c r="A229" s="14"/>
      <c r="B229" s="5"/>
      <c r="C229" s="9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8" customFormat="1" ht="16.5">
      <c r="A230" s="14"/>
      <c r="B230" s="5"/>
      <c r="C230" s="9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8" customFormat="1" ht="16.5">
      <c r="A231" s="14"/>
      <c r="B231" s="5"/>
      <c r="C231" s="9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8" customFormat="1" ht="16.5">
      <c r="A232" s="14"/>
      <c r="B232" s="5"/>
      <c r="C232" s="9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8" customFormat="1" ht="16.5">
      <c r="A233" s="14"/>
      <c r="B233" s="5"/>
      <c r="C233" s="9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8" customFormat="1" ht="16.5">
      <c r="A234" s="14"/>
      <c r="B234" s="5"/>
      <c r="C234" s="9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8" customFormat="1" ht="16.5">
      <c r="A235" s="14"/>
      <c r="B235" s="5"/>
      <c r="C235" s="9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8" customFormat="1" ht="16.5">
      <c r="A236" s="14"/>
      <c r="B236" s="5"/>
      <c r="C236" s="9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8" customFormat="1" ht="16.5">
      <c r="A237" s="14"/>
      <c r="B237" s="5"/>
      <c r="C237" s="9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8" customFormat="1" ht="16.5">
      <c r="A238" s="14"/>
      <c r="B238" s="5"/>
      <c r="C238" s="9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8" customFormat="1" ht="16.5">
      <c r="A239" s="14"/>
      <c r="B239" s="5"/>
      <c r="C239" s="9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8" customFormat="1" ht="16.5">
      <c r="A240" s="14"/>
      <c r="B240" s="5"/>
      <c r="C240" s="9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8" customFormat="1" ht="16.5">
      <c r="A241" s="14"/>
      <c r="B241" s="5"/>
      <c r="C241" s="9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8" customFormat="1" ht="16.5">
      <c r="A242" s="14"/>
      <c r="B242" s="5"/>
      <c r="C242" s="9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8" customFormat="1" ht="16.5">
      <c r="A243" s="14"/>
      <c r="B243" s="5"/>
      <c r="C243" s="9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8" customFormat="1" ht="16.5">
      <c r="A244" s="14"/>
      <c r="B244" s="5"/>
      <c r="C244" s="9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8" customFormat="1" ht="16.5">
      <c r="A245" s="14"/>
      <c r="B245" s="5"/>
      <c r="C245" s="9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8" customFormat="1" ht="16.5">
      <c r="A246" s="14"/>
      <c r="B246" s="5"/>
      <c r="C246" s="9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8" customFormat="1" ht="16.5">
      <c r="A247" s="14"/>
      <c r="B247" s="5"/>
      <c r="C247" s="9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8" customFormat="1" ht="16.5">
      <c r="A248" s="14"/>
      <c r="B248" s="5"/>
      <c r="C248" s="9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8" customFormat="1" ht="16.5">
      <c r="A249" s="14"/>
      <c r="B249" s="5"/>
      <c r="C249" s="9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8" customFormat="1" ht="16.5">
      <c r="A250" s="14"/>
      <c r="B250" s="5"/>
      <c r="C250" s="9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8" customFormat="1" ht="16.5">
      <c r="A251" s="14"/>
      <c r="B251" s="5"/>
      <c r="C251" s="9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8" customFormat="1" ht="16.5">
      <c r="A252" s="14"/>
      <c r="B252" s="5"/>
      <c r="C252" s="9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8" customFormat="1" ht="16.5">
      <c r="A253" s="14"/>
      <c r="B253" s="5"/>
      <c r="C253" s="9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8" customFormat="1" ht="16.5">
      <c r="A254" s="14"/>
      <c r="B254" s="5"/>
      <c r="C254" s="9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8" customFormat="1" ht="16.5">
      <c r="A255" s="14"/>
      <c r="B255" s="5"/>
      <c r="C255" s="9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8" customFormat="1" ht="16.5">
      <c r="A256" s="14"/>
      <c r="B256" s="5"/>
      <c r="C256" s="9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8" customFormat="1" ht="16.5">
      <c r="A257" s="14"/>
      <c r="B257" s="5"/>
      <c r="C257" s="9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8" customFormat="1" ht="16.5">
      <c r="A258" s="14"/>
      <c r="B258" s="5"/>
      <c r="C258" s="9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8" customFormat="1" ht="16.5">
      <c r="A259" s="14"/>
      <c r="B259" s="5"/>
      <c r="C259" s="9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8" customFormat="1" ht="16.5">
      <c r="A260" s="14"/>
      <c r="B260" s="5"/>
      <c r="C260" s="9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8" customFormat="1" ht="16.5">
      <c r="A261" s="14"/>
      <c r="B261" s="5"/>
      <c r="C261" s="9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8" customFormat="1" ht="16.5">
      <c r="A262" s="14"/>
      <c r="B262" s="5"/>
      <c r="C262" s="9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8" customFormat="1" ht="16.5">
      <c r="A263" s="14"/>
      <c r="B263" s="5"/>
      <c r="C263" s="9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8" customFormat="1" ht="16.5">
      <c r="A264" s="14"/>
      <c r="B264" s="5"/>
      <c r="C264" s="9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8" customFormat="1" ht="16.5">
      <c r="A265" s="14"/>
      <c r="B265" s="5"/>
      <c r="C265" s="9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8" customFormat="1" ht="16.5">
      <c r="A266" s="14"/>
      <c r="B266" s="5"/>
      <c r="C266" s="9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8" customFormat="1" ht="16.5">
      <c r="A267" s="14"/>
      <c r="B267" s="5"/>
      <c r="C267" s="9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8" customFormat="1" ht="16.5">
      <c r="A268" s="14"/>
      <c r="B268" s="5"/>
      <c r="C268" s="9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8" customFormat="1" ht="16.5">
      <c r="A269" s="14"/>
      <c r="B269" s="5"/>
      <c r="C269" s="9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8" customFormat="1" ht="16.5">
      <c r="A270" s="14"/>
      <c r="B270" s="5"/>
      <c r="C270" s="9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8" customFormat="1" ht="16.5">
      <c r="A271" s="14"/>
      <c r="B271" s="5"/>
      <c r="C271" s="9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8" customFormat="1" ht="16.5">
      <c r="A272" s="14"/>
      <c r="B272" s="5"/>
      <c r="C272" s="9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8" customFormat="1" ht="16.5">
      <c r="A273" s="14"/>
      <c r="B273" s="5"/>
      <c r="C273" s="9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8" customFormat="1" ht="16.5">
      <c r="A274" s="14"/>
      <c r="B274" s="5"/>
      <c r="C274" s="9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8" customFormat="1" ht="16.5">
      <c r="A275" s="14"/>
      <c r="B275" s="5"/>
      <c r="C275" s="9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8" customFormat="1" ht="16.5">
      <c r="A276" s="14"/>
      <c r="B276" s="5"/>
      <c r="C276" s="9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8" customFormat="1" ht="16.5">
      <c r="A277" s="14"/>
      <c r="B277" s="5"/>
      <c r="C277" s="9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8" customFormat="1" ht="16.5">
      <c r="A278" s="14"/>
      <c r="B278" s="5"/>
      <c r="C278" s="9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8" customFormat="1" ht="16.5">
      <c r="A279" s="14"/>
      <c r="B279" s="5"/>
      <c r="C279" s="9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8" customFormat="1" ht="16.5">
      <c r="A280" s="14"/>
      <c r="B280" s="5"/>
      <c r="C280" s="9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8" customFormat="1" ht="16.5">
      <c r="A281" s="14"/>
      <c r="B281" s="5"/>
      <c r="C281" s="9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8" customFormat="1" ht="16.5">
      <c r="A282" s="14"/>
      <c r="B282" s="5"/>
      <c r="C282" s="9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8" customFormat="1" ht="16.5">
      <c r="A283" s="14"/>
      <c r="B283" s="5"/>
      <c r="C283" s="9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8" customFormat="1" ht="16.5">
      <c r="A284" s="14"/>
      <c r="B284" s="5"/>
      <c r="C284" s="9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8" customFormat="1" ht="16.5">
      <c r="A285" s="14"/>
      <c r="B285" s="5"/>
      <c r="C285" s="9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8" customFormat="1" ht="16.5">
      <c r="A286" s="14"/>
      <c r="B286" s="5"/>
      <c r="C286" s="9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8" customFormat="1" ht="16.5">
      <c r="A287" s="14"/>
      <c r="B287" s="5"/>
      <c r="C287" s="9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8" customFormat="1" ht="16.5">
      <c r="A288" s="14"/>
      <c r="B288" s="5"/>
      <c r="C288" s="9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8" customFormat="1" ht="16.5">
      <c r="A289" s="14"/>
      <c r="B289" s="5"/>
      <c r="C289" s="9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8" customFormat="1" ht="16.5">
      <c r="A290" s="14"/>
      <c r="B290" s="5"/>
      <c r="C290" s="9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8" customFormat="1" ht="16.5">
      <c r="A291" s="14"/>
      <c r="B291" s="5"/>
      <c r="C291" s="9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8" customFormat="1" ht="16.5">
      <c r="A292" s="14"/>
      <c r="B292" s="5"/>
      <c r="C292" s="9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8" customFormat="1" ht="16.5">
      <c r="A293" s="14"/>
      <c r="B293" s="5"/>
      <c r="C293" s="9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8" customFormat="1" ht="16.5">
      <c r="A294" s="14"/>
      <c r="B294" s="5"/>
      <c r="C294" s="9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8" customFormat="1" ht="16.5">
      <c r="A295" s="14"/>
      <c r="B295" s="5"/>
      <c r="C295" s="9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8" customFormat="1" ht="16.5">
      <c r="A296" s="14"/>
      <c r="B296" s="5"/>
      <c r="C296" s="9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8" customFormat="1" ht="16.5">
      <c r="A297" s="14"/>
      <c r="B297" s="5"/>
      <c r="C297" s="9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8" customFormat="1" ht="16.5">
      <c r="A298" s="14"/>
      <c r="B298" s="5"/>
      <c r="C298" s="9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8" customFormat="1" ht="16.5">
      <c r="A299" s="14"/>
      <c r="B299" s="5"/>
      <c r="C299" s="9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8" customFormat="1" ht="16.5">
      <c r="A300" s="14"/>
      <c r="B300" s="5"/>
      <c r="C300" s="9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8" customFormat="1" ht="16.5">
      <c r="A301" s="14"/>
      <c r="B301" s="5"/>
      <c r="C301" s="9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8" customFormat="1" ht="16.5">
      <c r="A302" s="14"/>
      <c r="B302" s="5"/>
      <c r="C302" s="9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8" customFormat="1" ht="16.5">
      <c r="A303" s="14"/>
      <c r="B303" s="5"/>
      <c r="C303" s="9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8" customFormat="1" ht="16.5">
      <c r="A304" s="14"/>
      <c r="B304" s="5"/>
      <c r="C304" s="9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8" customFormat="1" ht="16.5">
      <c r="A305" s="14"/>
      <c r="B305" s="5"/>
      <c r="C305" s="9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8" customFormat="1" ht="16.5">
      <c r="A306" s="14"/>
      <c r="B306" s="5"/>
      <c r="C306" s="9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8" customFormat="1" ht="16.5">
      <c r="A307" s="14"/>
      <c r="B307" s="5"/>
      <c r="C307" s="9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8" customFormat="1" ht="16.5">
      <c r="A308" s="14"/>
      <c r="B308" s="5"/>
      <c r="C308" s="9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8" customFormat="1" ht="16.5">
      <c r="A309" s="14"/>
      <c r="B309" s="5"/>
      <c r="C309" s="9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8" customFormat="1" ht="16.5">
      <c r="A310" s="14"/>
      <c r="B310" s="5"/>
      <c r="C310" s="9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8" customFormat="1" ht="16.5">
      <c r="A311" s="14"/>
      <c r="B311" s="5"/>
      <c r="C311" s="9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8" customFormat="1" ht="16.5">
      <c r="A312" s="14"/>
      <c r="B312" s="5"/>
      <c r="C312" s="9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8" customFormat="1" ht="16.5">
      <c r="A313" s="14"/>
      <c r="B313" s="5"/>
      <c r="C313" s="9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8" customFormat="1" ht="16.5">
      <c r="A314" s="14"/>
      <c r="B314" s="5"/>
      <c r="C314" s="9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8" customFormat="1" ht="16.5">
      <c r="A315" s="14"/>
      <c r="B315" s="5"/>
      <c r="C315" s="9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8" customFormat="1" ht="16.5">
      <c r="A316" s="14"/>
      <c r="B316" s="5"/>
      <c r="C316" s="9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8" customFormat="1" ht="16.5">
      <c r="A317" s="14"/>
      <c r="B317" s="5"/>
      <c r="C317" s="9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8" customFormat="1" ht="16.5">
      <c r="A318" s="14"/>
      <c r="B318" s="5"/>
      <c r="C318" s="9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8" customFormat="1" ht="16.5">
      <c r="A319" s="14"/>
      <c r="B319" s="5"/>
      <c r="C319" s="9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8" customFormat="1" ht="16.5">
      <c r="A320" s="14"/>
      <c r="B320" s="5"/>
      <c r="C320" s="9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8" customFormat="1" ht="16.5">
      <c r="A321" s="14"/>
      <c r="B321" s="5"/>
      <c r="C321" s="9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8" customFormat="1" ht="16.5">
      <c r="A322" s="14"/>
      <c r="B322" s="5"/>
      <c r="C322" s="9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8" customFormat="1" ht="16.5">
      <c r="A323" s="14"/>
      <c r="B323" s="5"/>
      <c r="C323" s="9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8" customFormat="1" ht="16.5">
      <c r="A324" s="14"/>
      <c r="B324" s="5"/>
      <c r="C324" s="9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8" customFormat="1" ht="16.5">
      <c r="A325" s="14"/>
      <c r="B325" s="5"/>
      <c r="C325" s="9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8" customFormat="1" ht="16.5">
      <c r="A326" s="14"/>
      <c r="B326" s="5"/>
      <c r="C326" s="9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8" customFormat="1" ht="16.5">
      <c r="A327" s="14"/>
      <c r="B327" s="5"/>
      <c r="C327" s="9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8" customFormat="1" ht="16.5">
      <c r="A328" s="14"/>
      <c r="B328" s="5"/>
      <c r="C328" s="9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8" customFormat="1" ht="16.5">
      <c r="A329" s="14"/>
      <c r="B329" s="5"/>
      <c r="C329" s="9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8" customFormat="1" ht="16.5">
      <c r="A330" s="14"/>
      <c r="B330" s="5"/>
      <c r="C330" s="9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8" customFormat="1" ht="16.5">
      <c r="A331" s="14"/>
      <c r="B331" s="5"/>
      <c r="C331" s="9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8" customFormat="1" ht="16.5">
      <c r="A332" s="14"/>
      <c r="B332" s="5"/>
      <c r="C332" s="9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8" customFormat="1" ht="16.5">
      <c r="A333" s="14"/>
      <c r="B333" s="5"/>
      <c r="C333" s="9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8" customFormat="1" ht="16.5">
      <c r="A334" s="14"/>
      <c r="B334" s="5"/>
      <c r="C334" s="9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8" customFormat="1" ht="16.5">
      <c r="A335" s="14"/>
      <c r="B335" s="5"/>
      <c r="C335" s="9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8" customFormat="1" ht="16.5">
      <c r="A336" s="14"/>
      <c r="B336" s="5"/>
      <c r="C336" s="9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8" customFormat="1" ht="16.5">
      <c r="A337" s="14"/>
      <c r="B337" s="5"/>
      <c r="C337" s="9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8" customFormat="1" ht="16.5">
      <c r="A338" s="14"/>
      <c r="B338" s="5"/>
      <c r="C338" s="9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8" customFormat="1" ht="16.5">
      <c r="A339" s="14"/>
      <c r="B339" s="5"/>
      <c r="C339" s="9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8" customFormat="1" ht="16.5">
      <c r="A340" s="14"/>
      <c r="B340" s="5"/>
      <c r="C340" s="9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8" customFormat="1" ht="16.5">
      <c r="A341" s="14"/>
      <c r="B341" s="5"/>
      <c r="C341" s="9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8" customFormat="1" ht="16.5">
      <c r="A342" s="14"/>
      <c r="B342" s="5"/>
      <c r="C342" s="9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8" customFormat="1" ht="16.5">
      <c r="A343" s="14"/>
      <c r="B343" s="5"/>
      <c r="C343" s="9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8" customFormat="1" ht="16.5">
      <c r="A344" s="14"/>
      <c r="B344" s="5"/>
      <c r="C344" s="9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8" customFormat="1" ht="16.5">
      <c r="A345" s="14"/>
      <c r="B345" s="5"/>
      <c r="C345" s="9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8" customFormat="1" ht="16.5">
      <c r="A346" s="14"/>
      <c r="B346" s="5"/>
      <c r="C346" s="9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8" customFormat="1" ht="16.5">
      <c r="A347" s="14"/>
      <c r="B347" s="5"/>
      <c r="C347" s="9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8" customFormat="1" ht="16.5">
      <c r="A348" s="14"/>
      <c r="B348" s="5"/>
      <c r="C348" s="9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8" customFormat="1" ht="16.5">
      <c r="A349" s="14"/>
      <c r="B349" s="5"/>
      <c r="C349" s="9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8" customFormat="1" ht="16.5">
      <c r="A350" s="14"/>
      <c r="B350" s="5"/>
      <c r="C350" s="9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8" customFormat="1" ht="16.5">
      <c r="A351" s="14"/>
      <c r="B351" s="5"/>
      <c r="C351" s="9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8" customFormat="1" ht="16.5">
      <c r="A352" s="14"/>
      <c r="B352" s="5"/>
      <c r="C352" s="9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8" customFormat="1" ht="16.5">
      <c r="A353" s="14"/>
      <c r="B353" s="5"/>
      <c r="C353" s="9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8" customFormat="1" ht="16.5">
      <c r="A354" s="14"/>
      <c r="B354" s="5"/>
      <c r="C354" s="9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8" customFormat="1" ht="16.5">
      <c r="A355" s="14"/>
      <c r="B355" s="5"/>
      <c r="C355" s="9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8" customFormat="1" ht="16.5">
      <c r="A356" s="14"/>
      <c r="B356" s="5"/>
      <c r="C356" s="9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8" customFormat="1" ht="16.5">
      <c r="A357" s="14"/>
      <c r="B357" s="5"/>
      <c r="C357" s="9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8" customFormat="1" ht="16.5">
      <c r="A358" s="14"/>
      <c r="B358" s="5"/>
      <c r="C358" s="9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8" customFormat="1" ht="16.5">
      <c r="A359" s="14"/>
      <c r="B359" s="5"/>
      <c r="C359" s="9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8" customFormat="1" ht="16.5">
      <c r="A360" s="14"/>
      <c r="B360" s="5"/>
      <c r="C360" s="9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8" customFormat="1" ht="16.5">
      <c r="A361" s="14"/>
      <c r="B361" s="5"/>
      <c r="C361" s="9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8" customFormat="1" ht="16.5">
      <c r="A362" s="14"/>
      <c r="B362" s="5"/>
      <c r="C362" s="9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8" customFormat="1" ht="16.5">
      <c r="A363" s="14"/>
      <c r="B363" s="5"/>
      <c r="C363" s="9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8" customFormat="1" ht="16.5">
      <c r="A364" s="14"/>
      <c r="B364" s="5"/>
      <c r="C364" s="9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8" customFormat="1" ht="16.5">
      <c r="A365" s="14"/>
      <c r="B365" s="5"/>
      <c r="C365" s="9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8" customFormat="1" ht="16.5">
      <c r="A366" s="14"/>
      <c r="B366" s="5"/>
      <c r="C366" s="9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8" customFormat="1" ht="16.5">
      <c r="A367" s="14"/>
      <c r="B367" s="5"/>
      <c r="C367" s="9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8" customFormat="1" ht="16.5">
      <c r="A368" s="14"/>
      <c r="B368" s="5"/>
      <c r="C368" s="9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8" customFormat="1" ht="16.5">
      <c r="A369" s="14"/>
      <c r="B369" s="5"/>
      <c r="C369" s="9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8" customFormat="1" ht="16.5">
      <c r="A370" s="14"/>
      <c r="B370" s="5"/>
      <c r="C370" s="9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8" customFormat="1" ht="16.5">
      <c r="A371" s="14"/>
      <c r="B371" s="5"/>
      <c r="C371" s="9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8" customFormat="1" ht="16.5">
      <c r="A372" s="14"/>
      <c r="B372" s="5"/>
      <c r="C372" s="9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8" customFormat="1" ht="16.5">
      <c r="A373" s="14"/>
      <c r="B373" s="5"/>
      <c r="C373" s="9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8" customFormat="1" ht="16.5">
      <c r="A374" s="14"/>
      <c r="B374" s="5"/>
      <c r="C374" s="9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8" customFormat="1" ht="16.5">
      <c r="A375" s="14"/>
      <c r="B375" s="5"/>
      <c r="C375" s="9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8" customFormat="1" ht="16.5">
      <c r="A376" s="14"/>
      <c r="B376" s="5"/>
      <c r="C376" s="9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8" customFormat="1" ht="16.5">
      <c r="A377" s="14"/>
      <c r="B377" s="5"/>
      <c r="C377" s="9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8" customFormat="1" ht="16.5">
      <c r="A378" s="14"/>
      <c r="B378" s="5"/>
      <c r="C378" s="9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8" customFormat="1" ht="16.5">
      <c r="A379" s="14"/>
      <c r="B379" s="5"/>
      <c r="C379" s="9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8" customFormat="1" ht="16.5">
      <c r="A380" s="14"/>
      <c r="B380" s="5"/>
      <c r="C380" s="9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8" customFormat="1" ht="16.5">
      <c r="A381" s="14"/>
      <c r="B381" s="5"/>
      <c r="C381" s="9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8" customFormat="1" ht="16.5">
      <c r="A382" s="14"/>
      <c r="B382" s="5"/>
      <c r="C382" s="9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8" customFormat="1" ht="16.5">
      <c r="A383" s="14"/>
      <c r="B383" s="5"/>
      <c r="C383" s="9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8" customFormat="1" ht="16.5">
      <c r="A384" s="14"/>
      <c r="B384" s="5"/>
      <c r="C384" s="9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8" customFormat="1" ht="16.5">
      <c r="A385" s="14"/>
      <c r="B385" s="5"/>
      <c r="C385" s="9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8" customFormat="1" ht="16.5">
      <c r="A386" s="14"/>
      <c r="B386" s="5"/>
      <c r="C386" s="9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8" customFormat="1" ht="16.5">
      <c r="A387" s="14"/>
      <c r="B387" s="5"/>
      <c r="C387" s="9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8" customFormat="1" ht="16.5">
      <c r="A388" s="14"/>
      <c r="B388" s="5"/>
      <c r="C388" s="9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8" customFormat="1" ht="16.5">
      <c r="A389" s="14"/>
      <c r="B389" s="5"/>
      <c r="C389" s="9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8" customFormat="1" ht="16.5">
      <c r="A390" s="14"/>
      <c r="B390" s="5"/>
      <c r="C390" s="9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8" customFormat="1" ht="16.5">
      <c r="A391" s="14"/>
      <c r="B391" s="5"/>
      <c r="C391" s="9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8" customFormat="1" ht="16.5">
      <c r="A392" s="14"/>
      <c r="B392" s="5"/>
      <c r="C392" s="9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8" customFormat="1" ht="16.5">
      <c r="A393" s="14"/>
      <c r="B393" s="5"/>
      <c r="C393" s="9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8" customFormat="1" ht="16.5">
      <c r="A394" s="14"/>
      <c r="B394" s="5"/>
      <c r="C394" s="9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8" customFormat="1" ht="16.5">
      <c r="A395" s="14"/>
      <c r="B395" s="5"/>
      <c r="C395" s="9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8" customFormat="1" ht="16.5">
      <c r="A396" s="14"/>
      <c r="B396" s="5"/>
      <c r="C396" s="9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8" customFormat="1" ht="16.5">
      <c r="A397" s="14"/>
      <c r="B397" s="5"/>
      <c r="C397" s="9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8" customFormat="1" ht="16.5">
      <c r="A398" s="14"/>
      <c r="B398" s="5"/>
      <c r="C398" s="9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8" customFormat="1" ht="16.5">
      <c r="A399" s="14"/>
      <c r="B399" s="5"/>
      <c r="C399" s="9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8" customFormat="1" ht="16.5">
      <c r="A400" s="14"/>
      <c r="B400" s="5"/>
      <c r="C400" s="9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8" customFormat="1" ht="16.5">
      <c r="A401" s="14"/>
      <c r="B401" s="5"/>
      <c r="C401" s="9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8" customFormat="1" ht="16.5">
      <c r="A402" s="14"/>
      <c r="B402" s="5"/>
      <c r="C402" s="9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8" customFormat="1" ht="16.5">
      <c r="A403" s="14"/>
      <c r="B403" s="5"/>
      <c r="C403" s="9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8" customFormat="1" ht="16.5">
      <c r="A404" s="14"/>
      <c r="B404" s="5"/>
      <c r="C404" s="9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8" customFormat="1" ht="16.5">
      <c r="A405" s="14"/>
      <c r="B405" s="5"/>
      <c r="C405" s="9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8" customFormat="1" ht="16.5">
      <c r="A406" s="14"/>
      <c r="B406" s="5"/>
      <c r="C406" s="9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8" customFormat="1" ht="16.5">
      <c r="A407" s="14"/>
      <c r="B407" s="5"/>
      <c r="C407" s="9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8" customFormat="1" ht="16.5">
      <c r="A408" s="14"/>
      <c r="B408" s="5"/>
      <c r="C408" s="9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8" customFormat="1" ht="16.5">
      <c r="A409" s="14"/>
      <c r="B409" s="5"/>
      <c r="C409" s="9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8" customFormat="1" ht="16.5">
      <c r="A410" s="14"/>
      <c r="B410" s="5"/>
      <c r="C410" s="9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8" customFormat="1" ht="16.5">
      <c r="A411" s="14"/>
      <c r="B411" s="5"/>
      <c r="C411" s="9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8" customFormat="1" ht="16.5">
      <c r="A412" s="14"/>
      <c r="B412" s="5"/>
      <c r="C412" s="9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8" customFormat="1" ht="16.5">
      <c r="A413" s="14"/>
      <c r="B413" s="5"/>
      <c r="C413" s="9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8" customFormat="1" ht="16.5">
      <c r="A414" s="14"/>
      <c r="B414" s="5"/>
      <c r="C414" s="9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8" customFormat="1" ht="16.5">
      <c r="A415" s="14"/>
      <c r="B415" s="5"/>
      <c r="C415" s="9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8" customFormat="1" ht="16.5">
      <c r="A416" s="14"/>
      <c r="B416" s="5"/>
      <c r="C416" s="9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8" customFormat="1" ht="16.5">
      <c r="A417" s="14"/>
      <c r="B417" s="5"/>
      <c r="C417" s="9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8" customFormat="1" ht="16.5">
      <c r="A418" s="14"/>
      <c r="B418" s="5"/>
      <c r="C418" s="9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8" customFormat="1" ht="16.5">
      <c r="A419" s="14"/>
      <c r="B419" s="5"/>
      <c r="C419" s="9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8" customFormat="1" ht="16.5">
      <c r="A420" s="14"/>
      <c r="B420" s="5"/>
      <c r="C420" s="9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8" customFormat="1" ht="16.5">
      <c r="A421" s="14"/>
      <c r="B421" s="5"/>
      <c r="C421" s="9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8" customFormat="1" ht="16.5">
      <c r="A422" s="14"/>
      <c r="B422" s="5"/>
      <c r="C422" s="9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8" customFormat="1" ht="16.5">
      <c r="A423" s="14"/>
      <c r="B423" s="5"/>
      <c r="C423" s="9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8" customFormat="1" ht="16.5">
      <c r="A424" s="14"/>
      <c r="B424" s="5"/>
      <c r="C424" s="9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8" customFormat="1" ht="16.5">
      <c r="A425" s="14"/>
      <c r="B425" s="5"/>
      <c r="C425" s="9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8" customFormat="1" ht="16.5">
      <c r="A426" s="14"/>
      <c r="B426" s="5"/>
      <c r="C426" s="9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8" customFormat="1" ht="16.5">
      <c r="A427" s="14"/>
      <c r="B427" s="5"/>
      <c r="C427" s="9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8" customFormat="1" ht="16.5">
      <c r="A428" s="14"/>
      <c r="B428" s="5"/>
      <c r="C428" s="9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8" customFormat="1" ht="16.5">
      <c r="A429" s="14"/>
      <c r="B429" s="5"/>
      <c r="C429" s="9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8" customFormat="1" ht="16.5">
      <c r="A430" s="14"/>
      <c r="B430" s="5"/>
      <c r="C430" s="9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8" customFormat="1" ht="16.5">
      <c r="A431" s="14"/>
      <c r="B431" s="5"/>
      <c r="C431" s="9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8" customFormat="1" ht="16.5">
      <c r="A432" s="14"/>
      <c r="B432" s="5"/>
      <c r="C432" s="9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8" customFormat="1" ht="16.5">
      <c r="A433" s="14"/>
      <c r="B433" s="5"/>
      <c r="C433" s="9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8" customFormat="1" ht="16.5">
      <c r="A434" s="14"/>
      <c r="B434" s="5"/>
      <c r="C434" s="9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8" customFormat="1" ht="16.5">
      <c r="A435" s="14"/>
      <c r="B435" s="5"/>
      <c r="C435" s="9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8" customFormat="1" ht="16.5">
      <c r="A436" s="14"/>
      <c r="B436" s="5"/>
      <c r="C436" s="9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8" customFormat="1" ht="16.5">
      <c r="A437" s="14"/>
      <c r="B437" s="5"/>
      <c r="C437" s="9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8" customFormat="1" ht="16.5">
      <c r="A438" s="14"/>
      <c r="B438" s="5"/>
      <c r="C438" s="9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8" customFormat="1" ht="16.5">
      <c r="A439" s="14"/>
      <c r="B439" s="5"/>
      <c r="C439" s="9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8" customFormat="1" ht="16.5">
      <c r="A440" s="14"/>
      <c r="B440" s="5"/>
      <c r="C440" s="9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8" customFormat="1" ht="16.5">
      <c r="A441" s="14"/>
      <c r="B441" s="5"/>
      <c r="C441" s="9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8" customFormat="1" ht="16.5">
      <c r="A442" s="14"/>
      <c r="B442" s="5"/>
      <c r="C442" s="9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8" customFormat="1" ht="16.5">
      <c r="A443" s="14"/>
      <c r="B443" s="5"/>
      <c r="C443" s="9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8" customFormat="1" ht="16.5">
      <c r="A444" s="14"/>
      <c r="B444" s="5"/>
      <c r="C444" s="9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8" customFormat="1" ht="16.5">
      <c r="A445" s="14"/>
      <c r="B445" s="5"/>
      <c r="C445" s="9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8" customFormat="1" ht="16.5">
      <c r="A446" s="14"/>
      <c r="B446" s="5"/>
      <c r="C446" s="9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8" customFormat="1" ht="16.5">
      <c r="A447" s="14"/>
      <c r="B447" s="5"/>
      <c r="C447" s="9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8" customFormat="1" ht="16.5">
      <c r="A448" s="14"/>
      <c r="B448" s="5"/>
      <c r="C448" s="9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8" customFormat="1" ht="16.5">
      <c r="A449" s="14"/>
      <c r="B449" s="5"/>
      <c r="C449" s="9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8" customFormat="1" ht="16.5">
      <c r="A450" s="14"/>
      <c r="B450" s="5"/>
      <c r="C450" s="9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8" customFormat="1" ht="16.5">
      <c r="A451" s="14"/>
      <c r="B451" s="5"/>
      <c r="C451" s="9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8" customFormat="1" ht="16.5">
      <c r="A452" s="14"/>
      <c r="B452" s="5"/>
      <c r="C452" s="9"/>
      <c r="D452" s="3"/>
      <c r="E452" s="3"/>
      <c r="F452" s="3"/>
      <c r="G452" s="3"/>
      <c r="H452" s="3"/>
      <c r="I452" s="3"/>
      <c r="J452" s="3"/>
      <c r="K452" s="3"/>
      <c r="L452" s="3"/>
    </row>
  </sheetData>
  <sheetProtection/>
  <mergeCells count="16">
    <mergeCell ref="A1:M1"/>
    <mergeCell ref="A2:M2"/>
    <mergeCell ref="K3:M3"/>
    <mergeCell ref="H4:M4"/>
    <mergeCell ref="A5:A6"/>
    <mergeCell ref="B5:B6"/>
    <mergeCell ref="C5:C6"/>
    <mergeCell ref="D5:D6"/>
    <mergeCell ref="E5:E6"/>
    <mergeCell ref="F5:F6"/>
    <mergeCell ref="G5:H5"/>
    <mergeCell ref="I5:J5"/>
    <mergeCell ref="K5:L5"/>
    <mergeCell ref="C92:L92"/>
    <mergeCell ref="C95:L95"/>
    <mergeCell ref="C96:L96"/>
  </mergeCells>
  <conditionalFormatting sqref="C70:C74 D37:E44 F38:F44 D46:E55 F47:F55 C58:F65 F31 D32:D33 D66:D68 D22:D29 C24:C28 E24:F28 F14 D16:F16 C17:F19 D69:F84">
    <cfRule type="cellIs" priority="2" dxfId="18" operator="equal" stopIfTrue="1">
      <formula>0</formula>
    </cfRule>
  </conditionalFormatting>
  <conditionalFormatting sqref="D25:D29">
    <cfRule type="cellIs" priority="1" dxfId="19" operator="equal" stopIfTrue="1">
      <formula>8223.307275</formula>
    </cfRule>
  </conditionalFormatting>
  <printOptions/>
  <pageMargins left="0.11811023622047245" right="0.11811023622047245" top="0.7874015748031497" bottom="0.7480314960629921" header="0.5118110236220472" footer="0.5118110236220472"/>
  <pageSetup fitToHeight="20" horizontalDpi="600" verticalDpi="600" orientation="landscape" scale="70" r:id="rId1"/>
  <ignoredErrors>
    <ignoredError sqref="F22" formula="1"/>
    <ignoredError sqref="B25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O457"/>
  <sheetViews>
    <sheetView zoomScale="86" zoomScaleNormal="86" zoomScaleSheetLayoutView="90" workbookViewId="0" topLeftCell="A76">
      <selection activeCell="G8" sqref="G8:M91"/>
    </sheetView>
  </sheetViews>
  <sheetFormatPr defaultColWidth="9.140625" defaultRowHeight="15"/>
  <cols>
    <col min="1" max="1" width="4.421875" style="14" customWidth="1"/>
    <col min="2" max="2" width="11.00390625" style="5" customWidth="1"/>
    <col min="3" max="3" width="39.421875" style="2" customWidth="1"/>
    <col min="4" max="4" width="9.28125" style="3" bestFit="1" customWidth="1"/>
    <col min="5" max="5" width="10.7109375" style="4" customWidth="1"/>
    <col min="6" max="6" width="13.28125" style="4" customWidth="1"/>
    <col min="7" max="7" width="13.00390625" style="4" customWidth="1"/>
    <col min="8" max="8" width="14.57421875" style="4" customWidth="1"/>
    <col min="9" max="9" width="11.421875" style="4" customWidth="1"/>
    <col min="10" max="10" width="13.8515625" style="4" customWidth="1"/>
    <col min="11" max="11" width="11.140625" style="4" customWidth="1"/>
    <col min="12" max="12" width="16.00390625" style="4" customWidth="1"/>
    <col min="13" max="13" width="16.7109375" style="1" customWidth="1"/>
    <col min="14" max="16384" width="9.140625" style="1" customWidth="1"/>
  </cols>
  <sheetData>
    <row r="1" spans="1:13" ht="21">
      <c r="A1" s="251" t="s">
        <v>164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ht="61.5" customHeight="1">
      <c r="A2" s="252" t="s">
        <v>165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2:13" ht="16.5">
      <c r="B3" s="10"/>
      <c r="C3" s="11"/>
      <c r="D3" s="12"/>
      <c r="E3" s="13"/>
      <c r="I3" s="55"/>
      <c r="K3" s="260" t="s">
        <v>125</v>
      </c>
      <c r="L3" s="260"/>
      <c r="M3" s="260"/>
    </row>
    <row r="4" spans="1:13" s="7" customFormat="1" ht="16.5" thickBot="1">
      <c r="A4" s="15"/>
      <c r="B4" s="16"/>
      <c r="C4" s="17"/>
      <c r="D4" s="18"/>
      <c r="E4" s="19"/>
      <c r="F4" s="19"/>
      <c r="G4" s="19"/>
      <c r="H4" s="262"/>
      <c r="I4" s="262"/>
      <c r="J4" s="262"/>
      <c r="K4" s="262"/>
      <c r="L4" s="262"/>
      <c r="M4" s="262"/>
    </row>
    <row r="5" spans="1:15" s="7" customFormat="1" ht="15.75" customHeight="1">
      <c r="A5" s="254" t="s">
        <v>2</v>
      </c>
      <c r="B5" s="256" t="s">
        <v>9</v>
      </c>
      <c r="C5" s="258" t="s">
        <v>10</v>
      </c>
      <c r="D5" s="258" t="s">
        <v>11</v>
      </c>
      <c r="E5" s="258" t="s">
        <v>12</v>
      </c>
      <c r="F5" s="258" t="s">
        <v>13</v>
      </c>
      <c r="G5" s="261" t="s">
        <v>14</v>
      </c>
      <c r="H5" s="261"/>
      <c r="I5" s="261" t="s">
        <v>17</v>
      </c>
      <c r="J5" s="261"/>
      <c r="K5" s="258" t="s">
        <v>18</v>
      </c>
      <c r="L5" s="258"/>
      <c r="M5" s="72" t="s">
        <v>19</v>
      </c>
      <c r="N5" s="6"/>
      <c r="O5" s="6"/>
    </row>
    <row r="6" spans="1:13" s="7" customFormat="1" ht="26.25" customHeight="1" thickBot="1">
      <c r="A6" s="255"/>
      <c r="B6" s="257"/>
      <c r="C6" s="259"/>
      <c r="D6" s="259"/>
      <c r="E6" s="259"/>
      <c r="F6" s="259"/>
      <c r="G6" s="73" t="s">
        <v>15</v>
      </c>
      <c r="H6" s="74" t="s">
        <v>16</v>
      </c>
      <c r="I6" s="73" t="s">
        <v>15</v>
      </c>
      <c r="J6" s="74" t="s">
        <v>16</v>
      </c>
      <c r="K6" s="73" t="s">
        <v>15</v>
      </c>
      <c r="L6" s="74" t="s">
        <v>16</v>
      </c>
      <c r="M6" s="75" t="s">
        <v>20</v>
      </c>
    </row>
    <row r="7" spans="1:13" s="7" customFormat="1" ht="16.5" thickBot="1">
      <c r="A7" s="71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7">
        <v>7</v>
      </c>
      <c r="H7" s="78">
        <v>8</v>
      </c>
      <c r="I7" s="77">
        <v>9</v>
      </c>
      <c r="J7" s="78">
        <v>10</v>
      </c>
      <c r="K7" s="77">
        <v>11</v>
      </c>
      <c r="L7" s="78">
        <v>12</v>
      </c>
      <c r="M7" s="79">
        <v>13</v>
      </c>
    </row>
    <row r="8" spans="1:13" s="7" customFormat="1" ht="22.5" customHeight="1">
      <c r="A8" s="80"/>
      <c r="B8" s="81"/>
      <c r="C8" s="82" t="s">
        <v>21</v>
      </c>
      <c r="D8" s="83"/>
      <c r="E8" s="83"/>
      <c r="F8" s="83"/>
      <c r="G8" s="83"/>
      <c r="H8" s="83"/>
      <c r="I8" s="83"/>
      <c r="J8" s="83"/>
      <c r="K8" s="83"/>
      <c r="L8" s="83"/>
      <c r="M8" s="84"/>
    </row>
    <row r="9" spans="1:13" s="7" customFormat="1" ht="42.75" customHeight="1">
      <c r="A9" s="85"/>
      <c r="B9" s="86"/>
      <c r="C9" s="87" t="s">
        <v>22</v>
      </c>
      <c r="D9" s="88"/>
      <c r="E9" s="88"/>
      <c r="F9" s="88"/>
      <c r="G9" s="88"/>
      <c r="H9" s="88"/>
      <c r="I9" s="88"/>
      <c r="J9" s="88"/>
      <c r="K9" s="88"/>
      <c r="L9" s="88"/>
      <c r="M9" s="89"/>
    </row>
    <row r="10" spans="1:13" s="7" customFormat="1" ht="82.5">
      <c r="A10" s="90">
        <v>1</v>
      </c>
      <c r="B10" s="91" t="s">
        <v>24</v>
      </c>
      <c r="C10" s="169" t="s">
        <v>76</v>
      </c>
      <c r="D10" s="91" t="s">
        <v>118</v>
      </c>
      <c r="E10" s="92"/>
      <c r="F10" s="172">
        <v>0.027</v>
      </c>
      <c r="G10" s="93"/>
      <c r="H10" s="93"/>
      <c r="I10" s="93"/>
      <c r="J10" s="93"/>
      <c r="K10" s="93"/>
      <c r="L10" s="93"/>
      <c r="M10" s="94"/>
    </row>
    <row r="11" spans="1:13" s="7" customFormat="1" ht="16.5">
      <c r="A11" s="95"/>
      <c r="B11" s="57"/>
      <c r="C11" s="96" t="s">
        <v>4</v>
      </c>
      <c r="D11" s="103" t="s">
        <v>3</v>
      </c>
      <c r="E11" s="98">
        <v>93.22</v>
      </c>
      <c r="F11" s="113">
        <f>F10*E11</f>
        <v>2.51694</v>
      </c>
      <c r="G11" s="99"/>
      <c r="H11" s="98"/>
      <c r="I11" s="98"/>
      <c r="J11" s="98"/>
      <c r="K11" s="99"/>
      <c r="L11" s="98"/>
      <c r="M11" s="100"/>
    </row>
    <row r="12" spans="1:13" s="7" customFormat="1" ht="66">
      <c r="A12" s="101">
        <v>2</v>
      </c>
      <c r="B12" s="102" t="s">
        <v>137</v>
      </c>
      <c r="C12" s="169" t="s">
        <v>138</v>
      </c>
      <c r="D12" s="103" t="s">
        <v>139</v>
      </c>
      <c r="E12" s="104"/>
      <c r="F12" s="105">
        <v>1</v>
      </c>
      <c r="G12" s="106"/>
      <c r="H12" s="93"/>
      <c r="I12" s="93"/>
      <c r="J12" s="93"/>
      <c r="K12" s="106"/>
      <c r="L12" s="93"/>
      <c r="M12" s="94"/>
    </row>
    <row r="13" spans="1:13" s="7" customFormat="1" ht="16.5">
      <c r="A13" s="218"/>
      <c r="B13" s="219"/>
      <c r="C13" s="107" t="s">
        <v>4</v>
      </c>
      <c r="D13" s="103" t="s">
        <v>3</v>
      </c>
      <c r="E13" s="108">
        <v>2.2</v>
      </c>
      <c r="F13" s="113">
        <f>F12*E13</f>
        <v>2.2</v>
      </c>
      <c r="G13" s="109"/>
      <c r="H13" s="108"/>
      <c r="I13" s="108"/>
      <c r="J13" s="108"/>
      <c r="K13" s="109"/>
      <c r="L13" s="108"/>
      <c r="M13" s="111"/>
    </row>
    <row r="14" spans="1:13" s="7" customFormat="1" ht="16.5">
      <c r="A14" s="218"/>
      <c r="B14" s="102"/>
      <c r="C14" s="66" t="s">
        <v>5</v>
      </c>
      <c r="D14" s="103"/>
      <c r="E14" s="112"/>
      <c r="F14" s="113"/>
      <c r="G14" s="109"/>
      <c r="H14" s="108"/>
      <c r="I14" s="109"/>
      <c r="J14" s="108"/>
      <c r="K14" s="109"/>
      <c r="L14" s="108"/>
      <c r="M14" s="111"/>
    </row>
    <row r="15" spans="1:13" s="7" customFormat="1" ht="16.5">
      <c r="A15" s="218"/>
      <c r="B15" s="102"/>
      <c r="C15" s="107" t="s">
        <v>140</v>
      </c>
      <c r="D15" s="114" t="s">
        <v>34</v>
      </c>
      <c r="E15" s="113">
        <v>0.0942</v>
      </c>
      <c r="F15" s="113">
        <f>F12*E15</f>
        <v>0.0942</v>
      </c>
      <c r="G15" s="110"/>
      <c r="H15" s="108"/>
      <c r="I15" s="109"/>
      <c r="J15" s="108"/>
      <c r="K15" s="109"/>
      <c r="L15" s="108"/>
      <c r="M15" s="111"/>
    </row>
    <row r="16" spans="1:13" s="7" customFormat="1" ht="33">
      <c r="A16" s="95"/>
      <c r="B16" s="57" t="s">
        <v>107</v>
      </c>
      <c r="C16" s="171" t="s">
        <v>128</v>
      </c>
      <c r="D16" s="114" t="s">
        <v>33</v>
      </c>
      <c r="E16" s="93">
        <v>2.4</v>
      </c>
      <c r="F16" s="200">
        <f>F15*2.4</f>
        <v>0.22608</v>
      </c>
      <c r="G16" s="93"/>
      <c r="H16" s="93"/>
      <c r="I16" s="93"/>
      <c r="J16" s="93"/>
      <c r="K16" s="93"/>
      <c r="L16" s="93"/>
      <c r="M16" s="94"/>
    </row>
    <row r="17" spans="1:13" s="7" customFormat="1" ht="16.5">
      <c r="A17" s="95"/>
      <c r="B17" s="57"/>
      <c r="C17" s="120" t="s">
        <v>25</v>
      </c>
      <c r="D17" s="121" t="s">
        <v>28</v>
      </c>
      <c r="E17" s="122"/>
      <c r="F17" s="122"/>
      <c r="G17" s="123"/>
      <c r="H17" s="123"/>
      <c r="I17" s="123"/>
      <c r="J17" s="123"/>
      <c r="K17" s="123"/>
      <c r="L17" s="123"/>
      <c r="M17" s="124"/>
    </row>
    <row r="18" spans="1:13" s="7" customFormat="1" ht="16.5">
      <c r="A18" s="95"/>
      <c r="B18" s="57"/>
      <c r="C18" s="120" t="s">
        <v>26</v>
      </c>
      <c r="D18" s="121"/>
      <c r="E18" s="122"/>
      <c r="F18" s="122"/>
      <c r="G18" s="123"/>
      <c r="H18" s="123"/>
      <c r="I18" s="123"/>
      <c r="J18" s="123"/>
      <c r="K18" s="123"/>
      <c r="L18" s="123"/>
      <c r="M18" s="124"/>
    </row>
    <row r="19" spans="1:13" s="7" customFormat="1" ht="99">
      <c r="A19" s="95">
        <v>1</v>
      </c>
      <c r="B19" s="125" t="s">
        <v>71</v>
      </c>
      <c r="C19" s="169" t="s">
        <v>141</v>
      </c>
      <c r="D19" s="114" t="s">
        <v>34</v>
      </c>
      <c r="E19" s="126"/>
      <c r="F19" s="105">
        <v>11</v>
      </c>
      <c r="G19" s="127"/>
      <c r="H19" s="128"/>
      <c r="I19" s="126"/>
      <c r="J19" s="129"/>
      <c r="K19" s="126"/>
      <c r="L19" s="130"/>
      <c r="M19" s="131"/>
    </row>
    <row r="20" spans="1:13" s="7" customFormat="1" ht="33">
      <c r="A20" s="132"/>
      <c r="B20" s="126"/>
      <c r="C20" s="118" t="s">
        <v>86</v>
      </c>
      <c r="D20" s="119" t="s">
        <v>108</v>
      </c>
      <c r="E20" s="133">
        <v>0.0479</v>
      </c>
      <c r="F20" s="113">
        <f>F19*E20</f>
        <v>0.5268999999999999</v>
      </c>
      <c r="G20" s="98"/>
      <c r="H20" s="98"/>
      <c r="I20" s="98"/>
      <c r="J20" s="98"/>
      <c r="K20" s="98"/>
      <c r="L20" s="98"/>
      <c r="M20" s="100"/>
    </row>
    <row r="21" spans="1:13" s="7" customFormat="1" ht="36.75">
      <c r="A21" s="95">
        <v>2</v>
      </c>
      <c r="B21" s="202" t="s">
        <v>120</v>
      </c>
      <c r="C21" s="169" t="s">
        <v>103</v>
      </c>
      <c r="D21" s="97" t="s">
        <v>34</v>
      </c>
      <c r="E21" s="99" t="s">
        <v>38</v>
      </c>
      <c r="F21" s="105">
        <f>F19</f>
        <v>11</v>
      </c>
      <c r="G21" s="98"/>
      <c r="H21" s="134"/>
      <c r="I21" s="98"/>
      <c r="J21" s="134"/>
      <c r="K21" s="99"/>
      <c r="L21" s="134"/>
      <c r="M21" s="135"/>
    </row>
    <row r="22" spans="1:13" s="7" customFormat="1" ht="16.5">
      <c r="A22" s="95"/>
      <c r="B22" s="97"/>
      <c r="C22" s="136" t="s">
        <v>37</v>
      </c>
      <c r="D22" s="97" t="s">
        <v>36</v>
      </c>
      <c r="E22" s="112">
        <v>0.034</v>
      </c>
      <c r="F22" s="113">
        <f>E22*F21</f>
        <v>0.374</v>
      </c>
      <c r="G22" s="98"/>
      <c r="H22" s="98"/>
      <c r="I22" s="98"/>
      <c r="J22" s="98"/>
      <c r="K22" s="98"/>
      <c r="L22" s="98"/>
      <c r="M22" s="100"/>
    </row>
    <row r="23" spans="1:13" s="7" customFormat="1" ht="16.5">
      <c r="A23" s="95"/>
      <c r="B23" s="97"/>
      <c r="C23" s="136" t="s">
        <v>72</v>
      </c>
      <c r="D23" s="97" t="s">
        <v>39</v>
      </c>
      <c r="E23" s="109">
        <v>0.0803</v>
      </c>
      <c r="F23" s="113">
        <f>E23*F21</f>
        <v>0.8833</v>
      </c>
      <c r="G23" s="98"/>
      <c r="H23" s="98"/>
      <c r="I23" s="98"/>
      <c r="J23" s="98"/>
      <c r="K23" s="98"/>
      <c r="L23" s="98"/>
      <c r="M23" s="100"/>
    </row>
    <row r="24" spans="1:13" s="7" customFormat="1" ht="16.5">
      <c r="A24" s="95"/>
      <c r="B24" s="57"/>
      <c r="C24" s="136" t="s">
        <v>87</v>
      </c>
      <c r="D24" s="97" t="s">
        <v>0</v>
      </c>
      <c r="E24" s="113">
        <v>0.0056</v>
      </c>
      <c r="F24" s="113">
        <f>F21*E24</f>
        <v>0.0616</v>
      </c>
      <c r="G24" s="98"/>
      <c r="H24" s="98"/>
      <c r="I24" s="98"/>
      <c r="J24" s="98"/>
      <c r="K24" s="98"/>
      <c r="L24" s="98"/>
      <c r="M24" s="100"/>
    </row>
    <row r="25" spans="1:13" s="7" customFormat="1" ht="49.5">
      <c r="A25" s="95">
        <v>3</v>
      </c>
      <c r="B25" s="125" t="s">
        <v>40</v>
      </c>
      <c r="C25" s="171" t="s">
        <v>142</v>
      </c>
      <c r="D25" s="114" t="s">
        <v>34</v>
      </c>
      <c r="E25" s="97"/>
      <c r="F25" s="170">
        <v>1</v>
      </c>
      <c r="G25" s="97"/>
      <c r="H25" s="115"/>
      <c r="I25" s="97"/>
      <c r="J25" s="115"/>
      <c r="K25" s="97"/>
      <c r="L25" s="115"/>
      <c r="M25" s="116"/>
    </row>
    <row r="26" spans="1:13" s="7" customFormat="1" ht="16.5">
      <c r="A26" s="56"/>
      <c r="B26" s="57"/>
      <c r="C26" s="96" t="s">
        <v>4</v>
      </c>
      <c r="D26" s="103" t="s">
        <v>3</v>
      </c>
      <c r="E26" s="98">
        <v>2.06</v>
      </c>
      <c r="F26" s="113">
        <f>F25*E26</f>
        <v>2.06</v>
      </c>
      <c r="G26" s="98"/>
      <c r="H26" s="98"/>
      <c r="I26" s="98"/>
      <c r="J26" s="98"/>
      <c r="K26" s="98"/>
      <c r="L26" s="98"/>
      <c r="M26" s="100"/>
    </row>
    <row r="27" spans="1:13" s="7" customFormat="1" ht="33">
      <c r="A27" s="95">
        <v>4</v>
      </c>
      <c r="B27" s="143" t="s">
        <v>117</v>
      </c>
      <c r="C27" s="171" t="s">
        <v>88</v>
      </c>
      <c r="D27" s="97" t="s">
        <v>34</v>
      </c>
      <c r="E27" s="97"/>
      <c r="F27" s="170">
        <f>F25</f>
        <v>1</v>
      </c>
      <c r="G27" s="97"/>
      <c r="H27" s="115"/>
      <c r="I27" s="97"/>
      <c r="J27" s="115"/>
      <c r="K27" s="97"/>
      <c r="L27" s="115"/>
      <c r="M27" s="116"/>
    </row>
    <row r="28" spans="1:13" s="7" customFormat="1" ht="16.5">
      <c r="A28" s="56"/>
      <c r="B28" s="57"/>
      <c r="C28" s="96" t="s">
        <v>4</v>
      </c>
      <c r="D28" s="97" t="s">
        <v>36</v>
      </c>
      <c r="E28" s="98">
        <v>0.87</v>
      </c>
      <c r="F28" s="98">
        <f>F27*E28</f>
        <v>0.87</v>
      </c>
      <c r="G28" s="98"/>
      <c r="H28" s="98"/>
      <c r="I28" s="98"/>
      <c r="J28" s="98"/>
      <c r="K28" s="98"/>
      <c r="L28" s="98"/>
      <c r="M28" s="100"/>
    </row>
    <row r="29" spans="1:13" s="7" customFormat="1" ht="16.5">
      <c r="A29" s="95">
        <v>5</v>
      </c>
      <c r="B29" s="91" t="s">
        <v>107</v>
      </c>
      <c r="C29" s="171" t="s">
        <v>89</v>
      </c>
      <c r="D29" s="91" t="s">
        <v>33</v>
      </c>
      <c r="E29" s="93">
        <v>1.9</v>
      </c>
      <c r="F29" s="170">
        <f>(F21+F27)*1.9</f>
        <v>22.799999999999997</v>
      </c>
      <c r="G29" s="93"/>
      <c r="H29" s="93"/>
      <c r="I29" s="93"/>
      <c r="J29" s="93"/>
      <c r="K29" s="106"/>
      <c r="L29" s="93"/>
      <c r="M29" s="94"/>
    </row>
    <row r="30" spans="1:13" s="7" customFormat="1" ht="16.5">
      <c r="A30" s="95">
        <v>6</v>
      </c>
      <c r="B30" s="185" t="s">
        <v>111</v>
      </c>
      <c r="C30" s="171" t="s">
        <v>96</v>
      </c>
      <c r="D30" s="139" t="s">
        <v>34</v>
      </c>
      <c r="E30" s="186"/>
      <c r="F30" s="170">
        <f>F21+F27</f>
        <v>12</v>
      </c>
      <c r="G30" s="187"/>
      <c r="H30" s="187"/>
      <c r="I30" s="187"/>
      <c r="J30" s="188"/>
      <c r="K30" s="187"/>
      <c r="L30" s="187"/>
      <c r="M30" s="197"/>
    </row>
    <row r="31" spans="1:13" s="7" customFormat="1" ht="16.5">
      <c r="A31" s="95"/>
      <c r="B31" s="137"/>
      <c r="C31" s="138" t="s">
        <v>97</v>
      </c>
      <c r="D31" s="139" t="s">
        <v>3</v>
      </c>
      <c r="E31" s="189">
        <v>0.00323</v>
      </c>
      <c r="F31" s="189">
        <f>E31*F30</f>
        <v>0.038759999999999996</v>
      </c>
      <c r="G31" s="191"/>
      <c r="H31" s="191"/>
      <c r="I31" s="191"/>
      <c r="J31" s="191"/>
      <c r="K31" s="192"/>
      <c r="L31" s="192"/>
      <c r="M31" s="198"/>
    </row>
    <row r="32" spans="1:13" s="7" customFormat="1" ht="33">
      <c r="A32" s="95"/>
      <c r="B32" s="143" t="s">
        <v>98</v>
      </c>
      <c r="C32" s="140" t="s">
        <v>99</v>
      </c>
      <c r="D32" s="139" t="s">
        <v>43</v>
      </c>
      <c r="E32" s="189">
        <v>0.00362</v>
      </c>
      <c r="F32" s="189">
        <f>E32*F30</f>
        <v>0.04344</v>
      </c>
      <c r="G32" s="190"/>
      <c r="H32" s="190"/>
      <c r="I32" s="190"/>
      <c r="J32" s="190"/>
      <c r="K32" s="190"/>
      <c r="L32" s="190"/>
      <c r="M32" s="199"/>
    </row>
    <row r="33" spans="1:13" s="7" customFormat="1" ht="16.5">
      <c r="A33" s="95"/>
      <c r="B33" s="137"/>
      <c r="C33" s="141" t="s">
        <v>7</v>
      </c>
      <c r="D33" s="142" t="s">
        <v>0</v>
      </c>
      <c r="E33" s="193">
        <v>0.00018</v>
      </c>
      <c r="F33" s="189">
        <f>E33*F30</f>
        <v>0.00216</v>
      </c>
      <c r="G33" s="187"/>
      <c r="H33" s="187"/>
      <c r="I33" s="187"/>
      <c r="J33" s="188"/>
      <c r="K33" s="191"/>
      <c r="L33" s="190"/>
      <c r="M33" s="198"/>
    </row>
    <row r="34" spans="1:13" s="7" customFormat="1" ht="16.5">
      <c r="A34" s="95"/>
      <c r="B34" s="137"/>
      <c r="C34" s="141" t="s">
        <v>112</v>
      </c>
      <c r="D34" s="196" t="s">
        <v>34</v>
      </c>
      <c r="E34" s="193">
        <v>4E-05</v>
      </c>
      <c r="F34" s="189">
        <f>F30*E34</f>
        <v>0.00048000000000000007</v>
      </c>
      <c r="G34" s="190"/>
      <c r="H34" s="195"/>
      <c r="I34" s="187"/>
      <c r="J34" s="188"/>
      <c r="K34" s="191"/>
      <c r="L34" s="190"/>
      <c r="M34" s="198"/>
    </row>
    <row r="35" spans="1:13" s="7" customFormat="1" ht="33">
      <c r="A35" s="95"/>
      <c r="B35" s="137"/>
      <c r="C35" s="171" t="s">
        <v>127</v>
      </c>
      <c r="D35" s="91" t="s">
        <v>33</v>
      </c>
      <c r="E35" s="93">
        <v>1.6</v>
      </c>
      <c r="F35" s="204">
        <f>F34*1.6</f>
        <v>0.0007680000000000001</v>
      </c>
      <c r="G35" s="93"/>
      <c r="H35" s="93"/>
      <c r="I35" s="93"/>
      <c r="J35" s="93"/>
      <c r="K35" s="106"/>
      <c r="L35" s="93"/>
      <c r="M35" s="94"/>
    </row>
    <row r="36" spans="1:13" s="7" customFormat="1" ht="33">
      <c r="A36" s="95">
        <v>7</v>
      </c>
      <c r="B36" s="143" t="s">
        <v>91</v>
      </c>
      <c r="C36" s="171" t="s">
        <v>77</v>
      </c>
      <c r="D36" s="97" t="s">
        <v>35</v>
      </c>
      <c r="E36" s="99"/>
      <c r="F36" s="105">
        <v>138</v>
      </c>
      <c r="G36" s="99"/>
      <c r="H36" s="98"/>
      <c r="I36" s="99"/>
      <c r="J36" s="98"/>
      <c r="K36" s="99"/>
      <c r="L36" s="98"/>
      <c r="M36" s="100"/>
    </row>
    <row r="37" spans="1:13" s="7" customFormat="1" ht="16.5">
      <c r="A37" s="56"/>
      <c r="B37" s="57"/>
      <c r="C37" s="118" t="s">
        <v>67</v>
      </c>
      <c r="D37" s="97" t="s">
        <v>39</v>
      </c>
      <c r="E37" s="117">
        <v>0.00067</v>
      </c>
      <c r="F37" s="113">
        <f>F36*E37</f>
        <v>0.09246</v>
      </c>
      <c r="G37" s="99"/>
      <c r="H37" s="98"/>
      <c r="I37" s="99"/>
      <c r="J37" s="98"/>
      <c r="K37" s="98"/>
      <c r="L37" s="98"/>
      <c r="M37" s="100"/>
    </row>
    <row r="38" spans="1:13" s="7" customFormat="1" ht="16.5">
      <c r="A38" s="144"/>
      <c r="B38" s="86"/>
      <c r="C38" s="118" t="s">
        <v>68</v>
      </c>
      <c r="D38" s="97" t="s">
        <v>39</v>
      </c>
      <c r="E38" s="117">
        <v>0.00039</v>
      </c>
      <c r="F38" s="113">
        <f>F36*E38</f>
        <v>0.05382</v>
      </c>
      <c r="G38" s="99"/>
      <c r="H38" s="98"/>
      <c r="I38" s="99"/>
      <c r="J38" s="98"/>
      <c r="K38" s="99"/>
      <c r="L38" s="98"/>
      <c r="M38" s="100"/>
    </row>
    <row r="39" spans="1:13" s="7" customFormat="1" ht="16.5">
      <c r="A39" s="95"/>
      <c r="B39" s="57"/>
      <c r="C39" s="120" t="s">
        <v>27</v>
      </c>
      <c r="D39" s="121" t="s">
        <v>28</v>
      </c>
      <c r="E39" s="122"/>
      <c r="F39" s="122"/>
      <c r="G39" s="123"/>
      <c r="H39" s="123"/>
      <c r="I39" s="123"/>
      <c r="J39" s="123"/>
      <c r="K39" s="123"/>
      <c r="L39" s="123"/>
      <c r="M39" s="124"/>
    </row>
    <row r="40" spans="1:13" s="7" customFormat="1" ht="16.5">
      <c r="A40" s="95"/>
      <c r="B40" s="57"/>
      <c r="C40" s="145" t="s">
        <v>73</v>
      </c>
      <c r="D40" s="146"/>
      <c r="E40" s="147"/>
      <c r="F40" s="148"/>
      <c r="G40" s="148"/>
      <c r="H40" s="147"/>
      <c r="I40" s="147"/>
      <c r="J40" s="148"/>
      <c r="K40" s="148"/>
      <c r="L40" s="147"/>
      <c r="M40" s="149"/>
    </row>
    <row r="41" spans="1:13" s="7" customFormat="1" ht="16.5">
      <c r="A41" s="95"/>
      <c r="B41" s="57"/>
      <c r="C41" s="150" t="s">
        <v>74</v>
      </c>
      <c r="D41" s="146"/>
      <c r="E41" s="147"/>
      <c r="F41" s="148"/>
      <c r="G41" s="148"/>
      <c r="H41" s="147"/>
      <c r="I41" s="147"/>
      <c r="J41" s="148"/>
      <c r="K41" s="148"/>
      <c r="L41" s="147"/>
      <c r="M41" s="149"/>
    </row>
    <row r="42" spans="1:13" s="7" customFormat="1" ht="132">
      <c r="A42" s="95">
        <v>1</v>
      </c>
      <c r="B42" s="151" t="s">
        <v>69</v>
      </c>
      <c r="C42" s="171" t="s">
        <v>113</v>
      </c>
      <c r="D42" s="57" t="s">
        <v>34</v>
      </c>
      <c r="E42" s="152"/>
      <c r="F42" s="170">
        <v>12</v>
      </c>
      <c r="G42" s="152"/>
      <c r="H42" s="153"/>
      <c r="I42" s="154"/>
      <c r="J42" s="153"/>
      <c r="K42" s="154"/>
      <c r="L42" s="153"/>
      <c r="M42" s="155"/>
    </row>
    <row r="43" spans="1:13" s="7" customFormat="1" ht="16.5">
      <c r="A43" s="156"/>
      <c r="B43" s="157"/>
      <c r="C43" s="158" t="s">
        <v>41</v>
      </c>
      <c r="D43" s="159" t="s">
        <v>3</v>
      </c>
      <c r="E43" s="112">
        <v>0.15</v>
      </c>
      <c r="F43" s="113">
        <f>F42*E43</f>
        <v>1.7999999999999998</v>
      </c>
      <c r="G43" s="98"/>
      <c r="H43" s="98"/>
      <c r="I43" s="98"/>
      <c r="J43" s="98"/>
      <c r="K43" s="98"/>
      <c r="L43" s="98"/>
      <c r="M43" s="100"/>
    </row>
    <row r="44" spans="1:13" s="7" customFormat="1" ht="33">
      <c r="A44" s="156"/>
      <c r="B44" s="157"/>
      <c r="C44" s="158" t="s">
        <v>42</v>
      </c>
      <c r="D44" s="159" t="s">
        <v>43</v>
      </c>
      <c r="E44" s="113">
        <v>0.0216</v>
      </c>
      <c r="F44" s="113">
        <f>F42*E44</f>
        <v>0.2592</v>
      </c>
      <c r="G44" s="98"/>
      <c r="H44" s="98"/>
      <c r="I44" s="98"/>
      <c r="J44" s="98"/>
      <c r="K44" s="108"/>
      <c r="L44" s="98"/>
      <c r="M44" s="100"/>
    </row>
    <row r="45" spans="1:13" s="7" customFormat="1" ht="16.5">
      <c r="A45" s="156"/>
      <c r="B45" s="157"/>
      <c r="C45" s="158" t="s">
        <v>70</v>
      </c>
      <c r="D45" s="159" t="s">
        <v>43</v>
      </c>
      <c r="E45" s="113">
        <v>0.0273</v>
      </c>
      <c r="F45" s="113">
        <f>F42*E45</f>
        <v>0.3276</v>
      </c>
      <c r="G45" s="98"/>
      <c r="H45" s="98"/>
      <c r="I45" s="98"/>
      <c r="J45" s="98"/>
      <c r="K45" s="108"/>
      <c r="L45" s="98"/>
      <c r="M45" s="100"/>
    </row>
    <row r="46" spans="1:13" s="7" customFormat="1" ht="33">
      <c r="A46" s="156"/>
      <c r="B46" s="157"/>
      <c r="C46" s="160" t="s">
        <v>44</v>
      </c>
      <c r="D46" s="161" t="s">
        <v>43</v>
      </c>
      <c r="E46" s="113">
        <v>0.0097</v>
      </c>
      <c r="F46" s="113">
        <f>F42*E46</f>
        <v>0.1164</v>
      </c>
      <c r="G46" s="98"/>
      <c r="H46" s="98"/>
      <c r="I46" s="98"/>
      <c r="J46" s="98"/>
      <c r="K46" s="108"/>
      <c r="L46" s="98"/>
      <c r="M46" s="100"/>
    </row>
    <row r="47" spans="1:13" s="7" customFormat="1" ht="16.5">
      <c r="A47" s="156"/>
      <c r="B47" s="157"/>
      <c r="C47" s="57" t="s">
        <v>5</v>
      </c>
      <c r="D47" s="159"/>
      <c r="E47" s="113"/>
      <c r="F47" s="113"/>
      <c r="G47" s="98"/>
      <c r="H47" s="98"/>
      <c r="I47" s="98"/>
      <c r="J47" s="98"/>
      <c r="K47" s="98"/>
      <c r="L47" s="98"/>
      <c r="M47" s="100"/>
    </row>
    <row r="48" spans="1:13" s="7" customFormat="1" ht="33">
      <c r="A48" s="156"/>
      <c r="B48" s="143" t="s">
        <v>114</v>
      </c>
      <c r="C48" s="160" t="s">
        <v>30</v>
      </c>
      <c r="D48" s="159" t="s">
        <v>34</v>
      </c>
      <c r="E48" s="98">
        <v>1.22</v>
      </c>
      <c r="F48" s="113">
        <f>F42*E48</f>
        <v>14.64</v>
      </c>
      <c r="G48" s="98"/>
      <c r="H48" s="98"/>
      <c r="I48" s="98"/>
      <c r="J48" s="98"/>
      <c r="K48" s="98"/>
      <c r="L48" s="98"/>
      <c r="M48" s="100"/>
    </row>
    <row r="49" spans="1:13" s="7" customFormat="1" ht="16.5">
      <c r="A49" s="156"/>
      <c r="B49" s="157"/>
      <c r="C49" s="158" t="s">
        <v>6</v>
      </c>
      <c r="D49" s="159" t="s">
        <v>34</v>
      </c>
      <c r="E49" s="112">
        <v>0.07</v>
      </c>
      <c r="F49" s="113">
        <f>F42*E49</f>
        <v>0.8400000000000001</v>
      </c>
      <c r="G49" s="108"/>
      <c r="H49" s="98"/>
      <c r="I49" s="98"/>
      <c r="J49" s="98"/>
      <c r="K49" s="98"/>
      <c r="L49" s="98"/>
      <c r="M49" s="100"/>
    </row>
    <row r="50" spans="1:13" s="7" customFormat="1" ht="33">
      <c r="A50" s="156"/>
      <c r="B50" s="91" t="s">
        <v>107</v>
      </c>
      <c r="C50" s="171" t="s">
        <v>126</v>
      </c>
      <c r="D50" s="91" t="s">
        <v>33</v>
      </c>
      <c r="E50" s="92"/>
      <c r="F50" s="237">
        <f>F48*1.6</f>
        <v>23.424000000000003</v>
      </c>
      <c r="G50" s="93"/>
      <c r="H50" s="93"/>
      <c r="I50" s="93"/>
      <c r="J50" s="93"/>
      <c r="K50" s="106"/>
      <c r="L50" s="93"/>
      <c r="M50" s="94"/>
    </row>
    <row r="51" spans="1:13" s="7" customFormat="1" ht="84">
      <c r="A51" s="95">
        <v>2</v>
      </c>
      <c r="B51" s="151" t="s">
        <v>78</v>
      </c>
      <c r="C51" s="171" t="s">
        <v>104</v>
      </c>
      <c r="D51" s="57" t="s">
        <v>35</v>
      </c>
      <c r="E51" s="152"/>
      <c r="F51" s="170">
        <v>120</v>
      </c>
      <c r="G51" s="152"/>
      <c r="H51" s="153"/>
      <c r="I51" s="154"/>
      <c r="J51" s="153"/>
      <c r="K51" s="154"/>
      <c r="L51" s="153"/>
      <c r="M51" s="155"/>
    </row>
    <row r="52" spans="1:13" s="7" customFormat="1" ht="16.5">
      <c r="A52" s="156"/>
      <c r="B52" s="157"/>
      <c r="C52" s="158" t="s">
        <v>41</v>
      </c>
      <c r="D52" s="159" t="s">
        <v>3</v>
      </c>
      <c r="E52" s="112">
        <v>0.033</v>
      </c>
      <c r="F52" s="113">
        <f>F51*E52</f>
        <v>3.96</v>
      </c>
      <c r="G52" s="113"/>
      <c r="H52" s="98"/>
      <c r="I52" s="98"/>
      <c r="J52" s="98"/>
      <c r="K52" s="98"/>
      <c r="L52" s="98"/>
      <c r="M52" s="100"/>
    </row>
    <row r="53" spans="1:13" s="7" customFormat="1" ht="33">
      <c r="A53" s="156"/>
      <c r="B53" s="157"/>
      <c r="C53" s="158" t="s">
        <v>42</v>
      </c>
      <c r="D53" s="159" t="s">
        <v>43</v>
      </c>
      <c r="E53" s="113">
        <v>0.00191</v>
      </c>
      <c r="F53" s="113">
        <f>F51*E53</f>
        <v>0.22920000000000001</v>
      </c>
      <c r="G53" s="113"/>
      <c r="H53" s="98"/>
      <c r="I53" s="98"/>
      <c r="J53" s="98"/>
      <c r="K53" s="162"/>
      <c r="L53" s="98"/>
      <c r="M53" s="100"/>
    </row>
    <row r="54" spans="1:13" s="7" customFormat="1" ht="16.5">
      <c r="A54" s="156"/>
      <c r="B54" s="157"/>
      <c r="C54" s="158" t="s">
        <v>45</v>
      </c>
      <c r="D54" s="159" t="s">
        <v>43</v>
      </c>
      <c r="E54" s="113">
        <v>0.0112</v>
      </c>
      <c r="F54" s="113">
        <f>F51*E54</f>
        <v>1.344</v>
      </c>
      <c r="G54" s="113"/>
      <c r="H54" s="98"/>
      <c r="I54" s="98"/>
      <c r="J54" s="98"/>
      <c r="K54" s="162"/>
      <c r="L54" s="98"/>
      <c r="M54" s="100"/>
    </row>
    <row r="55" spans="1:13" s="7" customFormat="1" ht="16.5">
      <c r="A55" s="156"/>
      <c r="B55" s="157"/>
      <c r="C55" s="158" t="s">
        <v>46</v>
      </c>
      <c r="D55" s="159" t="s">
        <v>43</v>
      </c>
      <c r="E55" s="113">
        <v>0.0248</v>
      </c>
      <c r="F55" s="113">
        <f>F51*E55</f>
        <v>2.976</v>
      </c>
      <c r="G55" s="113"/>
      <c r="H55" s="98"/>
      <c r="I55" s="98"/>
      <c r="J55" s="98"/>
      <c r="K55" s="162"/>
      <c r="L55" s="98"/>
      <c r="M55" s="100"/>
    </row>
    <row r="56" spans="1:13" s="7" customFormat="1" ht="33">
      <c r="A56" s="156"/>
      <c r="B56" s="157"/>
      <c r="C56" s="158" t="s">
        <v>44</v>
      </c>
      <c r="D56" s="159" t="s">
        <v>43</v>
      </c>
      <c r="E56" s="113">
        <v>0.00414</v>
      </c>
      <c r="F56" s="113">
        <f>F51*E56</f>
        <v>0.49679999999999996</v>
      </c>
      <c r="G56" s="113"/>
      <c r="H56" s="98"/>
      <c r="I56" s="98"/>
      <c r="J56" s="98"/>
      <c r="K56" s="162"/>
      <c r="L56" s="98"/>
      <c r="M56" s="100"/>
    </row>
    <row r="57" spans="1:13" s="7" customFormat="1" ht="33">
      <c r="A57" s="156"/>
      <c r="B57" s="157"/>
      <c r="C57" s="158" t="s">
        <v>47</v>
      </c>
      <c r="D57" s="159" t="s">
        <v>43</v>
      </c>
      <c r="E57" s="113">
        <v>0.00053</v>
      </c>
      <c r="F57" s="113">
        <f>F51*E57</f>
        <v>0.0636</v>
      </c>
      <c r="G57" s="113"/>
      <c r="H57" s="98"/>
      <c r="I57" s="98"/>
      <c r="J57" s="98"/>
      <c r="K57" s="162"/>
      <c r="L57" s="98"/>
      <c r="M57" s="100"/>
    </row>
    <row r="58" spans="1:13" s="7" customFormat="1" ht="16.5">
      <c r="A58" s="156"/>
      <c r="B58" s="157"/>
      <c r="C58" s="57" t="s">
        <v>5</v>
      </c>
      <c r="D58" s="159"/>
      <c r="E58" s="113"/>
      <c r="F58" s="113"/>
      <c r="G58" s="113"/>
      <c r="H58" s="98"/>
      <c r="I58" s="98"/>
      <c r="J58" s="98"/>
      <c r="K58" s="98"/>
      <c r="L58" s="98"/>
      <c r="M58" s="100"/>
    </row>
    <row r="59" spans="1:13" s="7" customFormat="1" ht="33">
      <c r="A59" s="156"/>
      <c r="B59" s="143" t="s">
        <v>114</v>
      </c>
      <c r="C59" s="158" t="s">
        <v>92</v>
      </c>
      <c r="D59" s="161" t="s">
        <v>34</v>
      </c>
      <c r="E59" s="113">
        <v>0.1512</v>
      </c>
      <c r="F59" s="113">
        <f>F51*E59</f>
        <v>18.144</v>
      </c>
      <c r="G59" s="108"/>
      <c r="H59" s="98"/>
      <c r="I59" s="98"/>
      <c r="J59" s="98"/>
      <c r="K59" s="98"/>
      <c r="L59" s="98"/>
      <c r="M59" s="100"/>
    </row>
    <row r="60" spans="1:13" s="7" customFormat="1" ht="16.5">
      <c r="A60" s="156"/>
      <c r="B60" s="157"/>
      <c r="C60" s="158" t="s">
        <v>6</v>
      </c>
      <c r="D60" s="159" t="s">
        <v>34</v>
      </c>
      <c r="E60" s="113">
        <v>0.03</v>
      </c>
      <c r="F60" s="113">
        <f>F51*E60</f>
        <v>3.5999999999999996</v>
      </c>
      <c r="G60" s="108"/>
      <c r="H60" s="98"/>
      <c r="I60" s="98"/>
      <c r="J60" s="98"/>
      <c r="K60" s="98"/>
      <c r="L60" s="98"/>
      <c r="M60" s="100"/>
    </row>
    <row r="61" spans="1:13" s="7" customFormat="1" ht="33">
      <c r="A61" s="156"/>
      <c r="B61" s="91"/>
      <c r="C61" s="171" t="s">
        <v>127</v>
      </c>
      <c r="D61" s="91" t="s">
        <v>33</v>
      </c>
      <c r="E61" s="92"/>
      <c r="F61" s="237">
        <f>F59*1.6</f>
        <v>29.0304</v>
      </c>
      <c r="G61" s="93"/>
      <c r="H61" s="93"/>
      <c r="I61" s="93"/>
      <c r="J61" s="93"/>
      <c r="K61" s="106"/>
      <c r="L61" s="93"/>
      <c r="M61" s="94"/>
    </row>
    <row r="62" spans="1:13" s="7" customFormat="1" ht="115.5">
      <c r="A62" s="95">
        <v>3</v>
      </c>
      <c r="B62" s="125" t="s">
        <v>79</v>
      </c>
      <c r="C62" s="171" t="s">
        <v>184</v>
      </c>
      <c r="D62" s="57" t="s">
        <v>35</v>
      </c>
      <c r="E62" s="98"/>
      <c r="F62" s="170">
        <v>111</v>
      </c>
      <c r="G62" s="99"/>
      <c r="H62" s="98"/>
      <c r="I62" s="99"/>
      <c r="J62" s="98"/>
      <c r="K62" s="99"/>
      <c r="L62" s="98"/>
      <c r="M62" s="100"/>
    </row>
    <row r="63" spans="1:13" s="7" customFormat="1" ht="33">
      <c r="A63" s="95"/>
      <c r="B63" s="57"/>
      <c r="C63" s="96" t="s">
        <v>80</v>
      </c>
      <c r="D63" s="97" t="s">
        <v>23</v>
      </c>
      <c r="E63" s="112">
        <v>0.386</v>
      </c>
      <c r="F63" s="113">
        <f>F62*E63</f>
        <v>42.846000000000004</v>
      </c>
      <c r="G63" s="99"/>
      <c r="H63" s="98"/>
      <c r="I63" s="98"/>
      <c r="J63" s="98"/>
      <c r="K63" s="99"/>
      <c r="L63" s="98"/>
      <c r="M63" s="100"/>
    </row>
    <row r="64" spans="1:13" s="7" customFormat="1" ht="16.5">
      <c r="A64" s="95"/>
      <c r="B64" s="57"/>
      <c r="C64" s="96" t="s">
        <v>7</v>
      </c>
      <c r="D64" s="97" t="s">
        <v>28</v>
      </c>
      <c r="E64" s="113">
        <v>0.0131</v>
      </c>
      <c r="F64" s="113">
        <f>E64*F62</f>
        <v>1.4541</v>
      </c>
      <c r="G64" s="99"/>
      <c r="H64" s="98"/>
      <c r="I64" s="99"/>
      <c r="J64" s="98"/>
      <c r="K64" s="98"/>
      <c r="L64" s="98"/>
      <c r="M64" s="100"/>
    </row>
    <row r="65" spans="1:13" s="7" customFormat="1" ht="16.5">
      <c r="A65" s="95"/>
      <c r="B65" s="57"/>
      <c r="C65" s="57" t="s">
        <v>5</v>
      </c>
      <c r="D65" s="97"/>
      <c r="E65" s="98"/>
      <c r="F65" s="113"/>
      <c r="G65" s="99"/>
      <c r="H65" s="98"/>
      <c r="I65" s="99"/>
      <c r="J65" s="98"/>
      <c r="K65" s="99"/>
      <c r="L65" s="98"/>
      <c r="M65" s="100"/>
    </row>
    <row r="66" spans="1:13" s="7" customFormat="1" ht="16.5">
      <c r="A66" s="95"/>
      <c r="B66" s="91"/>
      <c r="C66" s="96" t="s">
        <v>105</v>
      </c>
      <c r="D66" s="114" t="s">
        <v>34</v>
      </c>
      <c r="E66" s="113">
        <v>0.1632</v>
      </c>
      <c r="F66" s="113">
        <f>F62*0.16*1.02</f>
        <v>18.1152</v>
      </c>
      <c r="G66" s="110"/>
      <c r="H66" s="98"/>
      <c r="I66" s="99"/>
      <c r="J66" s="98"/>
      <c r="K66" s="99"/>
      <c r="L66" s="98"/>
      <c r="M66" s="100"/>
    </row>
    <row r="67" spans="1:13" s="7" customFormat="1" ht="16.5">
      <c r="A67" s="95"/>
      <c r="B67" s="91"/>
      <c r="C67" s="107" t="s">
        <v>106</v>
      </c>
      <c r="D67" s="114" t="s">
        <v>33</v>
      </c>
      <c r="E67" s="108"/>
      <c r="F67" s="113">
        <v>0.25</v>
      </c>
      <c r="G67" s="110"/>
      <c r="H67" s="108"/>
      <c r="I67" s="109"/>
      <c r="J67" s="108"/>
      <c r="K67" s="109"/>
      <c r="L67" s="108"/>
      <c r="M67" s="111"/>
    </row>
    <row r="68" spans="1:13" s="7" customFormat="1" ht="16.5">
      <c r="A68" s="95"/>
      <c r="B68" s="91"/>
      <c r="C68" s="107" t="s">
        <v>119</v>
      </c>
      <c r="D68" s="114" t="s">
        <v>33</v>
      </c>
      <c r="E68" s="163"/>
      <c r="F68" s="113">
        <v>0.006</v>
      </c>
      <c r="G68" s="110"/>
      <c r="H68" s="108"/>
      <c r="I68" s="109"/>
      <c r="J68" s="108"/>
      <c r="K68" s="109"/>
      <c r="L68" s="108"/>
      <c r="M68" s="111"/>
    </row>
    <row r="69" spans="1:13" s="7" customFormat="1" ht="16.5">
      <c r="A69" s="156"/>
      <c r="B69" s="157"/>
      <c r="C69" s="107" t="s">
        <v>93</v>
      </c>
      <c r="D69" s="114" t="s">
        <v>35</v>
      </c>
      <c r="E69" s="163">
        <v>0.00934</v>
      </c>
      <c r="F69" s="163">
        <f>F62*E69</f>
        <v>1.03674</v>
      </c>
      <c r="G69" s="110"/>
      <c r="H69" s="108"/>
      <c r="I69" s="109"/>
      <c r="J69" s="108"/>
      <c r="K69" s="109"/>
      <c r="L69" s="108"/>
      <c r="M69" s="111"/>
    </row>
    <row r="70" spans="1:13" s="7" customFormat="1" ht="16.5">
      <c r="A70" s="156"/>
      <c r="B70" s="157"/>
      <c r="C70" s="158" t="s">
        <v>94</v>
      </c>
      <c r="D70" s="159" t="s">
        <v>0</v>
      </c>
      <c r="E70" s="163">
        <v>0.00564</v>
      </c>
      <c r="F70" s="108">
        <f>F62*E70</f>
        <v>0.62604</v>
      </c>
      <c r="G70" s="108"/>
      <c r="H70" s="108"/>
      <c r="I70" s="108"/>
      <c r="J70" s="108"/>
      <c r="K70" s="108"/>
      <c r="L70" s="108"/>
      <c r="M70" s="111"/>
    </row>
    <row r="71" spans="1:13" s="7" customFormat="1" ht="33">
      <c r="A71" s="156"/>
      <c r="B71" s="91"/>
      <c r="C71" s="171" t="s">
        <v>128</v>
      </c>
      <c r="D71" s="114" t="s">
        <v>33</v>
      </c>
      <c r="E71" s="92"/>
      <c r="F71" s="200">
        <f>F66*2.4</f>
        <v>43.47648</v>
      </c>
      <c r="G71" s="93"/>
      <c r="H71" s="93"/>
      <c r="I71" s="93"/>
      <c r="J71" s="93"/>
      <c r="K71" s="93"/>
      <c r="L71" s="93"/>
      <c r="M71" s="94"/>
    </row>
    <row r="72" spans="1:13" s="7" customFormat="1" ht="33">
      <c r="A72" s="156"/>
      <c r="B72" s="91"/>
      <c r="C72" s="171" t="s">
        <v>129</v>
      </c>
      <c r="D72" s="114" t="s">
        <v>33</v>
      </c>
      <c r="E72" s="92"/>
      <c r="F72" s="200">
        <f>F67</f>
        <v>0.25</v>
      </c>
      <c r="G72" s="93"/>
      <c r="H72" s="93"/>
      <c r="I72" s="93"/>
      <c r="J72" s="93"/>
      <c r="K72" s="93"/>
      <c r="L72" s="93"/>
      <c r="M72" s="94"/>
    </row>
    <row r="73" spans="1:13" s="7" customFormat="1" ht="33">
      <c r="A73" s="156"/>
      <c r="B73" s="91"/>
      <c r="C73" s="171" t="s">
        <v>116</v>
      </c>
      <c r="D73" s="114" t="s">
        <v>33</v>
      </c>
      <c r="E73" s="92"/>
      <c r="F73" s="200">
        <f>F68</f>
        <v>0.006</v>
      </c>
      <c r="G73" s="93"/>
      <c r="H73" s="93"/>
      <c r="I73" s="93"/>
      <c r="J73" s="93"/>
      <c r="K73" s="93"/>
      <c r="L73" s="93"/>
      <c r="M73" s="94"/>
    </row>
    <row r="74" spans="1:13" s="7" customFormat="1" ht="33">
      <c r="A74" s="95">
        <v>4</v>
      </c>
      <c r="B74" s="102" t="s">
        <v>100</v>
      </c>
      <c r="C74" s="171" t="s">
        <v>95</v>
      </c>
      <c r="D74" s="114" t="s">
        <v>35</v>
      </c>
      <c r="E74" s="164"/>
      <c r="F74" s="105">
        <f>F62</f>
        <v>111</v>
      </c>
      <c r="G74" s="164"/>
      <c r="H74" s="165"/>
      <c r="I74" s="164"/>
      <c r="J74" s="165"/>
      <c r="K74" s="164"/>
      <c r="L74" s="165"/>
      <c r="M74" s="166"/>
    </row>
    <row r="75" spans="1:13" s="7" customFormat="1" ht="16.5">
      <c r="A75" s="167"/>
      <c r="B75" s="168"/>
      <c r="C75" s="96" t="s">
        <v>4</v>
      </c>
      <c r="D75" s="159" t="s">
        <v>3</v>
      </c>
      <c r="E75" s="104">
        <v>0.197</v>
      </c>
      <c r="F75" s="238">
        <f>E75*F74</f>
        <v>21.867</v>
      </c>
      <c r="G75" s="93"/>
      <c r="H75" s="93"/>
      <c r="I75" s="93"/>
      <c r="J75" s="93"/>
      <c r="K75" s="93"/>
      <c r="L75" s="93"/>
      <c r="M75" s="94"/>
    </row>
    <row r="76" spans="1:13" s="7" customFormat="1" ht="16.5">
      <c r="A76" s="167"/>
      <c r="B76" s="168"/>
      <c r="C76" s="96" t="s">
        <v>7</v>
      </c>
      <c r="D76" s="159" t="s">
        <v>0</v>
      </c>
      <c r="E76" s="104">
        <v>0.0437</v>
      </c>
      <c r="F76" s="238">
        <f>E76*F74</f>
        <v>4.850700000000001</v>
      </c>
      <c r="G76" s="93"/>
      <c r="H76" s="93"/>
      <c r="I76" s="93"/>
      <c r="J76" s="93"/>
      <c r="K76" s="93"/>
      <c r="L76" s="93"/>
      <c r="M76" s="94"/>
    </row>
    <row r="77" spans="1:13" s="7" customFormat="1" ht="16.5">
      <c r="A77" s="167"/>
      <c r="B77" s="168"/>
      <c r="C77" s="57" t="s">
        <v>5</v>
      </c>
      <c r="D77" s="159"/>
      <c r="E77" s="106"/>
      <c r="F77" s="238"/>
      <c r="G77" s="93"/>
      <c r="H77" s="93"/>
      <c r="I77" s="93"/>
      <c r="J77" s="93"/>
      <c r="K77" s="93"/>
      <c r="L77" s="93"/>
      <c r="M77" s="94"/>
    </row>
    <row r="78" spans="1:13" s="7" customFormat="1" ht="16.5">
      <c r="A78" s="167"/>
      <c r="B78" s="168"/>
      <c r="C78" s="96" t="s">
        <v>82</v>
      </c>
      <c r="D78" s="159" t="s">
        <v>81</v>
      </c>
      <c r="E78" s="106">
        <v>0.4</v>
      </c>
      <c r="F78" s="238">
        <f>E78*F74</f>
        <v>44.400000000000006</v>
      </c>
      <c r="G78" s="93"/>
      <c r="H78" s="93"/>
      <c r="I78" s="93"/>
      <c r="J78" s="93"/>
      <c r="K78" s="93"/>
      <c r="L78" s="93"/>
      <c r="M78" s="94"/>
    </row>
    <row r="79" spans="1:13" s="7" customFormat="1" ht="16.5">
      <c r="A79" s="167"/>
      <c r="B79" s="168"/>
      <c r="C79" s="96" t="s">
        <v>8</v>
      </c>
      <c r="D79" s="159" t="s">
        <v>0</v>
      </c>
      <c r="E79" s="201">
        <v>0.072</v>
      </c>
      <c r="F79" s="238">
        <f>E79*F74</f>
        <v>7.991999999999999</v>
      </c>
      <c r="G79" s="93"/>
      <c r="H79" s="93"/>
      <c r="I79" s="93"/>
      <c r="J79" s="93"/>
      <c r="K79" s="93"/>
      <c r="L79" s="93"/>
      <c r="M79" s="94"/>
    </row>
    <row r="80" spans="1:13" s="7" customFormat="1" ht="33">
      <c r="A80" s="156"/>
      <c r="B80" s="91"/>
      <c r="C80" s="171" t="s">
        <v>115</v>
      </c>
      <c r="D80" s="114" t="s">
        <v>33</v>
      </c>
      <c r="E80" s="92"/>
      <c r="F80" s="200">
        <f>F78/1000</f>
        <v>0.04440000000000001</v>
      </c>
      <c r="G80" s="93"/>
      <c r="H80" s="93"/>
      <c r="I80" s="93"/>
      <c r="J80" s="93"/>
      <c r="K80" s="93"/>
      <c r="L80" s="93"/>
      <c r="M80" s="94"/>
    </row>
    <row r="81" spans="1:13" s="7" customFormat="1" ht="99">
      <c r="A81" s="95">
        <v>5</v>
      </c>
      <c r="B81" s="151" t="s">
        <v>69</v>
      </c>
      <c r="C81" s="171" t="s">
        <v>132</v>
      </c>
      <c r="D81" s="57" t="s">
        <v>34</v>
      </c>
      <c r="E81" s="152"/>
      <c r="F81" s="170">
        <v>7</v>
      </c>
      <c r="G81" s="152"/>
      <c r="H81" s="153"/>
      <c r="I81" s="154"/>
      <c r="J81" s="153"/>
      <c r="K81" s="154"/>
      <c r="L81" s="153"/>
      <c r="M81" s="155"/>
    </row>
    <row r="82" spans="1:13" s="7" customFormat="1" ht="16.5">
      <c r="A82" s="156"/>
      <c r="B82" s="157"/>
      <c r="C82" s="158" t="s">
        <v>41</v>
      </c>
      <c r="D82" s="159" t="s">
        <v>3</v>
      </c>
      <c r="E82" s="112">
        <v>0.15</v>
      </c>
      <c r="F82" s="113">
        <f>F81*E82</f>
        <v>1.05</v>
      </c>
      <c r="G82" s="98"/>
      <c r="H82" s="98"/>
      <c r="I82" s="98"/>
      <c r="J82" s="98"/>
      <c r="K82" s="98"/>
      <c r="L82" s="98"/>
      <c r="M82" s="100"/>
    </row>
    <row r="83" spans="1:13" s="7" customFormat="1" ht="33">
      <c r="A83" s="156"/>
      <c r="B83" s="157"/>
      <c r="C83" s="158" t="s">
        <v>42</v>
      </c>
      <c r="D83" s="159" t="s">
        <v>43</v>
      </c>
      <c r="E83" s="113">
        <v>0.0216</v>
      </c>
      <c r="F83" s="113">
        <f>F81*E83</f>
        <v>0.1512</v>
      </c>
      <c r="G83" s="98"/>
      <c r="H83" s="98"/>
      <c r="I83" s="98"/>
      <c r="J83" s="98"/>
      <c r="K83" s="108"/>
      <c r="L83" s="98"/>
      <c r="M83" s="100"/>
    </row>
    <row r="84" spans="1:13" s="7" customFormat="1" ht="16.5">
      <c r="A84" s="156"/>
      <c r="B84" s="157"/>
      <c r="C84" s="158" t="s">
        <v>70</v>
      </c>
      <c r="D84" s="159" t="s">
        <v>43</v>
      </c>
      <c r="E84" s="113">
        <v>0.0273</v>
      </c>
      <c r="F84" s="113">
        <f>F81*E84</f>
        <v>0.19110000000000002</v>
      </c>
      <c r="G84" s="98"/>
      <c r="H84" s="98"/>
      <c r="I84" s="98"/>
      <c r="J84" s="98"/>
      <c r="K84" s="108"/>
      <c r="L84" s="98"/>
      <c r="M84" s="100"/>
    </row>
    <row r="85" spans="1:13" s="7" customFormat="1" ht="33">
      <c r="A85" s="156"/>
      <c r="B85" s="157"/>
      <c r="C85" s="160" t="s">
        <v>44</v>
      </c>
      <c r="D85" s="161" t="s">
        <v>43</v>
      </c>
      <c r="E85" s="113">
        <v>0.0097</v>
      </c>
      <c r="F85" s="113">
        <f>F81*E85</f>
        <v>0.0679</v>
      </c>
      <c r="G85" s="98"/>
      <c r="H85" s="98"/>
      <c r="I85" s="98"/>
      <c r="J85" s="98"/>
      <c r="K85" s="108"/>
      <c r="L85" s="98"/>
      <c r="M85" s="100"/>
    </row>
    <row r="86" spans="1:13" s="7" customFormat="1" ht="16.5">
      <c r="A86" s="156"/>
      <c r="B86" s="157"/>
      <c r="C86" s="57" t="s">
        <v>5</v>
      </c>
      <c r="D86" s="159"/>
      <c r="E86" s="113"/>
      <c r="F86" s="113"/>
      <c r="G86" s="98"/>
      <c r="H86" s="98"/>
      <c r="I86" s="98"/>
      <c r="J86" s="98"/>
      <c r="K86" s="98"/>
      <c r="L86" s="98"/>
      <c r="M86" s="100"/>
    </row>
    <row r="87" spans="1:13" s="7" customFormat="1" ht="33">
      <c r="A87" s="156"/>
      <c r="B87" s="143" t="s">
        <v>114</v>
      </c>
      <c r="C87" s="160" t="s">
        <v>30</v>
      </c>
      <c r="D87" s="159" t="s">
        <v>34</v>
      </c>
      <c r="E87" s="98">
        <v>1.22</v>
      </c>
      <c r="F87" s="113">
        <f>F81*E87</f>
        <v>8.54</v>
      </c>
      <c r="G87" s="98"/>
      <c r="H87" s="98"/>
      <c r="I87" s="98"/>
      <c r="J87" s="98"/>
      <c r="K87" s="98"/>
      <c r="L87" s="98"/>
      <c r="M87" s="100"/>
    </row>
    <row r="88" spans="1:13" s="7" customFormat="1" ht="16.5">
      <c r="A88" s="156"/>
      <c r="B88" s="157"/>
      <c r="C88" s="158" t="s">
        <v>6</v>
      </c>
      <c r="D88" s="159" t="s">
        <v>34</v>
      </c>
      <c r="E88" s="112">
        <v>0.07</v>
      </c>
      <c r="F88" s="113">
        <f>F81*E88</f>
        <v>0.49000000000000005</v>
      </c>
      <c r="G88" s="108"/>
      <c r="H88" s="98"/>
      <c r="I88" s="98"/>
      <c r="J88" s="98"/>
      <c r="K88" s="98"/>
      <c r="L88" s="98"/>
      <c r="M88" s="100"/>
    </row>
    <row r="89" spans="1:13" s="7" customFormat="1" ht="33">
      <c r="A89" s="156"/>
      <c r="B89" s="91" t="s">
        <v>107</v>
      </c>
      <c r="C89" s="171" t="s">
        <v>126</v>
      </c>
      <c r="D89" s="91" t="s">
        <v>33</v>
      </c>
      <c r="E89" s="92"/>
      <c r="F89" s="237">
        <f>F87*1.6</f>
        <v>13.664</v>
      </c>
      <c r="G89" s="93"/>
      <c r="H89" s="93"/>
      <c r="I89" s="93"/>
      <c r="J89" s="93"/>
      <c r="K89" s="106"/>
      <c r="L89" s="93"/>
      <c r="M89" s="94"/>
    </row>
    <row r="90" spans="1:13" s="7" customFormat="1" ht="17.25" thickBot="1">
      <c r="A90" s="205"/>
      <c r="B90" s="206"/>
      <c r="C90" s="207" t="s">
        <v>29</v>
      </c>
      <c r="D90" s="208" t="s">
        <v>28</v>
      </c>
      <c r="E90" s="209"/>
      <c r="F90" s="209"/>
      <c r="G90" s="210"/>
      <c r="H90" s="210"/>
      <c r="I90" s="210"/>
      <c r="J90" s="210"/>
      <c r="K90" s="210"/>
      <c r="L90" s="210"/>
      <c r="M90" s="211"/>
    </row>
    <row r="91" spans="1:13" s="8" customFormat="1" ht="17.25" customHeight="1">
      <c r="A91" s="212"/>
      <c r="B91" s="213"/>
      <c r="C91" s="214" t="s">
        <v>90</v>
      </c>
      <c r="D91" s="215" t="s">
        <v>28</v>
      </c>
      <c r="E91" s="215"/>
      <c r="F91" s="215"/>
      <c r="G91" s="216"/>
      <c r="H91" s="216"/>
      <c r="I91" s="216"/>
      <c r="J91" s="216"/>
      <c r="K91" s="216"/>
      <c r="L91" s="216"/>
      <c r="M91" s="217"/>
    </row>
    <row r="92" spans="1:13" s="8" customFormat="1" ht="17.25" customHeight="1">
      <c r="A92" s="173"/>
      <c r="B92" s="174"/>
      <c r="C92" s="175" t="s">
        <v>31</v>
      </c>
      <c r="D92" s="176" t="s">
        <v>1</v>
      </c>
      <c r="E92" s="93"/>
      <c r="F92" s="177"/>
      <c r="G92" s="177"/>
      <c r="H92" s="177"/>
      <c r="I92" s="177"/>
      <c r="J92" s="177"/>
      <c r="K92" s="177"/>
      <c r="L92" s="93"/>
      <c r="M92" s="94"/>
    </row>
    <row r="93" spans="1:13" s="8" customFormat="1" ht="15" customHeight="1">
      <c r="A93" s="173"/>
      <c r="B93" s="174"/>
      <c r="C93" s="178" t="s">
        <v>16</v>
      </c>
      <c r="D93" s="121" t="s">
        <v>28</v>
      </c>
      <c r="E93" s="93"/>
      <c r="F93" s="121"/>
      <c r="G93" s="121"/>
      <c r="H93" s="121"/>
      <c r="I93" s="121"/>
      <c r="J93" s="121"/>
      <c r="K93" s="121"/>
      <c r="L93" s="123"/>
      <c r="M93" s="124"/>
    </row>
    <row r="94" spans="1:13" s="8" customFormat="1" ht="15" customHeight="1">
      <c r="A94" s="173"/>
      <c r="B94" s="174"/>
      <c r="C94" s="175" t="s">
        <v>32</v>
      </c>
      <c r="D94" s="176" t="s">
        <v>1</v>
      </c>
      <c r="E94" s="93"/>
      <c r="F94" s="177"/>
      <c r="G94" s="177"/>
      <c r="H94" s="177"/>
      <c r="I94" s="177"/>
      <c r="J94" s="177"/>
      <c r="K94" s="177"/>
      <c r="L94" s="93"/>
      <c r="M94" s="94"/>
    </row>
    <row r="95" spans="1:13" s="8" customFormat="1" ht="17.25" thickBot="1">
      <c r="A95" s="179"/>
      <c r="B95" s="180"/>
      <c r="C95" s="181" t="s">
        <v>16</v>
      </c>
      <c r="D95" s="182" t="s">
        <v>28</v>
      </c>
      <c r="E95" s="182"/>
      <c r="F95" s="182"/>
      <c r="G95" s="182"/>
      <c r="H95" s="182"/>
      <c r="I95" s="182"/>
      <c r="J95" s="182"/>
      <c r="K95" s="182"/>
      <c r="L95" s="183"/>
      <c r="M95" s="184"/>
    </row>
    <row r="96" spans="1:13" s="8" customFormat="1" ht="16.5">
      <c r="A96" s="15"/>
      <c r="B96" s="16"/>
      <c r="C96" s="21"/>
      <c r="D96" s="18"/>
      <c r="E96" s="18"/>
      <c r="F96" s="18"/>
      <c r="G96" s="18"/>
      <c r="H96" s="18"/>
      <c r="I96" s="18"/>
      <c r="J96" s="18"/>
      <c r="K96" s="18"/>
      <c r="L96" s="18"/>
      <c r="M96" s="20"/>
    </row>
    <row r="97" spans="1:12" s="8" customFormat="1" ht="16.5">
      <c r="A97" s="14"/>
      <c r="B97" s="5"/>
      <c r="C97" s="263"/>
      <c r="D97" s="263"/>
      <c r="E97" s="263"/>
      <c r="F97" s="263"/>
      <c r="G97" s="263"/>
      <c r="H97" s="263"/>
      <c r="I97" s="263"/>
      <c r="J97" s="263"/>
      <c r="K97" s="263"/>
      <c r="L97" s="263"/>
    </row>
    <row r="98" s="59" customFormat="1" ht="15.75">
      <c r="A98" s="59" t="s">
        <v>183</v>
      </c>
    </row>
    <row r="99" spans="1:12" s="8" customFormat="1" ht="16.5">
      <c r="A99" s="14"/>
      <c r="B99" s="5"/>
      <c r="C99" s="68"/>
      <c r="D99" s="67"/>
      <c r="E99" s="67"/>
      <c r="F99" s="67"/>
      <c r="G99" s="67"/>
      <c r="H99" s="67"/>
      <c r="I99" s="67"/>
      <c r="J99" s="67"/>
      <c r="K99" s="67"/>
      <c r="L99" s="67"/>
    </row>
    <row r="100" spans="1:12" s="8" customFormat="1" ht="16.5">
      <c r="A100" s="14"/>
      <c r="B100" s="5"/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</row>
    <row r="101" spans="1:12" s="8" customFormat="1" ht="16.5">
      <c r="A101" s="14"/>
      <c r="B101" s="5"/>
      <c r="C101" s="263"/>
      <c r="D101" s="263"/>
      <c r="E101" s="263"/>
      <c r="F101" s="263"/>
      <c r="G101" s="263"/>
      <c r="H101" s="263"/>
      <c r="I101" s="263"/>
      <c r="J101" s="263"/>
      <c r="K101" s="263"/>
      <c r="L101" s="263"/>
    </row>
    <row r="102" spans="1:12" s="8" customFormat="1" ht="16.5">
      <c r="A102" s="14"/>
      <c r="B102" s="5"/>
      <c r="C102" s="9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8" customFormat="1" ht="16.5">
      <c r="A103" s="14"/>
      <c r="B103" s="5"/>
      <c r="C103" s="9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8" customFormat="1" ht="16.5">
      <c r="A104" s="14"/>
      <c r="B104" s="5"/>
      <c r="C104" s="9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8" customFormat="1" ht="16.5">
      <c r="A105" s="14"/>
      <c r="B105" s="5"/>
      <c r="C105" s="9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8" customFormat="1" ht="16.5">
      <c r="A106" s="14"/>
      <c r="B106" s="5"/>
      <c r="C106" s="9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8" customFormat="1" ht="16.5">
      <c r="A107" s="14"/>
      <c r="B107" s="5"/>
      <c r="C107" s="9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8" customFormat="1" ht="16.5">
      <c r="A108" s="14"/>
      <c r="B108" s="5"/>
      <c r="C108" s="9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8" customFormat="1" ht="16.5">
      <c r="A109" s="14"/>
      <c r="B109" s="5"/>
      <c r="C109" s="9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8" customFormat="1" ht="16.5">
      <c r="A110" s="14"/>
      <c r="B110" s="5"/>
      <c r="C110" s="9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8" customFormat="1" ht="16.5">
      <c r="A111" s="14"/>
      <c r="B111" s="5"/>
      <c r="C111" s="9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8" customFormat="1" ht="16.5">
      <c r="A112" s="14"/>
      <c r="B112" s="5"/>
      <c r="C112" s="9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8" customFormat="1" ht="16.5">
      <c r="A113" s="14"/>
      <c r="B113" s="5"/>
      <c r="C113" s="9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8" customFormat="1" ht="16.5">
      <c r="A114" s="14"/>
      <c r="B114" s="5"/>
      <c r="C114" s="9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8" customFormat="1" ht="16.5">
      <c r="A115" s="14"/>
      <c r="B115" s="5"/>
      <c r="C115" s="9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8" customFormat="1" ht="16.5">
      <c r="A116" s="14"/>
      <c r="B116" s="5"/>
      <c r="C116" s="9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8" customFormat="1" ht="16.5">
      <c r="A117" s="14"/>
      <c r="B117" s="5"/>
      <c r="C117" s="9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8" customFormat="1" ht="16.5">
      <c r="A118" s="14"/>
      <c r="B118" s="5"/>
      <c r="C118" s="9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8" customFormat="1" ht="16.5">
      <c r="A119" s="14"/>
      <c r="B119" s="5"/>
      <c r="C119" s="9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8" customFormat="1" ht="16.5">
      <c r="A120" s="14"/>
      <c r="B120" s="5"/>
      <c r="C120" s="9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8" customFormat="1" ht="16.5">
      <c r="A121" s="14"/>
      <c r="B121" s="5"/>
      <c r="C121" s="9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8" customFormat="1" ht="16.5">
      <c r="A122" s="14"/>
      <c r="B122" s="5"/>
      <c r="C122" s="9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8" customFormat="1" ht="16.5">
      <c r="A123" s="14"/>
      <c r="B123" s="5"/>
      <c r="C123" s="9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8" customFormat="1" ht="16.5">
      <c r="A124" s="14"/>
      <c r="B124" s="5"/>
      <c r="C124" s="9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8" customFormat="1" ht="16.5">
      <c r="A125" s="14"/>
      <c r="B125" s="5"/>
      <c r="C125" s="9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8" customFormat="1" ht="16.5">
      <c r="A126" s="14"/>
      <c r="B126" s="5"/>
      <c r="C126" s="9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8" customFormat="1" ht="16.5">
      <c r="A127" s="14"/>
      <c r="B127" s="5"/>
      <c r="C127" s="9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8" customFormat="1" ht="16.5">
      <c r="A128" s="14"/>
      <c r="B128" s="5"/>
      <c r="C128" s="9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8" customFormat="1" ht="16.5">
      <c r="A129" s="14"/>
      <c r="B129" s="5"/>
      <c r="C129" s="9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8" customFormat="1" ht="16.5">
      <c r="A130" s="14"/>
      <c r="B130" s="5"/>
      <c r="C130" s="9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8" customFormat="1" ht="16.5">
      <c r="A131" s="14"/>
      <c r="B131" s="5"/>
      <c r="C131" s="9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8" customFormat="1" ht="16.5">
      <c r="A132" s="14"/>
      <c r="B132" s="5"/>
      <c r="C132" s="9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8" customFormat="1" ht="16.5">
      <c r="A133" s="14"/>
      <c r="B133" s="5"/>
      <c r="C133" s="9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8" customFormat="1" ht="16.5">
      <c r="A134" s="14"/>
      <c r="B134" s="5"/>
      <c r="C134" s="9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8" customFormat="1" ht="16.5">
      <c r="A135" s="14"/>
      <c r="B135" s="5"/>
      <c r="C135" s="9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8" customFormat="1" ht="16.5">
      <c r="A136" s="14"/>
      <c r="B136" s="5"/>
      <c r="C136" s="9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8" customFormat="1" ht="16.5">
      <c r="A137" s="14"/>
      <c r="B137" s="5"/>
      <c r="C137" s="9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8" customFormat="1" ht="16.5">
      <c r="A138" s="14"/>
      <c r="B138" s="5"/>
      <c r="C138" s="9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8" customFormat="1" ht="16.5">
      <c r="A139" s="14"/>
      <c r="B139" s="5"/>
      <c r="C139" s="9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8" customFormat="1" ht="16.5">
      <c r="A140" s="14"/>
      <c r="B140" s="5"/>
      <c r="C140" s="9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8" customFormat="1" ht="16.5">
      <c r="A141" s="14"/>
      <c r="B141" s="5"/>
      <c r="C141" s="9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8" customFormat="1" ht="16.5">
      <c r="A142" s="14"/>
      <c r="B142" s="5"/>
      <c r="C142" s="9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8" customFormat="1" ht="16.5">
      <c r="A143" s="14"/>
      <c r="B143" s="5"/>
      <c r="C143" s="9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8" customFormat="1" ht="16.5">
      <c r="A144" s="14"/>
      <c r="B144" s="5"/>
      <c r="C144" s="9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8" customFormat="1" ht="16.5">
      <c r="A145" s="14"/>
      <c r="B145" s="5"/>
      <c r="C145" s="9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8" customFormat="1" ht="16.5">
      <c r="A146" s="14"/>
      <c r="B146" s="5"/>
      <c r="C146" s="9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8" customFormat="1" ht="16.5">
      <c r="A147" s="14"/>
      <c r="B147" s="5"/>
      <c r="C147" s="9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8" customFormat="1" ht="16.5">
      <c r="A148" s="14"/>
      <c r="B148" s="5"/>
      <c r="C148" s="9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8" customFormat="1" ht="16.5">
      <c r="A149" s="14"/>
      <c r="B149" s="5"/>
      <c r="C149" s="9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8" customFormat="1" ht="16.5">
      <c r="A150" s="14"/>
      <c r="B150" s="5"/>
      <c r="C150" s="9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8" customFormat="1" ht="16.5">
      <c r="A151" s="14"/>
      <c r="B151" s="5"/>
      <c r="C151" s="9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8" customFormat="1" ht="16.5">
      <c r="A152" s="14"/>
      <c r="B152" s="5"/>
      <c r="C152" s="9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8" customFormat="1" ht="16.5">
      <c r="A153" s="14"/>
      <c r="B153" s="5"/>
      <c r="C153" s="9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8" customFormat="1" ht="16.5">
      <c r="A154" s="14"/>
      <c r="B154" s="5"/>
      <c r="C154" s="9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8" customFormat="1" ht="16.5">
      <c r="A155" s="14"/>
      <c r="B155" s="5"/>
      <c r="C155" s="9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8" customFormat="1" ht="16.5">
      <c r="A156" s="14"/>
      <c r="B156" s="5"/>
      <c r="C156" s="9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8" customFormat="1" ht="16.5">
      <c r="A157" s="14"/>
      <c r="B157" s="5"/>
      <c r="C157" s="9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8" customFormat="1" ht="16.5">
      <c r="A158" s="14"/>
      <c r="B158" s="5"/>
      <c r="C158" s="9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8" customFormat="1" ht="16.5">
      <c r="A159" s="14"/>
      <c r="B159" s="5"/>
      <c r="C159" s="9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8" customFormat="1" ht="16.5">
      <c r="A160" s="14"/>
      <c r="B160" s="5"/>
      <c r="C160" s="9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8" customFormat="1" ht="16.5">
      <c r="A161" s="14"/>
      <c r="B161" s="5"/>
      <c r="C161" s="9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8" customFormat="1" ht="16.5">
      <c r="A162" s="14"/>
      <c r="B162" s="5"/>
      <c r="C162" s="9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8" customFormat="1" ht="16.5">
      <c r="A163" s="14"/>
      <c r="B163" s="5"/>
      <c r="C163" s="9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8" customFormat="1" ht="16.5">
      <c r="A164" s="14"/>
      <c r="B164" s="5"/>
      <c r="C164" s="9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8" customFormat="1" ht="16.5">
      <c r="A165" s="14"/>
      <c r="B165" s="5"/>
      <c r="C165" s="9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8" customFormat="1" ht="16.5">
      <c r="A166" s="14"/>
      <c r="B166" s="5"/>
      <c r="C166" s="9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8" customFormat="1" ht="16.5">
      <c r="A167" s="14"/>
      <c r="B167" s="5"/>
      <c r="C167" s="9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8" customFormat="1" ht="16.5">
      <c r="A168" s="14"/>
      <c r="B168" s="5"/>
      <c r="C168" s="9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8" customFormat="1" ht="16.5">
      <c r="A169" s="14"/>
      <c r="B169" s="5"/>
      <c r="C169" s="9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8" customFormat="1" ht="16.5">
      <c r="A170" s="14"/>
      <c r="B170" s="5"/>
      <c r="C170" s="9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8" customFormat="1" ht="16.5">
      <c r="A171" s="14"/>
      <c r="B171" s="5"/>
      <c r="C171" s="9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8" customFormat="1" ht="16.5">
      <c r="A172" s="14"/>
      <c r="B172" s="5"/>
      <c r="C172" s="9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8" customFormat="1" ht="16.5">
      <c r="A173" s="14"/>
      <c r="B173" s="5"/>
      <c r="C173" s="9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8" customFormat="1" ht="16.5">
      <c r="A174" s="14"/>
      <c r="B174" s="5"/>
      <c r="C174" s="9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8" customFormat="1" ht="16.5">
      <c r="A175" s="14"/>
      <c r="B175" s="5"/>
      <c r="C175" s="9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8" customFormat="1" ht="16.5">
      <c r="A176" s="14"/>
      <c r="B176" s="5"/>
      <c r="C176" s="9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8" customFormat="1" ht="16.5">
      <c r="A177" s="14"/>
      <c r="B177" s="5"/>
      <c r="C177" s="9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8" customFormat="1" ht="16.5">
      <c r="A178" s="14"/>
      <c r="B178" s="5"/>
      <c r="C178" s="9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8" customFormat="1" ht="16.5">
      <c r="A179" s="14"/>
      <c r="B179" s="5"/>
      <c r="C179" s="9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8" customFormat="1" ht="16.5">
      <c r="A180" s="14"/>
      <c r="B180" s="5"/>
      <c r="C180" s="9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8" customFormat="1" ht="16.5">
      <c r="A181" s="14"/>
      <c r="B181" s="5"/>
      <c r="C181" s="9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8" customFormat="1" ht="16.5">
      <c r="A182" s="14"/>
      <c r="B182" s="5"/>
      <c r="C182" s="9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8" customFormat="1" ht="16.5">
      <c r="A183" s="14"/>
      <c r="B183" s="5"/>
      <c r="C183" s="9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8" customFormat="1" ht="16.5">
      <c r="A184" s="14"/>
      <c r="B184" s="5"/>
      <c r="C184" s="9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8" customFormat="1" ht="16.5">
      <c r="A185" s="14"/>
      <c r="B185" s="5"/>
      <c r="C185" s="9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8" customFormat="1" ht="16.5">
      <c r="A186" s="14"/>
      <c r="B186" s="5"/>
      <c r="C186" s="9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8" customFormat="1" ht="16.5">
      <c r="A187" s="14"/>
      <c r="B187" s="5"/>
      <c r="C187" s="9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8" customFormat="1" ht="16.5">
      <c r="A188" s="14"/>
      <c r="B188" s="5"/>
      <c r="C188" s="9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8" customFormat="1" ht="16.5">
      <c r="A189" s="14"/>
      <c r="B189" s="5"/>
      <c r="C189" s="9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8" customFormat="1" ht="16.5">
      <c r="A190" s="14"/>
      <c r="B190" s="5"/>
      <c r="C190" s="9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8" customFormat="1" ht="16.5">
      <c r="A191" s="14"/>
      <c r="B191" s="5"/>
      <c r="C191" s="9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8" customFormat="1" ht="16.5">
      <c r="A192" s="14"/>
      <c r="B192" s="5"/>
      <c r="C192" s="9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8" customFormat="1" ht="16.5">
      <c r="A193" s="14"/>
      <c r="B193" s="5"/>
      <c r="C193" s="9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8" customFormat="1" ht="16.5">
      <c r="A194" s="14"/>
      <c r="B194" s="5"/>
      <c r="C194" s="9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8" customFormat="1" ht="16.5">
      <c r="A195" s="14"/>
      <c r="B195" s="5"/>
      <c r="C195" s="9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8" customFormat="1" ht="16.5">
      <c r="A196" s="14"/>
      <c r="B196" s="5"/>
      <c r="C196" s="9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8" customFormat="1" ht="16.5">
      <c r="A197" s="14"/>
      <c r="B197" s="5"/>
      <c r="C197" s="9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8" customFormat="1" ht="16.5">
      <c r="A198" s="14"/>
      <c r="B198" s="5"/>
      <c r="C198" s="9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8" customFormat="1" ht="16.5">
      <c r="A199" s="14"/>
      <c r="B199" s="5"/>
      <c r="C199" s="9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8" customFormat="1" ht="16.5">
      <c r="A200" s="14"/>
      <c r="B200" s="5"/>
      <c r="C200" s="9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8" customFormat="1" ht="16.5">
      <c r="A201" s="14"/>
      <c r="B201" s="5"/>
      <c r="C201" s="9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8" customFormat="1" ht="16.5">
      <c r="A202" s="14"/>
      <c r="B202" s="5"/>
      <c r="C202" s="9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8" customFormat="1" ht="16.5">
      <c r="A203" s="14"/>
      <c r="B203" s="5"/>
      <c r="C203" s="9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8" customFormat="1" ht="16.5">
      <c r="A204" s="14"/>
      <c r="B204" s="5"/>
      <c r="C204" s="9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8" customFormat="1" ht="16.5">
      <c r="A205" s="14"/>
      <c r="B205" s="5"/>
      <c r="C205" s="9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8" customFormat="1" ht="16.5">
      <c r="A206" s="14"/>
      <c r="B206" s="5"/>
      <c r="C206" s="9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8" customFormat="1" ht="16.5">
      <c r="A207" s="14"/>
      <c r="B207" s="5"/>
      <c r="C207" s="9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8" customFormat="1" ht="16.5">
      <c r="A208" s="14"/>
      <c r="B208" s="5"/>
      <c r="C208" s="9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8" customFormat="1" ht="16.5">
      <c r="A209" s="14"/>
      <c r="B209" s="5"/>
      <c r="C209" s="9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8" customFormat="1" ht="16.5">
      <c r="A210" s="14"/>
      <c r="B210" s="5"/>
      <c r="C210" s="9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8" customFormat="1" ht="16.5">
      <c r="A211" s="14"/>
      <c r="B211" s="5"/>
      <c r="C211" s="9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8" customFormat="1" ht="16.5">
      <c r="A212" s="14"/>
      <c r="B212" s="5"/>
      <c r="C212" s="9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8" customFormat="1" ht="16.5">
      <c r="A213" s="14"/>
      <c r="B213" s="5"/>
      <c r="C213" s="9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8" customFormat="1" ht="16.5">
      <c r="A214" s="14"/>
      <c r="B214" s="5"/>
      <c r="C214" s="9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8" customFormat="1" ht="16.5">
      <c r="A215" s="14"/>
      <c r="B215" s="5"/>
      <c r="C215" s="9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8" customFormat="1" ht="16.5">
      <c r="A216" s="14"/>
      <c r="B216" s="5"/>
      <c r="C216" s="9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8" customFormat="1" ht="16.5">
      <c r="A217" s="14"/>
      <c r="B217" s="5"/>
      <c r="C217" s="9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8" customFormat="1" ht="16.5">
      <c r="A218" s="14"/>
      <c r="B218" s="5"/>
      <c r="C218" s="9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8" customFormat="1" ht="16.5">
      <c r="A219" s="14"/>
      <c r="B219" s="5"/>
      <c r="C219" s="9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8" customFormat="1" ht="16.5">
      <c r="A220" s="14"/>
      <c r="B220" s="5"/>
      <c r="C220" s="9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8" customFormat="1" ht="16.5">
      <c r="A221" s="14"/>
      <c r="B221" s="5"/>
      <c r="C221" s="9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8" customFormat="1" ht="16.5">
      <c r="A222" s="14"/>
      <c r="B222" s="5"/>
      <c r="C222" s="9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8" customFormat="1" ht="16.5">
      <c r="A223" s="14"/>
      <c r="B223" s="5"/>
      <c r="C223" s="9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8" customFormat="1" ht="16.5">
      <c r="A224" s="14"/>
      <c r="B224" s="5"/>
      <c r="C224" s="9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8" customFormat="1" ht="16.5">
      <c r="A225" s="14"/>
      <c r="B225" s="5"/>
      <c r="C225" s="9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8" customFormat="1" ht="16.5">
      <c r="A226" s="14"/>
      <c r="B226" s="5"/>
      <c r="C226" s="9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8" customFormat="1" ht="16.5">
      <c r="A227" s="14"/>
      <c r="B227" s="5"/>
      <c r="C227" s="9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8" customFormat="1" ht="16.5">
      <c r="A228" s="14"/>
      <c r="B228" s="5"/>
      <c r="C228" s="9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8" customFormat="1" ht="16.5">
      <c r="A229" s="14"/>
      <c r="B229" s="5"/>
      <c r="C229" s="9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8" customFormat="1" ht="16.5">
      <c r="A230" s="14"/>
      <c r="B230" s="5"/>
      <c r="C230" s="9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8" customFormat="1" ht="16.5">
      <c r="A231" s="14"/>
      <c r="B231" s="5"/>
      <c r="C231" s="9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8" customFormat="1" ht="16.5">
      <c r="A232" s="14"/>
      <c r="B232" s="5"/>
      <c r="C232" s="9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8" customFormat="1" ht="16.5">
      <c r="A233" s="14"/>
      <c r="B233" s="5"/>
      <c r="C233" s="9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8" customFormat="1" ht="16.5">
      <c r="A234" s="14"/>
      <c r="B234" s="5"/>
      <c r="C234" s="9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8" customFormat="1" ht="16.5">
      <c r="A235" s="14"/>
      <c r="B235" s="5"/>
      <c r="C235" s="9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8" customFormat="1" ht="16.5">
      <c r="A236" s="14"/>
      <c r="B236" s="5"/>
      <c r="C236" s="9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8" customFormat="1" ht="16.5">
      <c r="A237" s="14"/>
      <c r="B237" s="5"/>
      <c r="C237" s="9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8" customFormat="1" ht="16.5">
      <c r="A238" s="14"/>
      <c r="B238" s="5"/>
      <c r="C238" s="9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8" customFormat="1" ht="16.5">
      <c r="A239" s="14"/>
      <c r="B239" s="5"/>
      <c r="C239" s="9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8" customFormat="1" ht="16.5">
      <c r="A240" s="14"/>
      <c r="B240" s="5"/>
      <c r="C240" s="9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8" customFormat="1" ht="16.5">
      <c r="A241" s="14"/>
      <c r="B241" s="5"/>
      <c r="C241" s="9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8" customFormat="1" ht="16.5">
      <c r="A242" s="14"/>
      <c r="B242" s="5"/>
      <c r="C242" s="9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8" customFormat="1" ht="16.5">
      <c r="A243" s="14"/>
      <c r="B243" s="5"/>
      <c r="C243" s="9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8" customFormat="1" ht="16.5">
      <c r="A244" s="14"/>
      <c r="B244" s="5"/>
      <c r="C244" s="9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8" customFormat="1" ht="16.5">
      <c r="A245" s="14"/>
      <c r="B245" s="5"/>
      <c r="C245" s="9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8" customFormat="1" ht="16.5">
      <c r="A246" s="14"/>
      <c r="B246" s="5"/>
      <c r="C246" s="9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8" customFormat="1" ht="16.5">
      <c r="A247" s="14"/>
      <c r="B247" s="5"/>
      <c r="C247" s="9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8" customFormat="1" ht="16.5">
      <c r="A248" s="14"/>
      <c r="B248" s="5"/>
      <c r="C248" s="9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8" customFormat="1" ht="16.5">
      <c r="A249" s="14"/>
      <c r="B249" s="5"/>
      <c r="C249" s="9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8" customFormat="1" ht="16.5">
      <c r="A250" s="14"/>
      <c r="B250" s="5"/>
      <c r="C250" s="9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8" customFormat="1" ht="16.5">
      <c r="A251" s="14"/>
      <c r="B251" s="5"/>
      <c r="C251" s="9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8" customFormat="1" ht="16.5">
      <c r="A252" s="14"/>
      <c r="B252" s="5"/>
      <c r="C252" s="9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8" customFormat="1" ht="16.5">
      <c r="A253" s="14"/>
      <c r="B253" s="5"/>
      <c r="C253" s="9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8" customFormat="1" ht="16.5">
      <c r="A254" s="14"/>
      <c r="B254" s="5"/>
      <c r="C254" s="9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8" customFormat="1" ht="16.5">
      <c r="A255" s="14"/>
      <c r="B255" s="5"/>
      <c r="C255" s="9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8" customFormat="1" ht="16.5">
      <c r="A256" s="14"/>
      <c r="B256" s="5"/>
      <c r="C256" s="9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8" customFormat="1" ht="16.5">
      <c r="A257" s="14"/>
      <c r="B257" s="5"/>
      <c r="C257" s="9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8" customFormat="1" ht="16.5">
      <c r="A258" s="14"/>
      <c r="B258" s="5"/>
      <c r="C258" s="9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8" customFormat="1" ht="16.5">
      <c r="A259" s="14"/>
      <c r="B259" s="5"/>
      <c r="C259" s="9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8" customFormat="1" ht="16.5">
      <c r="A260" s="14"/>
      <c r="B260" s="5"/>
      <c r="C260" s="9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8" customFormat="1" ht="16.5">
      <c r="A261" s="14"/>
      <c r="B261" s="5"/>
      <c r="C261" s="9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8" customFormat="1" ht="16.5">
      <c r="A262" s="14"/>
      <c r="B262" s="5"/>
      <c r="C262" s="9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8" customFormat="1" ht="16.5">
      <c r="A263" s="14"/>
      <c r="B263" s="5"/>
      <c r="C263" s="9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8" customFormat="1" ht="16.5">
      <c r="A264" s="14"/>
      <c r="B264" s="5"/>
      <c r="C264" s="9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8" customFormat="1" ht="16.5">
      <c r="A265" s="14"/>
      <c r="B265" s="5"/>
      <c r="C265" s="9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8" customFormat="1" ht="16.5">
      <c r="A266" s="14"/>
      <c r="B266" s="5"/>
      <c r="C266" s="9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8" customFormat="1" ht="16.5">
      <c r="A267" s="14"/>
      <c r="B267" s="5"/>
      <c r="C267" s="9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8" customFormat="1" ht="16.5">
      <c r="A268" s="14"/>
      <c r="B268" s="5"/>
      <c r="C268" s="9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8" customFormat="1" ht="16.5">
      <c r="A269" s="14"/>
      <c r="B269" s="5"/>
      <c r="C269" s="9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8" customFormat="1" ht="16.5">
      <c r="A270" s="14"/>
      <c r="B270" s="5"/>
      <c r="C270" s="9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8" customFormat="1" ht="16.5">
      <c r="A271" s="14"/>
      <c r="B271" s="5"/>
      <c r="C271" s="9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8" customFormat="1" ht="16.5">
      <c r="A272" s="14"/>
      <c r="B272" s="5"/>
      <c r="C272" s="9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8" customFormat="1" ht="16.5">
      <c r="A273" s="14"/>
      <c r="B273" s="5"/>
      <c r="C273" s="9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8" customFormat="1" ht="16.5">
      <c r="A274" s="14"/>
      <c r="B274" s="5"/>
      <c r="C274" s="9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8" customFormat="1" ht="16.5">
      <c r="A275" s="14"/>
      <c r="B275" s="5"/>
      <c r="C275" s="9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8" customFormat="1" ht="16.5">
      <c r="A276" s="14"/>
      <c r="B276" s="5"/>
      <c r="C276" s="9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8" customFormat="1" ht="16.5">
      <c r="A277" s="14"/>
      <c r="B277" s="5"/>
      <c r="C277" s="9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8" customFormat="1" ht="16.5">
      <c r="A278" s="14"/>
      <c r="B278" s="5"/>
      <c r="C278" s="9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8" customFormat="1" ht="16.5">
      <c r="A279" s="14"/>
      <c r="B279" s="5"/>
      <c r="C279" s="9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8" customFormat="1" ht="16.5">
      <c r="A280" s="14"/>
      <c r="B280" s="5"/>
      <c r="C280" s="9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8" customFormat="1" ht="16.5">
      <c r="A281" s="14"/>
      <c r="B281" s="5"/>
      <c r="C281" s="9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8" customFormat="1" ht="16.5">
      <c r="A282" s="14"/>
      <c r="B282" s="5"/>
      <c r="C282" s="9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8" customFormat="1" ht="16.5">
      <c r="A283" s="14"/>
      <c r="B283" s="5"/>
      <c r="C283" s="9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8" customFormat="1" ht="16.5">
      <c r="A284" s="14"/>
      <c r="B284" s="5"/>
      <c r="C284" s="9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8" customFormat="1" ht="16.5">
      <c r="A285" s="14"/>
      <c r="B285" s="5"/>
      <c r="C285" s="9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8" customFormat="1" ht="16.5">
      <c r="A286" s="14"/>
      <c r="B286" s="5"/>
      <c r="C286" s="9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8" customFormat="1" ht="16.5">
      <c r="A287" s="14"/>
      <c r="B287" s="5"/>
      <c r="C287" s="9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8" customFormat="1" ht="16.5">
      <c r="A288" s="14"/>
      <c r="B288" s="5"/>
      <c r="C288" s="9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8" customFormat="1" ht="16.5">
      <c r="A289" s="14"/>
      <c r="B289" s="5"/>
      <c r="C289" s="9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8" customFormat="1" ht="16.5">
      <c r="A290" s="14"/>
      <c r="B290" s="5"/>
      <c r="C290" s="9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8" customFormat="1" ht="16.5">
      <c r="A291" s="14"/>
      <c r="B291" s="5"/>
      <c r="C291" s="9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8" customFormat="1" ht="16.5">
      <c r="A292" s="14"/>
      <c r="B292" s="5"/>
      <c r="C292" s="9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8" customFormat="1" ht="16.5">
      <c r="A293" s="14"/>
      <c r="B293" s="5"/>
      <c r="C293" s="9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8" customFormat="1" ht="16.5">
      <c r="A294" s="14"/>
      <c r="B294" s="5"/>
      <c r="C294" s="9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8" customFormat="1" ht="16.5">
      <c r="A295" s="14"/>
      <c r="B295" s="5"/>
      <c r="C295" s="9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8" customFormat="1" ht="16.5">
      <c r="A296" s="14"/>
      <c r="B296" s="5"/>
      <c r="C296" s="9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8" customFormat="1" ht="16.5">
      <c r="A297" s="14"/>
      <c r="B297" s="5"/>
      <c r="C297" s="9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8" customFormat="1" ht="16.5">
      <c r="A298" s="14"/>
      <c r="B298" s="5"/>
      <c r="C298" s="9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8" customFormat="1" ht="16.5">
      <c r="A299" s="14"/>
      <c r="B299" s="5"/>
      <c r="C299" s="9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8" customFormat="1" ht="16.5">
      <c r="A300" s="14"/>
      <c r="B300" s="5"/>
      <c r="C300" s="9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8" customFormat="1" ht="16.5">
      <c r="A301" s="14"/>
      <c r="B301" s="5"/>
      <c r="C301" s="9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8" customFormat="1" ht="16.5">
      <c r="A302" s="14"/>
      <c r="B302" s="5"/>
      <c r="C302" s="9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8" customFormat="1" ht="16.5">
      <c r="A303" s="14"/>
      <c r="B303" s="5"/>
      <c r="C303" s="9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8" customFormat="1" ht="16.5">
      <c r="A304" s="14"/>
      <c r="B304" s="5"/>
      <c r="C304" s="9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8" customFormat="1" ht="16.5">
      <c r="A305" s="14"/>
      <c r="B305" s="5"/>
      <c r="C305" s="9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8" customFormat="1" ht="16.5">
      <c r="A306" s="14"/>
      <c r="B306" s="5"/>
      <c r="C306" s="9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8" customFormat="1" ht="16.5">
      <c r="A307" s="14"/>
      <c r="B307" s="5"/>
      <c r="C307" s="9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8" customFormat="1" ht="16.5">
      <c r="A308" s="14"/>
      <c r="B308" s="5"/>
      <c r="C308" s="9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8" customFormat="1" ht="16.5">
      <c r="A309" s="14"/>
      <c r="B309" s="5"/>
      <c r="C309" s="9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8" customFormat="1" ht="16.5">
      <c r="A310" s="14"/>
      <c r="B310" s="5"/>
      <c r="C310" s="9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8" customFormat="1" ht="16.5">
      <c r="A311" s="14"/>
      <c r="B311" s="5"/>
      <c r="C311" s="9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8" customFormat="1" ht="16.5">
      <c r="A312" s="14"/>
      <c r="B312" s="5"/>
      <c r="C312" s="9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8" customFormat="1" ht="16.5">
      <c r="A313" s="14"/>
      <c r="B313" s="5"/>
      <c r="C313" s="9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8" customFormat="1" ht="16.5">
      <c r="A314" s="14"/>
      <c r="B314" s="5"/>
      <c r="C314" s="9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8" customFormat="1" ht="16.5">
      <c r="A315" s="14"/>
      <c r="B315" s="5"/>
      <c r="C315" s="9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8" customFormat="1" ht="16.5">
      <c r="A316" s="14"/>
      <c r="B316" s="5"/>
      <c r="C316" s="9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8" customFormat="1" ht="16.5">
      <c r="A317" s="14"/>
      <c r="B317" s="5"/>
      <c r="C317" s="9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8" customFormat="1" ht="16.5">
      <c r="A318" s="14"/>
      <c r="B318" s="5"/>
      <c r="C318" s="9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8" customFormat="1" ht="16.5">
      <c r="A319" s="14"/>
      <c r="B319" s="5"/>
      <c r="C319" s="9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8" customFormat="1" ht="16.5">
      <c r="A320" s="14"/>
      <c r="B320" s="5"/>
      <c r="C320" s="9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8" customFormat="1" ht="16.5">
      <c r="A321" s="14"/>
      <c r="B321" s="5"/>
      <c r="C321" s="9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8" customFormat="1" ht="16.5">
      <c r="A322" s="14"/>
      <c r="B322" s="5"/>
      <c r="C322" s="9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8" customFormat="1" ht="16.5">
      <c r="A323" s="14"/>
      <c r="B323" s="5"/>
      <c r="C323" s="9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8" customFormat="1" ht="16.5">
      <c r="A324" s="14"/>
      <c r="B324" s="5"/>
      <c r="C324" s="9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8" customFormat="1" ht="16.5">
      <c r="A325" s="14"/>
      <c r="B325" s="5"/>
      <c r="C325" s="9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8" customFormat="1" ht="16.5">
      <c r="A326" s="14"/>
      <c r="B326" s="5"/>
      <c r="C326" s="9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8" customFormat="1" ht="16.5">
      <c r="A327" s="14"/>
      <c r="B327" s="5"/>
      <c r="C327" s="9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8" customFormat="1" ht="16.5">
      <c r="A328" s="14"/>
      <c r="B328" s="5"/>
      <c r="C328" s="9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8" customFormat="1" ht="16.5">
      <c r="A329" s="14"/>
      <c r="B329" s="5"/>
      <c r="C329" s="9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8" customFormat="1" ht="16.5">
      <c r="A330" s="14"/>
      <c r="B330" s="5"/>
      <c r="C330" s="9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8" customFormat="1" ht="16.5">
      <c r="A331" s="14"/>
      <c r="B331" s="5"/>
      <c r="C331" s="9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8" customFormat="1" ht="16.5">
      <c r="A332" s="14"/>
      <c r="B332" s="5"/>
      <c r="C332" s="9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8" customFormat="1" ht="16.5">
      <c r="A333" s="14"/>
      <c r="B333" s="5"/>
      <c r="C333" s="9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8" customFormat="1" ht="16.5">
      <c r="A334" s="14"/>
      <c r="B334" s="5"/>
      <c r="C334" s="9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8" customFormat="1" ht="16.5">
      <c r="A335" s="14"/>
      <c r="B335" s="5"/>
      <c r="C335" s="9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8" customFormat="1" ht="16.5">
      <c r="A336" s="14"/>
      <c r="B336" s="5"/>
      <c r="C336" s="9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8" customFormat="1" ht="16.5">
      <c r="A337" s="14"/>
      <c r="B337" s="5"/>
      <c r="C337" s="9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8" customFormat="1" ht="16.5">
      <c r="A338" s="14"/>
      <c r="B338" s="5"/>
      <c r="C338" s="9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8" customFormat="1" ht="16.5">
      <c r="A339" s="14"/>
      <c r="B339" s="5"/>
      <c r="C339" s="9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8" customFormat="1" ht="16.5">
      <c r="A340" s="14"/>
      <c r="B340" s="5"/>
      <c r="C340" s="9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8" customFormat="1" ht="16.5">
      <c r="A341" s="14"/>
      <c r="B341" s="5"/>
      <c r="C341" s="9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8" customFormat="1" ht="16.5">
      <c r="A342" s="14"/>
      <c r="B342" s="5"/>
      <c r="C342" s="9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8" customFormat="1" ht="16.5">
      <c r="A343" s="14"/>
      <c r="B343" s="5"/>
      <c r="C343" s="9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8" customFormat="1" ht="16.5">
      <c r="A344" s="14"/>
      <c r="B344" s="5"/>
      <c r="C344" s="9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8" customFormat="1" ht="16.5">
      <c r="A345" s="14"/>
      <c r="B345" s="5"/>
      <c r="C345" s="9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8" customFormat="1" ht="16.5">
      <c r="A346" s="14"/>
      <c r="B346" s="5"/>
      <c r="C346" s="9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8" customFormat="1" ht="16.5">
      <c r="A347" s="14"/>
      <c r="B347" s="5"/>
      <c r="C347" s="9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8" customFormat="1" ht="16.5">
      <c r="A348" s="14"/>
      <c r="B348" s="5"/>
      <c r="C348" s="9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8" customFormat="1" ht="16.5">
      <c r="A349" s="14"/>
      <c r="B349" s="5"/>
      <c r="C349" s="9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8" customFormat="1" ht="16.5">
      <c r="A350" s="14"/>
      <c r="B350" s="5"/>
      <c r="C350" s="9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8" customFormat="1" ht="16.5">
      <c r="A351" s="14"/>
      <c r="B351" s="5"/>
      <c r="C351" s="9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8" customFormat="1" ht="16.5">
      <c r="A352" s="14"/>
      <c r="B352" s="5"/>
      <c r="C352" s="9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8" customFormat="1" ht="16.5">
      <c r="A353" s="14"/>
      <c r="B353" s="5"/>
      <c r="C353" s="9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8" customFormat="1" ht="16.5">
      <c r="A354" s="14"/>
      <c r="B354" s="5"/>
      <c r="C354" s="9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8" customFormat="1" ht="16.5">
      <c r="A355" s="14"/>
      <c r="B355" s="5"/>
      <c r="C355" s="9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8" customFormat="1" ht="16.5">
      <c r="A356" s="14"/>
      <c r="B356" s="5"/>
      <c r="C356" s="9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8" customFormat="1" ht="16.5">
      <c r="A357" s="14"/>
      <c r="B357" s="5"/>
      <c r="C357" s="9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8" customFormat="1" ht="16.5">
      <c r="A358" s="14"/>
      <c r="B358" s="5"/>
      <c r="C358" s="9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8" customFormat="1" ht="16.5">
      <c r="A359" s="14"/>
      <c r="B359" s="5"/>
      <c r="C359" s="9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8" customFormat="1" ht="16.5">
      <c r="A360" s="14"/>
      <c r="B360" s="5"/>
      <c r="C360" s="9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8" customFormat="1" ht="16.5">
      <c r="A361" s="14"/>
      <c r="B361" s="5"/>
      <c r="C361" s="9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8" customFormat="1" ht="16.5">
      <c r="A362" s="14"/>
      <c r="B362" s="5"/>
      <c r="C362" s="9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8" customFormat="1" ht="16.5">
      <c r="A363" s="14"/>
      <c r="B363" s="5"/>
      <c r="C363" s="9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8" customFormat="1" ht="16.5">
      <c r="A364" s="14"/>
      <c r="B364" s="5"/>
      <c r="C364" s="9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8" customFormat="1" ht="16.5">
      <c r="A365" s="14"/>
      <c r="B365" s="5"/>
      <c r="C365" s="9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8" customFormat="1" ht="16.5">
      <c r="A366" s="14"/>
      <c r="B366" s="5"/>
      <c r="C366" s="9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8" customFormat="1" ht="16.5">
      <c r="A367" s="14"/>
      <c r="B367" s="5"/>
      <c r="C367" s="9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8" customFormat="1" ht="16.5">
      <c r="A368" s="14"/>
      <c r="B368" s="5"/>
      <c r="C368" s="9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8" customFormat="1" ht="16.5">
      <c r="A369" s="14"/>
      <c r="B369" s="5"/>
      <c r="C369" s="9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8" customFormat="1" ht="16.5">
      <c r="A370" s="14"/>
      <c r="B370" s="5"/>
      <c r="C370" s="9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8" customFormat="1" ht="16.5">
      <c r="A371" s="14"/>
      <c r="B371" s="5"/>
      <c r="C371" s="9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8" customFormat="1" ht="16.5">
      <c r="A372" s="14"/>
      <c r="B372" s="5"/>
      <c r="C372" s="9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8" customFormat="1" ht="16.5">
      <c r="A373" s="14"/>
      <c r="B373" s="5"/>
      <c r="C373" s="9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8" customFormat="1" ht="16.5">
      <c r="A374" s="14"/>
      <c r="B374" s="5"/>
      <c r="C374" s="9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8" customFormat="1" ht="16.5">
      <c r="A375" s="14"/>
      <c r="B375" s="5"/>
      <c r="C375" s="9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8" customFormat="1" ht="16.5">
      <c r="A376" s="14"/>
      <c r="B376" s="5"/>
      <c r="C376" s="9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8" customFormat="1" ht="16.5">
      <c r="A377" s="14"/>
      <c r="B377" s="5"/>
      <c r="C377" s="9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8" customFormat="1" ht="16.5">
      <c r="A378" s="14"/>
      <c r="B378" s="5"/>
      <c r="C378" s="9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8" customFormat="1" ht="16.5">
      <c r="A379" s="14"/>
      <c r="B379" s="5"/>
      <c r="C379" s="9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8" customFormat="1" ht="16.5">
      <c r="A380" s="14"/>
      <c r="B380" s="5"/>
      <c r="C380" s="9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8" customFormat="1" ht="16.5">
      <c r="A381" s="14"/>
      <c r="B381" s="5"/>
      <c r="C381" s="9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8" customFormat="1" ht="16.5">
      <c r="A382" s="14"/>
      <c r="B382" s="5"/>
      <c r="C382" s="9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8" customFormat="1" ht="16.5">
      <c r="A383" s="14"/>
      <c r="B383" s="5"/>
      <c r="C383" s="9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8" customFormat="1" ht="16.5">
      <c r="A384" s="14"/>
      <c r="B384" s="5"/>
      <c r="C384" s="9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8" customFormat="1" ht="16.5">
      <c r="A385" s="14"/>
      <c r="B385" s="5"/>
      <c r="C385" s="9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8" customFormat="1" ht="16.5">
      <c r="A386" s="14"/>
      <c r="B386" s="5"/>
      <c r="C386" s="9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8" customFormat="1" ht="16.5">
      <c r="A387" s="14"/>
      <c r="B387" s="5"/>
      <c r="C387" s="9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8" customFormat="1" ht="16.5">
      <c r="A388" s="14"/>
      <c r="B388" s="5"/>
      <c r="C388" s="9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8" customFormat="1" ht="16.5">
      <c r="A389" s="14"/>
      <c r="B389" s="5"/>
      <c r="C389" s="9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8" customFormat="1" ht="16.5">
      <c r="A390" s="14"/>
      <c r="B390" s="5"/>
      <c r="C390" s="9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8" customFormat="1" ht="16.5">
      <c r="A391" s="14"/>
      <c r="B391" s="5"/>
      <c r="C391" s="9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8" customFormat="1" ht="16.5">
      <c r="A392" s="14"/>
      <c r="B392" s="5"/>
      <c r="C392" s="9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8" customFormat="1" ht="16.5">
      <c r="A393" s="14"/>
      <c r="B393" s="5"/>
      <c r="C393" s="9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8" customFormat="1" ht="16.5">
      <c r="A394" s="14"/>
      <c r="B394" s="5"/>
      <c r="C394" s="9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8" customFormat="1" ht="16.5">
      <c r="A395" s="14"/>
      <c r="B395" s="5"/>
      <c r="C395" s="9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8" customFormat="1" ht="16.5">
      <c r="A396" s="14"/>
      <c r="B396" s="5"/>
      <c r="C396" s="9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8" customFormat="1" ht="16.5">
      <c r="A397" s="14"/>
      <c r="B397" s="5"/>
      <c r="C397" s="9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8" customFormat="1" ht="16.5">
      <c r="A398" s="14"/>
      <c r="B398" s="5"/>
      <c r="C398" s="9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8" customFormat="1" ht="16.5">
      <c r="A399" s="14"/>
      <c r="B399" s="5"/>
      <c r="C399" s="9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8" customFormat="1" ht="16.5">
      <c r="A400" s="14"/>
      <c r="B400" s="5"/>
      <c r="C400" s="9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8" customFormat="1" ht="16.5">
      <c r="A401" s="14"/>
      <c r="B401" s="5"/>
      <c r="C401" s="9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8" customFormat="1" ht="16.5">
      <c r="A402" s="14"/>
      <c r="B402" s="5"/>
      <c r="C402" s="9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8" customFormat="1" ht="16.5">
      <c r="A403" s="14"/>
      <c r="B403" s="5"/>
      <c r="C403" s="9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8" customFormat="1" ht="16.5">
      <c r="A404" s="14"/>
      <c r="B404" s="5"/>
      <c r="C404" s="9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8" customFormat="1" ht="16.5">
      <c r="A405" s="14"/>
      <c r="B405" s="5"/>
      <c r="C405" s="9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8" customFormat="1" ht="16.5">
      <c r="A406" s="14"/>
      <c r="B406" s="5"/>
      <c r="C406" s="9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8" customFormat="1" ht="16.5">
      <c r="A407" s="14"/>
      <c r="B407" s="5"/>
      <c r="C407" s="9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8" customFormat="1" ht="16.5">
      <c r="A408" s="14"/>
      <c r="B408" s="5"/>
      <c r="C408" s="9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8" customFormat="1" ht="16.5">
      <c r="A409" s="14"/>
      <c r="B409" s="5"/>
      <c r="C409" s="9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8" customFormat="1" ht="16.5">
      <c r="A410" s="14"/>
      <c r="B410" s="5"/>
      <c r="C410" s="9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8" customFormat="1" ht="16.5">
      <c r="A411" s="14"/>
      <c r="B411" s="5"/>
      <c r="C411" s="9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8" customFormat="1" ht="16.5">
      <c r="A412" s="14"/>
      <c r="B412" s="5"/>
      <c r="C412" s="9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8" customFormat="1" ht="16.5">
      <c r="A413" s="14"/>
      <c r="B413" s="5"/>
      <c r="C413" s="9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8" customFormat="1" ht="16.5">
      <c r="A414" s="14"/>
      <c r="B414" s="5"/>
      <c r="C414" s="9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8" customFormat="1" ht="16.5">
      <c r="A415" s="14"/>
      <c r="B415" s="5"/>
      <c r="C415" s="9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8" customFormat="1" ht="16.5">
      <c r="A416" s="14"/>
      <c r="B416" s="5"/>
      <c r="C416" s="9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8" customFormat="1" ht="16.5">
      <c r="A417" s="14"/>
      <c r="B417" s="5"/>
      <c r="C417" s="9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8" customFormat="1" ht="16.5">
      <c r="A418" s="14"/>
      <c r="B418" s="5"/>
      <c r="C418" s="9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8" customFormat="1" ht="16.5">
      <c r="A419" s="14"/>
      <c r="B419" s="5"/>
      <c r="C419" s="9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8" customFormat="1" ht="16.5">
      <c r="A420" s="14"/>
      <c r="B420" s="5"/>
      <c r="C420" s="9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8" customFormat="1" ht="16.5">
      <c r="A421" s="14"/>
      <c r="B421" s="5"/>
      <c r="C421" s="9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8" customFormat="1" ht="16.5">
      <c r="A422" s="14"/>
      <c r="B422" s="5"/>
      <c r="C422" s="9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8" customFormat="1" ht="16.5">
      <c r="A423" s="14"/>
      <c r="B423" s="5"/>
      <c r="C423" s="9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8" customFormat="1" ht="16.5">
      <c r="A424" s="14"/>
      <c r="B424" s="5"/>
      <c r="C424" s="9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8" customFormat="1" ht="16.5">
      <c r="A425" s="14"/>
      <c r="B425" s="5"/>
      <c r="C425" s="9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8" customFormat="1" ht="16.5">
      <c r="A426" s="14"/>
      <c r="B426" s="5"/>
      <c r="C426" s="9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8" customFormat="1" ht="16.5">
      <c r="A427" s="14"/>
      <c r="B427" s="5"/>
      <c r="C427" s="9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8" customFormat="1" ht="16.5">
      <c r="A428" s="14"/>
      <c r="B428" s="5"/>
      <c r="C428" s="9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8" customFormat="1" ht="16.5">
      <c r="A429" s="14"/>
      <c r="B429" s="5"/>
      <c r="C429" s="9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8" customFormat="1" ht="16.5">
      <c r="A430" s="14"/>
      <c r="B430" s="5"/>
      <c r="C430" s="9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8" customFormat="1" ht="16.5">
      <c r="A431" s="14"/>
      <c r="B431" s="5"/>
      <c r="C431" s="9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8" customFormat="1" ht="16.5">
      <c r="A432" s="14"/>
      <c r="B432" s="5"/>
      <c r="C432" s="9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8" customFormat="1" ht="16.5">
      <c r="A433" s="14"/>
      <c r="B433" s="5"/>
      <c r="C433" s="9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8" customFormat="1" ht="16.5">
      <c r="A434" s="14"/>
      <c r="B434" s="5"/>
      <c r="C434" s="9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8" customFormat="1" ht="16.5">
      <c r="A435" s="14"/>
      <c r="B435" s="5"/>
      <c r="C435" s="9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8" customFormat="1" ht="16.5">
      <c r="A436" s="14"/>
      <c r="B436" s="5"/>
      <c r="C436" s="9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8" customFormat="1" ht="16.5">
      <c r="A437" s="14"/>
      <c r="B437" s="5"/>
      <c r="C437" s="9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8" customFormat="1" ht="16.5">
      <c r="A438" s="14"/>
      <c r="B438" s="5"/>
      <c r="C438" s="9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8" customFormat="1" ht="16.5">
      <c r="A439" s="14"/>
      <c r="B439" s="5"/>
      <c r="C439" s="9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8" customFormat="1" ht="16.5">
      <c r="A440" s="14"/>
      <c r="B440" s="5"/>
      <c r="C440" s="9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8" customFormat="1" ht="16.5">
      <c r="A441" s="14"/>
      <c r="B441" s="5"/>
      <c r="C441" s="9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8" customFormat="1" ht="16.5">
      <c r="A442" s="14"/>
      <c r="B442" s="5"/>
      <c r="C442" s="9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8" customFormat="1" ht="16.5">
      <c r="A443" s="14"/>
      <c r="B443" s="5"/>
      <c r="C443" s="9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8" customFormat="1" ht="16.5">
      <c r="A444" s="14"/>
      <c r="B444" s="5"/>
      <c r="C444" s="9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8" customFormat="1" ht="16.5">
      <c r="A445" s="14"/>
      <c r="B445" s="5"/>
      <c r="C445" s="9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8" customFormat="1" ht="16.5">
      <c r="A446" s="14"/>
      <c r="B446" s="5"/>
      <c r="C446" s="9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8" customFormat="1" ht="16.5">
      <c r="A447" s="14"/>
      <c r="B447" s="5"/>
      <c r="C447" s="9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8" customFormat="1" ht="16.5">
      <c r="A448" s="14"/>
      <c r="B448" s="5"/>
      <c r="C448" s="9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8" customFormat="1" ht="16.5">
      <c r="A449" s="14"/>
      <c r="B449" s="5"/>
      <c r="C449" s="9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8" customFormat="1" ht="16.5">
      <c r="A450" s="14"/>
      <c r="B450" s="5"/>
      <c r="C450" s="9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8" customFormat="1" ht="16.5">
      <c r="A451" s="14"/>
      <c r="B451" s="5"/>
      <c r="C451" s="9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8" customFormat="1" ht="16.5">
      <c r="A452" s="14"/>
      <c r="B452" s="5"/>
      <c r="C452" s="9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8" customFormat="1" ht="16.5">
      <c r="A453" s="14"/>
      <c r="B453" s="5"/>
      <c r="C453" s="9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8" customFormat="1" ht="16.5">
      <c r="A454" s="14"/>
      <c r="B454" s="5"/>
      <c r="C454" s="9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8" customFormat="1" ht="16.5">
      <c r="A455" s="14"/>
      <c r="B455" s="5"/>
      <c r="C455" s="9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8" customFormat="1" ht="16.5">
      <c r="A456" s="14"/>
      <c r="B456" s="5"/>
      <c r="C456" s="9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8" customFormat="1" ht="16.5">
      <c r="A457" s="14"/>
      <c r="B457" s="5"/>
      <c r="C457" s="9"/>
      <c r="D457" s="3"/>
      <c r="E457" s="3"/>
      <c r="F457" s="3"/>
      <c r="G457" s="3"/>
      <c r="H457" s="3"/>
      <c r="I457" s="3"/>
      <c r="J457" s="3"/>
      <c r="K457" s="3"/>
      <c r="L457" s="3"/>
    </row>
  </sheetData>
  <sheetProtection/>
  <mergeCells count="16">
    <mergeCell ref="A1:M1"/>
    <mergeCell ref="A2:M2"/>
    <mergeCell ref="K3:M3"/>
    <mergeCell ref="H4:M4"/>
    <mergeCell ref="A5:A6"/>
    <mergeCell ref="B5:B6"/>
    <mergeCell ref="C5:C6"/>
    <mergeCell ref="D5:D6"/>
    <mergeCell ref="E5:E6"/>
    <mergeCell ref="F5:F6"/>
    <mergeCell ref="G5:H5"/>
    <mergeCell ref="I5:J5"/>
    <mergeCell ref="K5:L5"/>
    <mergeCell ref="C97:L97"/>
    <mergeCell ref="C100:L100"/>
    <mergeCell ref="C101:L101"/>
  </mergeCells>
  <conditionalFormatting sqref="C75:C79 D42:E49 F43:F49 D51:E60 F52:F60 C63:F70 F36 D37:D38 D71:D73 D27:D34 C29:C33 E29:F33 F19 D21:F21 C22:F24 D74:F89 D16 C15:F15 D12:F12">
    <cfRule type="cellIs" priority="3" dxfId="18" operator="equal" stopIfTrue="1">
      <formula>0</formula>
    </cfRule>
  </conditionalFormatting>
  <conditionalFormatting sqref="D30:D34">
    <cfRule type="cellIs" priority="2" dxfId="19" operator="equal" stopIfTrue="1">
      <formula>8223.307275</formula>
    </cfRule>
  </conditionalFormatting>
  <printOptions/>
  <pageMargins left="0.11811023622047245" right="0.11811023622047245" top="0.7874015748031497" bottom="0.7480314960629921" header="0.5118110236220472" footer="0.5118110236220472"/>
  <pageSetup fitToHeight="20" horizontalDpi="600" verticalDpi="600" orientation="landscape" scale="70" r:id="rId1"/>
  <ignoredErrors>
    <ignoredError sqref="F27" formula="1"/>
    <ignoredError sqref="B30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O457"/>
  <sheetViews>
    <sheetView zoomScale="86" zoomScaleNormal="86" zoomScaleSheetLayoutView="90" workbookViewId="0" topLeftCell="A79">
      <selection activeCell="G98" sqref="G98"/>
    </sheetView>
  </sheetViews>
  <sheetFormatPr defaultColWidth="9.140625" defaultRowHeight="15"/>
  <cols>
    <col min="1" max="1" width="4.421875" style="14" customWidth="1"/>
    <col min="2" max="2" width="11.00390625" style="5" customWidth="1"/>
    <col min="3" max="3" width="39.421875" style="2" customWidth="1"/>
    <col min="4" max="4" width="9.28125" style="3" bestFit="1" customWidth="1"/>
    <col min="5" max="5" width="10.7109375" style="4" customWidth="1"/>
    <col min="6" max="6" width="13.28125" style="4" customWidth="1"/>
    <col min="7" max="7" width="13.00390625" style="4" customWidth="1"/>
    <col min="8" max="8" width="14.57421875" style="4" customWidth="1"/>
    <col min="9" max="9" width="11.421875" style="4" customWidth="1"/>
    <col min="10" max="10" width="13.8515625" style="4" customWidth="1"/>
    <col min="11" max="11" width="11.140625" style="4" customWidth="1"/>
    <col min="12" max="12" width="16.00390625" style="4" customWidth="1"/>
    <col min="13" max="13" width="16.7109375" style="1" customWidth="1"/>
    <col min="14" max="16384" width="9.140625" style="1" customWidth="1"/>
  </cols>
  <sheetData>
    <row r="1" spans="1:13" ht="21">
      <c r="A1" s="251" t="s">
        <v>169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ht="21">
      <c r="A2" s="252" t="s">
        <v>170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2:13" ht="16.5">
      <c r="B3" s="10"/>
      <c r="C3" s="11"/>
      <c r="D3" s="12"/>
      <c r="E3" s="13"/>
      <c r="I3" s="55"/>
      <c r="K3" s="260" t="s">
        <v>125</v>
      </c>
      <c r="L3" s="260"/>
      <c r="M3" s="260"/>
    </row>
    <row r="4" spans="1:13" s="7" customFormat="1" ht="16.5" thickBot="1">
      <c r="A4" s="15"/>
      <c r="B4" s="16"/>
      <c r="C4" s="17"/>
      <c r="D4" s="18"/>
      <c r="E4" s="19"/>
      <c r="F4" s="19"/>
      <c r="G4" s="19"/>
      <c r="H4" s="262"/>
      <c r="I4" s="262"/>
      <c r="J4" s="262"/>
      <c r="K4" s="262"/>
      <c r="L4" s="262"/>
      <c r="M4" s="262"/>
    </row>
    <row r="5" spans="1:15" s="7" customFormat="1" ht="15.75" customHeight="1">
      <c r="A5" s="254" t="s">
        <v>2</v>
      </c>
      <c r="B5" s="256" t="s">
        <v>9</v>
      </c>
      <c r="C5" s="258" t="s">
        <v>10</v>
      </c>
      <c r="D5" s="258" t="s">
        <v>11</v>
      </c>
      <c r="E5" s="258" t="s">
        <v>12</v>
      </c>
      <c r="F5" s="258" t="s">
        <v>13</v>
      </c>
      <c r="G5" s="261" t="s">
        <v>14</v>
      </c>
      <c r="H5" s="261"/>
      <c r="I5" s="261" t="s">
        <v>17</v>
      </c>
      <c r="J5" s="261"/>
      <c r="K5" s="258" t="s">
        <v>18</v>
      </c>
      <c r="L5" s="258"/>
      <c r="M5" s="72" t="s">
        <v>19</v>
      </c>
      <c r="N5" s="6"/>
      <c r="O5" s="6"/>
    </row>
    <row r="6" spans="1:13" s="7" customFormat="1" ht="26.25" customHeight="1" thickBot="1">
      <c r="A6" s="255"/>
      <c r="B6" s="257"/>
      <c r="C6" s="259"/>
      <c r="D6" s="259"/>
      <c r="E6" s="259"/>
      <c r="F6" s="259"/>
      <c r="G6" s="73" t="s">
        <v>15</v>
      </c>
      <c r="H6" s="74" t="s">
        <v>16</v>
      </c>
      <c r="I6" s="73" t="s">
        <v>15</v>
      </c>
      <c r="J6" s="74" t="s">
        <v>16</v>
      </c>
      <c r="K6" s="73" t="s">
        <v>15</v>
      </c>
      <c r="L6" s="74" t="s">
        <v>16</v>
      </c>
      <c r="M6" s="75" t="s">
        <v>20</v>
      </c>
    </row>
    <row r="7" spans="1:13" s="7" customFormat="1" ht="16.5" thickBot="1">
      <c r="A7" s="71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7">
        <v>7</v>
      </c>
      <c r="H7" s="78">
        <v>8</v>
      </c>
      <c r="I7" s="77">
        <v>9</v>
      </c>
      <c r="J7" s="78">
        <v>10</v>
      </c>
      <c r="K7" s="77">
        <v>11</v>
      </c>
      <c r="L7" s="78">
        <v>12</v>
      </c>
      <c r="M7" s="79">
        <v>13</v>
      </c>
    </row>
    <row r="8" spans="1:13" s="7" customFormat="1" ht="22.5" customHeight="1">
      <c r="A8" s="80"/>
      <c r="B8" s="81"/>
      <c r="C8" s="82" t="s">
        <v>21</v>
      </c>
      <c r="D8" s="83"/>
      <c r="E8" s="83"/>
      <c r="F8" s="83"/>
      <c r="G8" s="83"/>
      <c r="H8" s="83"/>
      <c r="I8" s="83"/>
      <c r="J8" s="83"/>
      <c r="K8" s="83"/>
      <c r="L8" s="83"/>
      <c r="M8" s="84"/>
    </row>
    <row r="9" spans="1:13" s="7" customFormat="1" ht="42.75" customHeight="1">
      <c r="A9" s="85"/>
      <c r="B9" s="86"/>
      <c r="C9" s="87" t="s">
        <v>22</v>
      </c>
      <c r="D9" s="88"/>
      <c r="E9" s="88"/>
      <c r="F9" s="88"/>
      <c r="G9" s="88"/>
      <c r="H9" s="88"/>
      <c r="I9" s="88"/>
      <c r="J9" s="88"/>
      <c r="K9" s="88"/>
      <c r="L9" s="88"/>
      <c r="M9" s="89"/>
    </row>
    <row r="10" spans="1:13" s="7" customFormat="1" ht="82.5">
      <c r="A10" s="90">
        <v>1</v>
      </c>
      <c r="B10" s="91" t="s">
        <v>24</v>
      </c>
      <c r="C10" s="169" t="s">
        <v>76</v>
      </c>
      <c r="D10" s="91" t="s">
        <v>118</v>
      </c>
      <c r="E10" s="92"/>
      <c r="F10" s="172">
        <v>0.082</v>
      </c>
      <c r="G10" s="93"/>
      <c r="H10" s="93"/>
      <c r="I10" s="93"/>
      <c r="J10" s="93"/>
      <c r="K10" s="93"/>
      <c r="L10" s="93"/>
      <c r="M10" s="94"/>
    </row>
    <row r="11" spans="1:13" s="7" customFormat="1" ht="16.5">
      <c r="A11" s="95"/>
      <c r="B11" s="57"/>
      <c r="C11" s="96" t="s">
        <v>4</v>
      </c>
      <c r="D11" s="103" t="s">
        <v>3</v>
      </c>
      <c r="E11" s="98">
        <v>93.22</v>
      </c>
      <c r="F11" s="113">
        <f>F10*E11</f>
        <v>7.64404</v>
      </c>
      <c r="G11" s="99"/>
      <c r="H11" s="98"/>
      <c r="I11" s="98"/>
      <c r="J11" s="98"/>
      <c r="K11" s="99"/>
      <c r="L11" s="98"/>
      <c r="M11" s="100"/>
    </row>
    <row r="12" spans="1:13" s="7" customFormat="1" ht="66">
      <c r="A12" s="101">
        <v>2</v>
      </c>
      <c r="B12" s="102" t="s">
        <v>137</v>
      </c>
      <c r="C12" s="169" t="s">
        <v>138</v>
      </c>
      <c r="D12" s="103" t="s">
        <v>139</v>
      </c>
      <c r="E12" s="104"/>
      <c r="F12" s="105">
        <v>1</v>
      </c>
      <c r="G12" s="106"/>
      <c r="H12" s="93"/>
      <c r="I12" s="93"/>
      <c r="J12" s="93"/>
      <c r="K12" s="106"/>
      <c r="L12" s="93"/>
      <c r="M12" s="94"/>
    </row>
    <row r="13" spans="1:13" s="7" customFormat="1" ht="16.5">
      <c r="A13" s="218"/>
      <c r="B13" s="219"/>
      <c r="C13" s="107" t="s">
        <v>4</v>
      </c>
      <c r="D13" s="103" t="s">
        <v>3</v>
      </c>
      <c r="E13" s="108">
        <v>2.2</v>
      </c>
      <c r="F13" s="113">
        <f>F12*E13</f>
        <v>2.2</v>
      </c>
      <c r="G13" s="109"/>
      <c r="H13" s="108"/>
      <c r="I13" s="108"/>
      <c r="J13" s="108"/>
      <c r="K13" s="109"/>
      <c r="L13" s="108"/>
      <c r="M13" s="111"/>
    </row>
    <row r="14" spans="1:13" s="7" customFormat="1" ht="16.5">
      <c r="A14" s="218"/>
      <c r="B14" s="102"/>
      <c r="C14" s="66" t="s">
        <v>5</v>
      </c>
      <c r="D14" s="103"/>
      <c r="E14" s="112"/>
      <c r="F14" s="113"/>
      <c r="G14" s="109"/>
      <c r="H14" s="108"/>
      <c r="I14" s="109"/>
      <c r="J14" s="108"/>
      <c r="K14" s="109"/>
      <c r="L14" s="108"/>
      <c r="M14" s="111"/>
    </row>
    <row r="15" spans="1:13" s="7" customFormat="1" ht="16.5">
      <c r="A15" s="218"/>
      <c r="B15" s="102"/>
      <c r="C15" s="107" t="s">
        <v>140</v>
      </c>
      <c r="D15" s="114" t="s">
        <v>34</v>
      </c>
      <c r="E15" s="113">
        <v>0.0942</v>
      </c>
      <c r="F15" s="113">
        <f>F12*E15</f>
        <v>0.0942</v>
      </c>
      <c r="G15" s="110"/>
      <c r="H15" s="108"/>
      <c r="I15" s="109"/>
      <c r="J15" s="108"/>
      <c r="K15" s="109"/>
      <c r="L15" s="108"/>
      <c r="M15" s="111"/>
    </row>
    <row r="16" spans="1:13" s="7" customFormat="1" ht="33">
      <c r="A16" s="95"/>
      <c r="B16" s="57" t="s">
        <v>107</v>
      </c>
      <c r="C16" s="171" t="s">
        <v>128</v>
      </c>
      <c r="D16" s="114" t="s">
        <v>33</v>
      </c>
      <c r="E16" s="93">
        <v>2.4</v>
      </c>
      <c r="F16" s="200">
        <f>F15*2.4</f>
        <v>0.22608</v>
      </c>
      <c r="G16" s="93"/>
      <c r="H16" s="93"/>
      <c r="I16" s="93"/>
      <c r="J16" s="93"/>
      <c r="K16" s="93"/>
      <c r="L16" s="93"/>
      <c r="M16" s="94"/>
    </row>
    <row r="17" spans="1:13" s="7" customFormat="1" ht="16.5">
      <c r="A17" s="95"/>
      <c r="B17" s="57"/>
      <c r="C17" s="120" t="s">
        <v>25</v>
      </c>
      <c r="D17" s="121" t="s">
        <v>28</v>
      </c>
      <c r="E17" s="122"/>
      <c r="F17" s="122"/>
      <c r="G17" s="123"/>
      <c r="H17" s="123"/>
      <c r="I17" s="123"/>
      <c r="J17" s="123"/>
      <c r="K17" s="123"/>
      <c r="L17" s="123"/>
      <c r="M17" s="124"/>
    </row>
    <row r="18" spans="1:13" s="7" customFormat="1" ht="16.5">
      <c r="A18" s="95"/>
      <c r="B18" s="57"/>
      <c r="C18" s="120" t="s">
        <v>26</v>
      </c>
      <c r="D18" s="121"/>
      <c r="E18" s="122"/>
      <c r="F18" s="122"/>
      <c r="G18" s="123"/>
      <c r="H18" s="123"/>
      <c r="I18" s="123"/>
      <c r="J18" s="123"/>
      <c r="K18" s="123"/>
      <c r="L18" s="123"/>
      <c r="M18" s="124"/>
    </row>
    <row r="19" spans="1:13" s="7" customFormat="1" ht="99">
      <c r="A19" s="95">
        <v>1</v>
      </c>
      <c r="B19" s="125" t="s">
        <v>71</v>
      </c>
      <c r="C19" s="169" t="s">
        <v>141</v>
      </c>
      <c r="D19" s="114" t="s">
        <v>34</v>
      </c>
      <c r="E19" s="126"/>
      <c r="F19" s="105">
        <v>27</v>
      </c>
      <c r="G19" s="127"/>
      <c r="H19" s="128"/>
      <c r="I19" s="126"/>
      <c r="J19" s="129"/>
      <c r="K19" s="126"/>
      <c r="L19" s="130"/>
      <c r="M19" s="131"/>
    </row>
    <row r="20" spans="1:13" s="7" customFormat="1" ht="33">
      <c r="A20" s="132"/>
      <c r="B20" s="126"/>
      <c r="C20" s="118" t="s">
        <v>86</v>
      </c>
      <c r="D20" s="119" t="s">
        <v>108</v>
      </c>
      <c r="E20" s="133">
        <v>0.0479</v>
      </c>
      <c r="F20" s="113">
        <f>F19*E20</f>
        <v>1.2933</v>
      </c>
      <c r="G20" s="98"/>
      <c r="H20" s="98"/>
      <c r="I20" s="98"/>
      <c r="J20" s="98"/>
      <c r="K20" s="98"/>
      <c r="L20" s="98"/>
      <c r="M20" s="100"/>
    </row>
    <row r="21" spans="1:13" s="7" customFormat="1" ht="36.75">
      <c r="A21" s="95">
        <v>2</v>
      </c>
      <c r="B21" s="202" t="s">
        <v>120</v>
      </c>
      <c r="C21" s="169" t="s">
        <v>103</v>
      </c>
      <c r="D21" s="97" t="s">
        <v>34</v>
      </c>
      <c r="E21" s="99" t="s">
        <v>38</v>
      </c>
      <c r="F21" s="105">
        <f>F19</f>
        <v>27</v>
      </c>
      <c r="G21" s="98"/>
      <c r="H21" s="134"/>
      <c r="I21" s="98"/>
      <c r="J21" s="134"/>
      <c r="K21" s="99"/>
      <c r="L21" s="134"/>
      <c r="M21" s="135"/>
    </row>
    <row r="22" spans="1:13" s="7" customFormat="1" ht="16.5">
      <c r="A22" s="95"/>
      <c r="B22" s="97"/>
      <c r="C22" s="136" t="s">
        <v>37</v>
      </c>
      <c r="D22" s="97" t="s">
        <v>36</v>
      </c>
      <c r="E22" s="112">
        <v>0.034</v>
      </c>
      <c r="F22" s="113">
        <f>E22*F21</f>
        <v>0.918</v>
      </c>
      <c r="G22" s="98"/>
      <c r="H22" s="98"/>
      <c r="I22" s="98"/>
      <c r="J22" s="98"/>
      <c r="K22" s="98"/>
      <c r="L22" s="98"/>
      <c r="M22" s="100"/>
    </row>
    <row r="23" spans="1:13" s="7" customFormat="1" ht="16.5">
      <c r="A23" s="95"/>
      <c r="B23" s="97"/>
      <c r="C23" s="136" t="s">
        <v>72</v>
      </c>
      <c r="D23" s="97" t="s">
        <v>39</v>
      </c>
      <c r="E23" s="109">
        <v>0.0803</v>
      </c>
      <c r="F23" s="113">
        <f>E23*F21</f>
        <v>2.1681</v>
      </c>
      <c r="G23" s="98"/>
      <c r="H23" s="98"/>
      <c r="I23" s="98"/>
      <c r="J23" s="98"/>
      <c r="K23" s="98"/>
      <c r="L23" s="98"/>
      <c r="M23" s="100"/>
    </row>
    <row r="24" spans="1:13" s="7" customFormat="1" ht="16.5">
      <c r="A24" s="95"/>
      <c r="B24" s="57"/>
      <c r="C24" s="136" t="s">
        <v>87</v>
      </c>
      <c r="D24" s="97" t="s">
        <v>0</v>
      </c>
      <c r="E24" s="113">
        <v>0.0056</v>
      </c>
      <c r="F24" s="113">
        <f>F21*E24</f>
        <v>0.1512</v>
      </c>
      <c r="G24" s="98"/>
      <c r="H24" s="98"/>
      <c r="I24" s="98"/>
      <c r="J24" s="98"/>
      <c r="K24" s="98"/>
      <c r="L24" s="98"/>
      <c r="M24" s="100"/>
    </row>
    <row r="25" spans="1:13" s="7" customFormat="1" ht="49.5">
      <c r="A25" s="95">
        <v>3</v>
      </c>
      <c r="B25" s="125" t="s">
        <v>40</v>
      </c>
      <c r="C25" s="171" t="s">
        <v>142</v>
      </c>
      <c r="D25" s="114" t="s">
        <v>34</v>
      </c>
      <c r="E25" s="97"/>
      <c r="F25" s="170">
        <v>2</v>
      </c>
      <c r="G25" s="97"/>
      <c r="H25" s="115"/>
      <c r="I25" s="97"/>
      <c r="J25" s="115"/>
      <c r="K25" s="97"/>
      <c r="L25" s="115"/>
      <c r="M25" s="116"/>
    </row>
    <row r="26" spans="1:13" s="7" customFormat="1" ht="16.5">
      <c r="A26" s="56"/>
      <c r="B26" s="57"/>
      <c r="C26" s="96" t="s">
        <v>4</v>
      </c>
      <c r="D26" s="103" t="s">
        <v>3</v>
      </c>
      <c r="E26" s="98">
        <v>2.06</v>
      </c>
      <c r="F26" s="113">
        <f>F25*E26</f>
        <v>4.12</v>
      </c>
      <c r="G26" s="98"/>
      <c r="H26" s="98"/>
      <c r="I26" s="98"/>
      <c r="J26" s="98"/>
      <c r="K26" s="98"/>
      <c r="L26" s="98"/>
      <c r="M26" s="100"/>
    </row>
    <row r="27" spans="1:13" s="7" customFormat="1" ht="33">
      <c r="A27" s="95">
        <v>4</v>
      </c>
      <c r="B27" s="143" t="s">
        <v>117</v>
      </c>
      <c r="C27" s="171" t="s">
        <v>88</v>
      </c>
      <c r="D27" s="97" t="s">
        <v>34</v>
      </c>
      <c r="E27" s="97"/>
      <c r="F27" s="170">
        <f>F25</f>
        <v>2</v>
      </c>
      <c r="G27" s="97"/>
      <c r="H27" s="115"/>
      <c r="I27" s="97"/>
      <c r="J27" s="115"/>
      <c r="K27" s="97"/>
      <c r="L27" s="115"/>
      <c r="M27" s="116"/>
    </row>
    <row r="28" spans="1:13" s="7" customFormat="1" ht="16.5">
      <c r="A28" s="56"/>
      <c r="B28" s="57"/>
      <c r="C28" s="96" t="s">
        <v>4</v>
      </c>
      <c r="D28" s="97" t="s">
        <v>36</v>
      </c>
      <c r="E28" s="98">
        <v>0.87</v>
      </c>
      <c r="F28" s="98">
        <f>F27*E28</f>
        <v>1.74</v>
      </c>
      <c r="G28" s="98"/>
      <c r="H28" s="98"/>
      <c r="I28" s="98"/>
      <c r="J28" s="98"/>
      <c r="K28" s="98"/>
      <c r="L28" s="98"/>
      <c r="M28" s="100"/>
    </row>
    <row r="29" spans="1:13" s="7" customFormat="1" ht="16.5">
      <c r="A29" s="95">
        <v>5</v>
      </c>
      <c r="B29" s="91" t="s">
        <v>107</v>
      </c>
      <c r="C29" s="171" t="s">
        <v>89</v>
      </c>
      <c r="D29" s="91" t="s">
        <v>33</v>
      </c>
      <c r="E29" s="93">
        <v>1.9</v>
      </c>
      <c r="F29" s="170">
        <f>(F21+F27)*1.9</f>
        <v>55.099999999999994</v>
      </c>
      <c r="G29" s="93"/>
      <c r="H29" s="93"/>
      <c r="I29" s="93"/>
      <c r="J29" s="93"/>
      <c r="K29" s="106"/>
      <c r="L29" s="93"/>
      <c r="M29" s="94"/>
    </row>
    <row r="30" spans="1:13" s="7" customFormat="1" ht="16.5">
      <c r="A30" s="95">
        <v>6</v>
      </c>
      <c r="B30" s="185" t="s">
        <v>111</v>
      </c>
      <c r="C30" s="171" t="s">
        <v>96</v>
      </c>
      <c r="D30" s="139" t="s">
        <v>34</v>
      </c>
      <c r="E30" s="186"/>
      <c r="F30" s="170">
        <f>F21+F27</f>
        <v>29</v>
      </c>
      <c r="G30" s="187"/>
      <c r="H30" s="187"/>
      <c r="I30" s="187"/>
      <c r="J30" s="188"/>
      <c r="K30" s="187"/>
      <c r="L30" s="187"/>
      <c r="M30" s="197"/>
    </row>
    <row r="31" spans="1:13" s="7" customFormat="1" ht="16.5">
      <c r="A31" s="95"/>
      <c r="B31" s="137"/>
      <c r="C31" s="138" t="s">
        <v>97</v>
      </c>
      <c r="D31" s="139" t="s">
        <v>3</v>
      </c>
      <c r="E31" s="189">
        <v>0.00323</v>
      </c>
      <c r="F31" s="189">
        <f>E31*F30</f>
        <v>0.09366999999999999</v>
      </c>
      <c r="G31" s="191"/>
      <c r="H31" s="191"/>
      <c r="I31" s="191"/>
      <c r="J31" s="191"/>
      <c r="K31" s="192"/>
      <c r="L31" s="192"/>
      <c r="M31" s="198"/>
    </row>
    <row r="32" spans="1:13" s="7" customFormat="1" ht="33">
      <c r="A32" s="95"/>
      <c r="B32" s="143" t="s">
        <v>98</v>
      </c>
      <c r="C32" s="140" t="s">
        <v>99</v>
      </c>
      <c r="D32" s="139" t="s">
        <v>43</v>
      </c>
      <c r="E32" s="189">
        <v>0.00362</v>
      </c>
      <c r="F32" s="189">
        <f>E32*F30</f>
        <v>0.10498</v>
      </c>
      <c r="G32" s="190"/>
      <c r="H32" s="190"/>
      <c r="I32" s="190"/>
      <c r="J32" s="190"/>
      <c r="K32" s="190"/>
      <c r="L32" s="190"/>
      <c r="M32" s="199"/>
    </row>
    <row r="33" spans="1:13" s="7" customFormat="1" ht="16.5">
      <c r="A33" s="95"/>
      <c r="B33" s="137"/>
      <c r="C33" s="141" t="s">
        <v>7</v>
      </c>
      <c r="D33" s="142" t="s">
        <v>0</v>
      </c>
      <c r="E33" s="193">
        <v>0.00018</v>
      </c>
      <c r="F33" s="189">
        <f>E33*F30</f>
        <v>0.005220000000000001</v>
      </c>
      <c r="G33" s="187"/>
      <c r="H33" s="187"/>
      <c r="I33" s="187"/>
      <c r="J33" s="188"/>
      <c r="K33" s="191"/>
      <c r="L33" s="190"/>
      <c r="M33" s="198"/>
    </row>
    <row r="34" spans="1:13" s="7" customFormat="1" ht="16.5">
      <c r="A34" s="95"/>
      <c r="B34" s="137"/>
      <c r="C34" s="141" t="s">
        <v>112</v>
      </c>
      <c r="D34" s="196" t="s">
        <v>34</v>
      </c>
      <c r="E34" s="193">
        <v>4E-05</v>
      </c>
      <c r="F34" s="189">
        <f>F30*E34</f>
        <v>0.00116</v>
      </c>
      <c r="G34" s="190"/>
      <c r="H34" s="195"/>
      <c r="I34" s="187"/>
      <c r="J34" s="188"/>
      <c r="K34" s="191"/>
      <c r="L34" s="190"/>
      <c r="M34" s="198"/>
    </row>
    <row r="35" spans="1:13" s="7" customFormat="1" ht="33">
      <c r="A35" s="95"/>
      <c r="B35" s="137"/>
      <c r="C35" s="171" t="s">
        <v>127</v>
      </c>
      <c r="D35" s="91" t="s">
        <v>33</v>
      </c>
      <c r="E35" s="93">
        <v>1.6</v>
      </c>
      <c r="F35" s="204">
        <f>F34*1.6</f>
        <v>0.001856</v>
      </c>
      <c r="G35" s="93"/>
      <c r="H35" s="93"/>
      <c r="I35" s="93"/>
      <c r="J35" s="93"/>
      <c r="K35" s="106"/>
      <c r="L35" s="93"/>
      <c r="M35" s="94"/>
    </row>
    <row r="36" spans="1:13" s="7" customFormat="1" ht="33">
      <c r="A36" s="95">
        <v>7</v>
      </c>
      <c r="B36" s="143" t="s">
        <v>91</v>
      </c>
      <c r="C36" s="171" t="s">
        <v>77</v>
      </c>
      <c r="D36" s="97" t="s">
        <v>35</v>
      </c>
      <c r="E36" s="99"/>
      <c r="F36" s="105">
        <v>358</v>
      </c>
      <c r="G36" s="99"/>
      <c r="H36" s="98"/>
      <c r="I36" s="99"/>
      <c r="J36" s="98"/>
      <c r="K36" s="99"/>
      <c r="L36" s="98"/>
      <c r="M36" s="100"/>
    </row>
    <row r="37" spans="1:13" s="7" customFormat="1" ht="16.5">
      <c r="A37" s="56"/>
      <c r="B37" s="57"/>
      <c r="C37" s="118" t="s">
        <v>67</v>
      </c>
      <c r="D37" s="97" t="s">
        <v>39</v>
      </c>
      <c r="E37" s="117">
        <v>0.00067</v>
      </c>
      <c r="F37" s="113">
        <f>F36*E37</f>
        <v>0.23986000000000002</v>
      </c>
      <c r="G37" s="99"/>
      <c r="H37" s="98"/>
      <c r="I37" s="99"/>
      <c r="J37" s="98"/>
      <c r="K37" s="98"/>
      <c r="L37" s="98"/>
      <c r="M37" s="100"/>
    </row>
    <row r="38" spans="1:13" s="7" customFormat="1" ht="16.5">
      <c r="A38" s="144"/>
      <c r="B38" s="86"/>
      <c r="C38" s="118" t="s">
        <v>68</v>
      </c>
      <c r="D38" s="97" t="s">
        <v>39</v>
      </c>
      <c r="E38" s="117">
        <v>0.00039</v>
      </c>
      <c r="F38" s="113">
        <f>F36*E38</f>
        <v>0.13962</v>
      </c>
      <c r="G38" s="99"/>
      <c r="H38" s="98"/>
      <c r="I38" s="99"/>
      <c r="J38" s="98"/>
      <c r="K38" s="99"/>
      <c r="L38" s="98"/>
      <c r="M38" s="100"/>
    </row>
    <row r="39" spans="1:13" s="7" customFormat="1" ht="16.5">
      <c r="A39" s="95"/>
      <c r="B39" s="57"/>
      <c r="C39" s="120" t="s">
        <v>27</v>
      </c>
      <c r="D39" s="121" t="s">
        <v>28</v>
      </c>
      <c r="E39" s="122"/>
      <c r="F39" s="122"/>
      <c r="G39" s="123"/>
      <c r="H39" s="123"/>
      <c r="I39" s="123"/>
      <c r="J39" s="123"/>
      <c r="K39" s="123"/>
      <c r="L39" s="123"/>
      <c r="M39" s="124"/>
    </row>
    <row r="40" spans="1:13" s="7" customFormat="1" ht="16.5">
      <c r="A40" s="95"/>
      <c r="B40" s="57"/>
      <c r="C40" s="145" t="s">
        <v>73</v>
      </c>
      <c r="D40" s="146"/>
      <c r="E40" s="147"/>
      <c r="F40" s="148"/>
      <c r="G40" s="148"/>
      <c r="H40" s="147"/>
      <c r="I40" s="147"/>
      <c r="J40" s="148"/>
      <c r="K40" s="148"/>
      <c r="L40" s="147"/>
      <c r="M40" s="149"/>
    </row>
    <row r="41" spans="1:13" s="7" customFormat="1" ht="16.5">
      <c r="A41" s="95"/>
      <c r="B41" s="57"/>
      <c r="C41" s="150" t="s">
        <v>74</v>
      </c>
      <c r="D41" s="146"/>
      <c r="E41" s="147"/>
      <c r="F41" s="148"/>
      <c r="G41" s="148"/>
      <c r="H41" s="147"/>
      <c r="I41" s="147"/>
      <c r="J41" s="148"/>
      <c r="K41" s="148"/>
      <c r="L41" s="147"/>
      <c r="M41" s="149"/>
    </row>
    <row r="42" spans="1:13" s="7" customFormat="1" ht="132">
      <c r="A42" s="95">
        <v>1</v>
      </c>
      <c r="B42" s="151" t="s">
        <v>69</v>
      </c>
      <c r="C42" s="171" t="s">
        <v>113</v>
      </c>
      <c r="D42" s="57" t="s">
        <v>34</v>
      </c>
      <c r="E42" s="152"/>
      <c r="F42" s="170">
        <v>27</v>
      </c>
      <c r="G42" s="152"/>
      <c r="H42" s="153"/>
      <c r="I42" s="154"/>
      <c r="J42" s="153"/>
      <c r="K42" s="154"/>
      <c r="L42" s="153"/>
      <c r="M42" s="155"/>
    </row>
    <row r="43" spans="1:13" s="7" customFormat="1" ht="16.5">
      <c r="A43" s="156"/>
      <c r="B43" s="157"/>
      <c r="C43" s="158" t="s">
        <v>41</v>
      </c>
      <c r="D43" s="159" t="s">
        <v>3</v>
      </c>
      <c r="E43" s="112">
        <v>0.15</v>
      </c>
      <c r="F43" s="113">
        <f>F42*E43</f>
        <v>4.05</v>
      </c>
      <c r="G43" s="98"/>
      <c r="H43" s="98"/>
      <c r="I43" s="98"/>
      <c r="J43" s="98"/>
      <c r="K43" s="98"/>
      <c r="L43" s="98"/>
      <c r="M43" s="100"/>
    </row>
    <row r="44" spans="1:13" s="7" customFormat="1" ht="33">
      <c r="A44" s="156"/>
      <c r="B44" s="157"/>
      <c r="C44" s="158" t="s">
        <v>42</v>
      </c>
      <c r="D44" s="159" t="s">
        <v>43</v>
      </c>
      <c r="E44" s="113">
        <v>0.0216</v>
      </c>
      <c r="F44" s="113">
        <f>F42*E44</f>
        <v>0.5832</v>
      </c>
      <c r="G44" s="98"/>
      <c r="H44" s="98"/>
      <c r="I44" s="98"/>
      <c r="J44" s="98"/>
      <c r="K44" s="108"/>
      <c r="L44" s="98"/>
      <c r="M44" s="100"/>
    </row>
    <row r="45" spans="1:13" s="7" customFormat="1" ht="16.5">
      <c r="A45" s="156"/>
      <c r="B45" s="157"/>
      <c r="C45" s="158" t="s">
        <v>70</v>
      </c>
      <c r="D45" s="159" t="s">
        <v>43</v>
      </c>
      <c r="E45" s="113">
        <v>0.0273</v>
      </c>
      <c r="F45" s="113">
        <f>F42*E45</f>
        <v>0.7371000000000001</v>
      </c>
      <c r="G45" s="98"/>
      <c r="H45" s="98"/>
      <c r="I45" s="98"/>
      <c r="J45" s="98"/>
      <c r="K45" s="108"/>
      <c r="L45" s="98"/>
      <c r="M45" s="100"/>
    </row>
    <row r="46" spans="1:13" s="7" customFormat="1" ht="33">
      <c r="A46" s="156"/>
      <c r="B46" s="157"/>
      <c r="C46" s="160" t="s">
        <v>44</v>
      </c>
      <c r="D46" s="161" t="s">
        <v>43</v>
      </c>
      <c r="E46" s="113">
        <v>0.0097</v>
      </c>
      <c r="F46" s="113">
        <f>F42*E46</f>
        <v>0.2619</v>
      </c>
      <c r="G46" s="98"/>
      <c r="H46" s="98"/>
      <c r="I46" s="98"/>
      <c r="J46" s="98"/>
      <c r="K46" s="108"/>
      <c r="L46" s="98"/>
      <c r="M46" s="100"/>
    </row>
    <row r="47" spans="1:13" s="7" customFormat="1" ht="16.5">
      <c r="A47" s="156"/>
      <c r="B47" s="157"/>
      <c r="C47" s="57" t="s">
        <v>5</v>
      </c>
      <c r="D47" s="159"/>
      <c r="E47" s="113"/>
      <c r="F47" s="113"/>
      <c r="G47" s="98"/>
      <c r="H47" s="98"/>
      <c r="I47" s="98"/>
      <c r="J47" s="98"/>
      <c r="K47" s="98"/>
      <c r="L47" s="98"/>
      <c r="M47" s="100"/>
    </row>
    <row r="48" spans="1:13" s="7" customFormat="1" ht="33">
      <c r="A48" s="156"/>
      <c r="B48" s="143" t="s">
        <v>114</v>
      </c>
      <c r="C48" s="160" t="s">
        <v>30</v>
      </c>
      <c r="D48" s="159" t="s">
        <v>34</v>
      </c>
      <c r="E48" s="98">
        <v>1.22</v>
      </c>
      <c r="F48" s="113">
        <f>F42*E48</f>
        <v>32.94</v>
      </c>
      <c r="G48" s="98"/>
      <c r="H48" s="98"/>
      <c r="I48" s="98"/>
      <c r="J48" s="98"/>
      <c r="K48" s="98"/>
      <c r="L48" s="98"/>
      <c r="M48" s="100"/>
    </row>
    <row r="49" spans="1:13" s="7" customFormat="1" ht="16.5">
      <c r="A49" s="156"/>
      <c r="B49" s="157"/>
      <c r="C49" s="158" t="s">
        <v>6</v>
      </c>
      <c r="D49" s="159" t="s">
        <v>34</v>
      </c>
      <c r="E49" s="112">
        <v>0.07</v>
      </c>
      <c r="F49" s="113">
        <f>F42*E49</f>
        <v>1.8900000000000001</v>
      </c>
      <c r="G49" s="108"/>
      <c r="H49" s="98"/>
      <c r="I49" s="98"/>
      <c r="J49" s="98"/>
      <c r="K49" s="98"/>
      <c r="L49" s="98"/>
      <c r="M49" s="100"/>
    </row>
    <row r="50" spans="1:13" s="7" customFormat="1" ht="33">
      <c r="A50" s="156"/>
      <c r="B50" s="91" t="s">
        <v>107</v>
      </c>
      <c r="C50" s="171" t="s">
        <v>126</v>
      </c>
      <c r="D50" s="91" t="s">
        <v>33</v>
      </c>
      <c r="E50" s="92"/>
      <c r="F50" s="237">
        <f>F48*1.6</f>
        <v>52.704</v>
      </c>
      <c r="G50" s="93"/>
      <c r="H50" s="93"/>
      <c r="I50" s="93"/>
      <c r="J50" s="93"/>
      <c r="K50" s="106"/>
      <c r="L50" s="93"/>
      <c r="M50" s="94"/>
    </row>
    <row r="51" spans="1:13" s="7" customFormat="1" ht="84">
      <c r="A51" s="95">
        <v>2</v>
      </c>
      <c r="B51" s="151" t="s">
        <v>78</v>
      </c>
      <c r="C51" s="171" t="s">
        <v>104</v>
      </c>
      <c r="D51" s="57" t="s">
        <v>35</v>
      </c>
      <c r="E51" s="152"/>
      <c r="F51" s="170">
        <v>303</v>
      </c>
      <c r="G51" s="152"/>
      <c r="H51" s="153"/>
      <c r="I51" s="154"/>
      <c r="J51" s="153"/>
      <c r="K51" s="154"/>
      <c r="L51" s="153"/>
      <c r="M51" s="155"/>
    </row>
    <row r="52" spans="1:13" s="7" customFormat="1" ht="16.5">
      <c r="A52" s="156"/>
      <c r="B52" s="157"/>
      <c r="C52" s="158" t="s">
        <v>41</v>
      </c>
      <c r="D52" s="159" t="s">
        <v>3</v>
      </c>
      <c r="E52" s="112">
        <v>0.033</v>
      </c>
      <c r="F52" s="113">
        <f>F51*E52</f>
        <v>9.999</v>
      </c>
      <c r="G52" s="98"/>
      <c r="H52" s="98"/>
      <c r="I52" s="98"/>
      <c r="J52" s="98"/>
      <c r="K52" s="98"/>
      <c r="L52" s="98"/>
      <c r="M52" s="100"/>
    </row>
    <row r="53" spans="1:13" s="7" customFormat="1" ht="33">
      <c r="A53" s="156"/>
      <c r="B53" s="157"/>
      <c r="C53" s="158" t="s">
        <v>42</v>
      </c>
      <c r="D53" s="159" t="s">
        <v>43</v>
      </c>
      <c r="E53" s="113">
        <v>0.00191</v>
      </c>
      <c r="F53" s="113">
        <f>F51*E53</f>
        <v>0.57873</v>
      </c>
      <c r="G53" s="98"/>
      <c r="H53" s="98"/>
      <c r="I53" s="98"/>
      <c r="J53" s="98"/>
      <c r="K53" s="162"/>
      <c r="L53" s="98"/>
      <c r="M53" s="100"/>
    </row>
    <row r="54" spans="1:13" s="7" customFormat="1" ht="16.5">
      <c r="A54" s="156"/>
      <c r="B54" s="157"/>
      <c r="C54" s="158" t="s">
        <v>45</v>
      </c>
      <c r="D54" s="159" t="s">
        <v>43</v>
      </c>
      <c r="E54" s="113">
        <v>0.0112</v>
      </c>
      <c r="F54" s="113">
        <f>F51*E54</f>
        <v>3.3936</v>
      </c>
      <c r="G54" s="98"/>
      <c r="H54" s="98"/>
      <c r="I54" s="98"/>
      <c r="J54" s="98"/>
      <c r="K54" s="162"/>
      <c r="L54" s="98"/>
      <c r="M54" s="100"/>
    </row>
    <row r="55" spans="1:13" s="7" customFormat="1" ht="16.5">
      <c r="A55" s="156"/>
      <c r="B55" s="157"/>
      <c r="C55" s="158" t="s">
        <v>46</v>
      </c>
      <c r="D55" s="159" t="s">
        <v>43</v>
      </c>
      <c r="E55" s="113">
        <v>0.0248</v>
      </c>
      <c r="F55" s="113">
        <f>F51*E55</f>
        <v>7.514399999999999</v>
      </c>
      <c r="G55" s="98"/>
      <c r="H55" s="98"/>
      <c r="I55" s="98"/>
      <c r="J55" s="98"/>
      <c r="K55" s="162"/>
      <c r="L55" s="98"/>
      <c r="M55" s="100"/>
    </row>
    <row r="56" spans="1:13" s="7" customFormat="1" ht="33">
      <c r="A56" s="156"/>
      <c r="B56" s="157"/>
      <c r="C56" s="158" t="s">
        <v>44</v>
      </c>
      <c r="D56" s="159" t="s">
        <v>43</v>
      </c>
      <c r="E56" s="113">
        <v>0.00414</v>
      </c>
      <c r="F56" s="113">
        <f>F51*E56</f>
        <v>1.2544199999999999</v>
      </c>
      <c r="G56" s="98"/>
      <c r="H56" s="98"/>
      <c r="I56" s="98"/>
      <c r="J56" s="98"/>
      <c r="K56" s="162"/>
      <c r="L56" s="98"/>
      <c r="M56" s="100"/>
    </row>
    <row r="57" spans="1:13" s="7" customFormat="1" ht="33">
      <c r="A57" s="156"/>
      <c r="B57" s="157"/>
      <c r="C57" s="158" t="s">
        <v>47</v>
      </c>
      <c r="D57" s="159" t="s">
        <v>43</v>
      </c>
      <c r="E57" s="113">
        <v>0.00053</v>
      </c>
      <c r="F57" s="113">
        <f>F51*E57</f>
        <v>0.16058999999999998</v>
      </c>
      <c r="G57" s="98"/>
      <c r="H57" s="98"/>
      <c r="I57" s="98"/>
      <c r="J57" s="98"/>
      <c r="K57" s="162"/>
      <c r="L57" s="98"/>
      <c r="M57" s="100"/>
    </row>
    <row r="58" spans="1:13" s="7" customFormat="1" ht="16.5">
      <c r="A58" s="156"/>
      <c r="B58" s="157"/>
      <c r="C58" s="57" t="s">
        <v>5</v>
      </c>
      <c r="D58" s="159"/>
      <c r="E58" s="113"/>
      <c r="F58" s="113"/>
      <c r="G58" s="98"/>
      <c r="H58" s="98"/>
      <c r="I58" s="98"/>
      <c r="J58" s="98"/>
      <c r="K58" s="98"/>
      <c r="L58" s="98"/>
      <c r="M58" s="100"/>
    </row>
    <row r="59" spans="1:13" s="7" customFormat="1" ht="33">
      <c r="A59" s="156"/>
      <c r="B59" s="143" t="s">
        <v>114</v>
      </c>
      <c r="C59" s="158" t="s">
        <v>92</v>
      </c>
      <c r="D59" s="161" t="s">
        <v>34</v>
      </c>
      <c r="E59" s="113">
        <v>0.1512</v>
      </c>
      <c r="F59" s="113">
        <f>F51*E59</f>
        <v>45.8136</v>
      </c>
      <c r="G59" s="108"/>
      <c r="H59" s="98"/>
      <c r="I59" s="98"/>
      <c r="J59" s="98"/>
      <c r="K59" s="98"/>
      <c r="L59" s="98"/>
      <c r="M59" s="100"/>
    </row>
    <row r="60" spans="1:13" s="7" customFormat="1" ht="16.5">
      <c r="A60" s="156"/>
      <c r="B60" s="157"/>
      <c r="C60" s="158" t="s">
        <v>6</v>
      </c>
      <c r="D60" s="159" t="s">
        <v>34</v>
      </c>
      <c r="E60" s="113">
        <v>0.03</v>
      </c>
      <c r="F60" s="113">
        <f>F51*E60</f>
        <v>9.09</v>
      </c>
      <c r="G60" s="108"/>
      <c r="H60" s="98"/>
      <c r="I60" s="98"/>
      <c r="J60" s="98"/>
      <c r="K60" s="98"/>
      <c r="L60" s="98"/>
      <c r="M60" s="100"/>
    </row>
    <row r="61" spans="1:13" s="7" customFormat="1" ht="33">
      <c r="A61" s="156"/>
      <c r="B61" s="91"/>
      <c r="C61" s="171" t="s">
        <v>127</v>
      </c>
      <c r="D61" s="91" t="s">
        <v>33</v>
      </c>
      <c r="E61" s="92"/>
      <c r="F61" s="237">
        <f>F59*1.6</f>
        <v>73.30176</v>
      </c>
      <c r="G61" s="93"/>
      <c r="H61" s="93"/>
      <c r="I61" s="93"/>
      <c r="J61" s="93"/>
      <c r="K61" s="106"/>
      <c r="L61" s="93"/>
      <c r="M61" s="94"/>
    </row>
    <row r="62" spans="1:13" s="7" customFormat="1" ht="115.5">
      <c r="A62" s="95">
        <v>3</v>
      </c>
      <c r="B62" s="125" t="s">
        <v>79</v>
      </c>
      <c r="C62" s="171" t="s">
        <v>184</v>
      </c>
      <c r="D62" s="57" t="s">
        <v>35</v>
      </c>
      <c r="E62" s="98"/>
      <c r="F62" s="170">
        <v>276</v>
      </c>
      <c r="G62" s="99"/>
      <c r="H62" s="98"/>
      <c r="I62" s="99"/>
      <c r="J62" s="98"/>
      <c r="K62" s="99"/>
      <c r="L62" s="98"/>
      <c r="M62" s="100"/>
    </row>
    <row r="63" spans="1:13" s="7" customFormat="1" ht="33">
      <c r="A63" s="95"/>
      <c r="B63" s="57"/>
      <c r="C63" s="96" t="s">
        <v>80</v>
      </c>
      <c r="D63" s="97" t="s">
        <v>23</v>
      </c>
      <c r="E63" s="112">
        <v>0.386</v>
      </c>
      <c r="F63" s="113">
        <f>F62*E63</f>
        <v>106.536</v>
      </c>
      <c r="G63" s="99"/>
      <c r="H63" s="98"/>
      <c r="I63" s="98"/>
      <c r="J63" s="98"/>
      <c r="K63" s="99"/>
      <c r="L63" s="98"/>
      <c r="M63" s="100"/>
    </row>
    <row r="64" spans="1:13" s="7" customFormat="1" ht="16.5">
      <c r="A64" s="95"/>
      <c r="B64" s="57"/>
      <c r="C64" s="96" t="s">
        <v>7</v>
      </c>
      <c r="D64" s="97" t="s">
        <v>28</v>
      </c>
      <c r="E64" s="113">
        <v>0.0131</v>
      </c>
      <c r="F64" s="113">
        <f>E64*F62</f>
        <v>3.6156</v>
      </c>
      <c r="G64" s="99"/>
      <c r="H64" s="98"/>
      <c r="I64" s="99"/>
      <c r="J64" s="98"/>
      <c r="K64" s="98"/>
      <c r="L64" s="98"/>
      <c r="M64" s="100"/>
    </row>
    <row r="65" spans="1:13" s="7" customFormat="1" ht="16.5">
      <c r="A65" s="95"/>
      <c r="B65" s="57"/>
      <c r="C65" s="57" t="s">
        <v>5</v>
      </c>
      <c r="D65" s="97"/>
      <c r="E65" s="98"/>
      <c r="F65" s="113"/>
      <c r="G65" s="99"/>
      <c r="H65" s="98"/>
      <c r="I65" s="99"/>
      <c r="J65" s="98"/>
      <c r="K65" s="99"/>
      <c r="L65" s="98"/>
      <c r="M65" s="100"/>
    </row>
    <row r="66" spans="1:13" s="7" customFormat="1" ht="16.5">
      <c r="A66" s="95"/>
      <c r="B66" s="91"/>
      <c r="C66" s="96" t="s">
        <v>105</v>
      </c>
      <c r="D66" s="114" t="s">
        <v>34</v>
      </c>
      <c r="E66" s="113">
        <v>0.1632</v>
      </c>
      <c r="F66" s="113">
        <f>F62*0.16*1.02</f>
        <v>45.043200000000006</v>
      </c>
      <c r="G66" s="110"/>
      <c r="H66" s="98"/>
      <c r="I66" s="99"/>
      <c r="J66" s="98"/>
      <c r="K66" s="99"/>
      <c r="L66" s="98"/>
      <c r="M66" s="100"/>
    </row>
    <row r="67" spans="1:13" s="7" customFormat="1" ht="16.5">
      <c r="A67" s="95"/>
      <c r="B67" s="91"/>
      <c r="C67" s="107" t="s">
        <v>106</v>
      </c>
      <c r="D67" s="114" t="s">
        <v>33</v>
      </c>
      <c r="E67" s="108"/>
      <c r="F67" s="113">
        <v>0.61</v>
      </c>
      <c r="G67" s="110"/>
      <c r="H67" s="108"/>
      <c r="I67" s="109"/>
      <c r="J67" s="108"/>
      <c r="K67" s="109"/>
      <c r="L67" s="108"/>
      <c r="M67" s="111"/>
    </row>
    <row r="68" spans="1:13" s="7" customFormat="1" ht="16.5">
      <c r="A68" s="95"/>
      <c r="B68" s="91"/>
      <c r="C68" s="107" t="s">
        <v>119</v>
      </c>
      <c r="D68" s="114" t="s">
        <v>33</v>
      </c>
      <c r="E68" s="163"/>
      <c r="F68" s="113">
        <v>0.018</v>
      </c>
      <c r="G68" s="110"/>
      <c r="H68" s="108"/>
      <c r="I68" s="109"/>
      <c r="J68" s="108"/>
      <c r="K68" s="109"/>
      <c r="L68" s="108"/>
      <c r="M68" s="111"/>
    </row>
    <row r="69" spans="1:13" s="7" customFormat="1" ht="16.5">
      <c r="A69" s="156"/>
      <c r="B69" s="157"/>
      <c r="C69" s="107" t="s">
        <v>93</v>
      </c>
      <c r="D69" s="114" t="s">
        <v>35</v>
      </c>
      <c r="E69" s="163">
        <v>0.00934</v>
      </c>
      <c r="F69" s="163">
        <f>F62*E69</f>
        <v>2.5778399999999997</v>
      </c>
      <c r="G69" s="110"/>
      <c r="H69" s="108"/>
      <c r="I69" s="109"/>
      <c r="J69" s="108"/>
      <c r="K69" s="109"/>
      <c r="L69" s="108"/>
      <c r="M69" s="111"/>
    </row>
    <row r="70" spans="1:13" s="7" customFormat="1" ht="16.5">
      <c r="A70" s="156"/>
      <c r="B70" s="157"/>
      <c r="C70" s="158" t="s">
        <v>94</v>
      </c>
      <c r="D70" s="159" t="s">
        <v>0</v>
      </c>
      <c r="E70" s="163">
        <v>0.00564</v>
      </c>
      <c r="F70" s="108">
        <f>F62*E70</f>
        <v>1.55664</v>
      </c>
      <c r="G70" s="108"/>
      <c r="H70" s="108"/>
      <c r="I70" s="108"/>
      <c r="J70" s="108"/>
      <c r="K70" s="108"/>
      <c r="L70" s="108"/>
      <c r="M70" s="111"/>
    </row>
    <row r="71" spans="1:13" s="7" customFormat="1" ht="33">
      <c r="A71" s="156"/>
      <c r="B71" s="91"/>
      <c r="C71" s="171" t="s">
        <v>128</v>
      </c>
      <c r="D71" s="114" t="s">
        <v>33</v>
      </c>
      <c r="E71" s="92"/>
      <c r="F71" s="200">
        <f>F66*2.4</f>
        <v>108.10368000000001</v>
      </c>
      <c r="G71" s="93"/>
      <c r="H71" s="93"/>
      <c r="I71" s="93"/>
      <c r="J71" s="93"/>
      <c r="K71" s="93"/>
      <c r="L71" s="93"/>
      <c r="M71" s="94"/>
    </row>
    <row r="72" spans="1:13" s="7" customFormat="1" ht="33">
      <c r="A72" s="156"/>
      <c r="B72" s="91"/>
      <c r="C72" s="171" t="s">
        <v>129</v>
      </c>
      <c r="D72" s="114" t="s">
        <v>33</v>
      </c>
      <c r="E72" s="92"/>
      <c r="F72" s="200">
        <f>F67</f>
        <v>0.61</v>
      </c>
      <c r="G72" s="93"/>
      <c r="H72" s="93"/>
      <c r="I72" s="93"/>
      <c r="J72" s="93"/>
      <c r="K72" s="93"/>
      <c r="L72" s="93"/>
      <c r="M72" s="94"/>
    </row>
    <row r="73" spans="1:13" s="7" customFormat="1" ht="33">
      <c r="A73" s="156"/>
      <c r="B73" s="91"/>
      <c r="C73" s="171" t="s">
        <v>116</v>
      </c>
      <c r="D73" s="114" t="s">
        <v>33</v>
      </c>
      <c r="E73" s="92"/>
      <c r="F73" s="200">
        <f>F68</f>
        <v>0.018</v>
      </c>
      <c r="G73" s="93"/>
      <c r="H73" s="93"/>
      <c r="I73" s="93"/>
      <c r="J73" s="93"/>
      <c r="K73" s="93"/>
      <c r="L73" s="93"/>
      <c r="M73" s="94"/>
    </row>
    <row r="74" spans="1:13" s="7" customFormat="1" ht="33">
      <c r="A74" s="95">
        <v>4</v>
      </c>
      <c r="B74" s="102" t="s">
        <v>100</v>
      </c>
      <c r="C74" s="171" t="s">
        <v>95</v>
      </c>
      <c r="D74" s="114" t="s">
        <v>35</v>
      </c>
      <c r="E74" s="164"/>
      <c r="F74" s="105">
        <f>F62</f>
        <v>276</v>
      </c>
      <c r="G74" s="164"/>
      <c r="H74" s="165"/>
      <c r="I74" s="164"/>
      <c r="J74" s="165"/>
      <c r="K74" s="164"/>
      <c r="L74" s="165"/>
      <c r="M74" s="166"/>
    </row>
    <row r="75" spans="1:13" s="7" customFormat="1" ht="16.5">
      <c r="A75" s="167"/>
      <c r="B75" s="168"/>
      <c r="C75" s="96" t="s">
        <v>4</v>
      </c>
      <c r="D75" s="159" t="s">
        <v>3</v>
      </c>
      <c r="E75" s="104">
        <v>0.197</v>
      </c>
      <c r="F75" s="238">
        <f>E75*F74</f>
        <v>54.372</v>
      </c>
      <c r="G75" s="93"/>
      <c r="H75" s="93"/>
      <c r="I75" s="93"/>
      <c r="J75" s="93"/>
      <c r="K75" s="93"/>
      <c r="L75" s="93"/>
      <c r="M75" s="94"/>
    </row>
    <row r="76" spans="1:13" s="7" customFormat="1" ht="16.5">
      <c r="A76" s="167"/>
      <c r="B76" s="168"/>
      <c r="C76" s="96" t="s">
        <v>7</v>
      </c>
      <c r="D76" s="159" t="s">
        <v>0</v>
      </c>
      <c r="E76" s="104">
        <v>0.0437</v>
      </c>
      <c r="F76" s="238">
        <f>E76*F74</f>
        <v>12.061200000000001</v>
      </c>
      <c r="G76" s="93"/>
      <c r="H76" s="93"/>
      <c r="I76" s="93"/>
      <c r="J76" s="93"/>
      <c r="K76" s="93"/>
      <c r="L76" s="93"/>
      <c r="M76" s="94"/>
    </row>
    <row r="77" spans="1:13" s="7" customFormat="1" ht="16.5">
      <c r="A77" s="167"/>
      <c r="B77" s="168"/>
      <c r="C77" s="57" t="s">
        <v>5</v>
      </c>
      <c r="D77" s="159"/>
      <c r="E77" s="106"/>
      <c r="F77" s="238"/>
      <c r="G77" s="93"/>
      <c r="H77" s="93"/>
      <c r="I77" s="93"/>
      <c r="J77" s="93"/>
      <c r="K77" s="93"/>
      <c r="L77" s="93"/>
      <c r="M77" s="94"/>
    </row>
    <row r="78" spans="1:13" s="7" customFormat="1" ht="16.5">
      <c r="A78" s="167"/>
      <c r="B78" s="168"/>
      <c r="C78" s="96" t="s">
        <v>82</v>
      </c>
      <c r="D78" s="159" t="s">
        <v>81</v>
      </c>
      <c r="E78" s="106">
        <v>0.4</v>
      </c>
      <c r="F78" s="238">
        <f>E78*F74</f>
        <v>110.4</v>
      </c>
      <c r="G78" s="93"/>
      <c r="H78" s="93"/>
      <c r="I78" s="93"/>
      <c r="J78" s="93"/>
      <c r="K78" s="93"/>
      <c r="L78" s="93"/>
      <c r="M78" s="94"/>
    </row>
    <row r="79" spans="1:13" s="7" customFormat="1" ht="16.5">
      <c r="A79" s="167"/>
      <c r="B79" s="168"/>
      <c r="C79" s="96" t="s">
        <v>8</v>
      </c>
      <c r="D79" s="159" t="s">
        <v>0</v>
      </c>
      <c r="E79" s="201">
        <v>0.072</v>
      </c>
      <c r="F79" s="238">
        <f>E79*F74</f>
        <v>19.872</v>
      </c>
      <c r="G79" s="93"/>
      <c r="H79" s="93"/>
      <c r="I79" s="93"/>
      <c r="J79" s="93"/>
      <c r="K79" s="93"/>
      <c r="L79" s="93"/>
      <c r="M79" s="94"/>
    </row>
    <row r="80" spans="1:13" s="7" customFormat="1" ht="33">
      <c r="A80" s="156"/>
      <c r="B80" s="91"/>
      <c r="C80" s="171" t="s">
        <v>115</v>
      </c>
      <c r="D80" s="114" t="s">
        <v>33</v>
      </c>
      <c r="E80" s="92"/>
      <c r="F80" s="200">
        <f>F78/1000</f>
        <v>0.11040000000000001</v>
      </c>
      <c r="G80" s="93"/>
      <c r="H80" s="93"/>
      <c r="I80" s="93"/>
      <c r="J80" s="93"/>
      <c r="K80" s="93"/>
      <c r="L80" s="93"/>
      <c r="M80" s="94"/>
    </row>
    <row r="81" spans="1:13" s="7" customFormat="1" ht="99">
      <c r="A81" s="95">
        <v>5</v>
      </c>
      <c r="B81" s="151" t="s">
        <v>69</v>
      </c>
      <c r="C81" s="171" t="s">
        <v>132</v>
      </c>
      <c r="D81" s="57" t="s">
        <v>34</v>
      </c>
      <c r="E81" s="152"/>
      <c r="F81" s="170">
        <v>20</v>
      </c>
      <c r="G81" s="152"/>
      <c r="H81" s="153"/>
      <c r="I81" s="154"/>
      <c r="J81" s="153"/>
      <c r="K81" s="154"/>
      <c r="L81" s="153"/>
      <c r="M81" s="155"/>
    </row>
    <row r="82" spans="1:13" s="7" customFormat="1" ht="16.5">
      <c r="A82" s="156"/>
      <c r="B82" s="157"/>
      <c r="C82" s="158" t="s">
        <v>41</v>
      </c>
      <c r="D82" s="159" t="s">
        <v>3</v>
      </c>
      <c r="E82" s="112">
        <v>0.15</v>
      </c>
      <c r="F82" s="113">
        <f>F81*E82</f>
        <v>3</v>
      </c>
      <c r="G82" s="98"/>
      <c r="H82" s="98"/>
      <c r="I82" s="98"/>
      <c r="J82" s="98"/>
      <c r="K82" s="98"/>
      <c r="L82" s="98"/>
      <c r="M82" s="100"/>
    </row>
    <row r="83" spans="1:13" s="7" customFormat="1" ht="33">
      <c r="A83" s="156"/>
      <c r="B83" s="157"/>
      <c r="C83" s="158" t="s">
        <v>42</v>
      </c>
      <c r="D83" s="159" t="s">
        <v>43</v>
      </c>
      <c r="E83" s="113">
        <v>0.0216</v>
      </c>
      <c r="F83" s="113">
        <f>F81*E83</f>
        <v>0.43200000000000005</v>
      </c>
      <c r="G83" s="98"/>
      <c r="H83" s="98"/>
      <c r="I83" s="98"/>
      <c r="J83" s="98"/>
      <c r="K83" s="108"/>
      <c r="L83" s="98"/>
      <c r="M83" s="100"/>
    </row>
    <row r="84" spans="1:13" s="7" customFormat="1" ht="16.5">
      <c r="A84" s="156"/>
      <c r="B84" s="157"/>
      <c r="C84" s="158" t="s">
        <v>70</v>
      </c>
      <c r="D84" s="159" t="s">
        <v>43</v>
      </c>
      <c r="E84" s="113">
        <v>0.0273</v>
      </c>
      <c r="F84" s="113">
        <f>F81*E84</f>
        <v>0.546</v>
      </c>
      <c r="G84" s="98"/>
      <c r="H84" s="98"/>
      <c r="I84" s="98"/>
      <c r="J84" s="98"/>
      <c r="K84" s="108"/>
      <c r="L84" s="98"/>
      <c r="M84" s="100"/>
    </row>
    <row r="85" spans="1:13" s="7" customFormat="1" ht="33">
      <c r="A85" s="156"/>
      <c r="B85" s="157"/>
      <c r="C85" s="160" t="s">
        <v>44</v>
      </c>
      <c r="D85" s="161" t="s">
        <v>43</v>
      </c>
      <c r="E85" s="113">
        <v>0.0097</v>
      </c>
      <c r="F85" s="113">
        <f>F81*E85</f>
        <v>0.194</v>
      </c>
      <c r="G85" s="98"/>
      <c r="H85" s="98"/>
      <c r="I85" s="98"/>
      <c r="J85" s="98"/>
      <c r="K85" s="108"/>
      <c r="L85" s="98"/>
      <c r="M85" s="100"/>
    </row>
    <row r="86" spans="1:13" s="7" customFormat="1" ht="16.5">
      <c r="A86" s="156"/>
      <c r="B86" s="157"/>
      <c r="C86" s="57" t="s">
        <v>5</v>
      </c>
      <c r="D86" s="159"/>
      <c r="E86" s="113"/>
      <c r="F86" s="113"/>
      <c r="G86" s="98"/>
      <c r="H86" s="98"/>
      <c r="I86" s="98"/>
      <c r="J86" s="98"/>
      <c r="K86" s="98"/>
      <c r="L86" s="98"/>
      <c r="M86" s="100"/>
    </row>
    <row r="87" spans="1:13" s="7" customFormat="1" ht="33">
      <c r="A87" s="156"/>
      <c r="B87" s="143" t="s">
        <v>114</v>
      </c>
      <c r="C87" s="160" t="s">
        <v>30</v>
      </c>
      <c r="D87" s="159" t="s">
        <v>34</v>
      </c>
      <c r="E87" s="98">
        <v>1.22</v>
      </c>
      <c r="F87" s="113">
        <f>F81*E87</f>
        <v>24.4</v>
      </c>
      <c r="G87" s="98"/>
      <c r="H87" s="98"/>
      <c r="I87" s="98"/>
      <c r="J87" s="98"/>
      <c r="K87" s="98"/>
      <c r="L87" s="98"/>
      <c r="M87" s="100"/>
    </row>
    <row r="88" spans="1:13" s="7" customFormat="1" ht="16.5">
      <c r="A88" s="156"/>
      <c r="B88" s="157"/>
      <c r="C88" s="158" t="s">
        <v>6</v>
      </c>
      <c r="D88" s="159" t="s">
        <v>34</v>
      </c>
      <c r="E88" s="112">
        <v>0.07</v>
      </c>
      <c r="F88" s="113">
        <f>F81*E88</f>
        <v>1.4000000000000001</v>
      </c>
      <c r="G88" s="108"/>
      <c r="H88" s="98"/>
      <c r="I88" s="98"/>
      <c r="J88" s="98"/>
      <c r="K88" s="98"/>
      <c r="L88" s="98"/>
      <c r="M88" s="100"/>
    </row>
    <row r="89" spans="1:13" s="7" customFormat="1" ht="33">
      <c r="A89" s="156"/>
      <c r="B89" s="91" t="s">
        <v>107</v>
      </c>
      <c r="C89" s="171" t="s">
        <v>126</v>
      </c>
      <c r="D89" s="91" t="s">
        <v>33</v>
      </c>
      <c r="E89" s="92"/>
      <c r="F89" s="237">
        <f>F87*1.6</f>
        <v>39.04</v>
      </c>
      <c r="G89" s="93"/>
      <c r="H89" s="93"/>
      <c r="I89" s="93"/>
      <c r="J89" s="93"/>
      <c r="K89" s="106"/>
      <c r="L89" s="93"/>
      <c r="M89" s="94"/>
    </row>
    <row r="90" spans="1:13" s="7" customFormat="1" ht="17.25" thickBot="1">
      <c r="A90" s="205"/>
      <c r="B90" s="206"/>
      <c r="C90" s="207" t="s">
        <v>29</v>
      </c>
      <c r="D90" s="208" t="s">
        <v>28</v>
      </c>
      <c r="E90" s="209"/>
      <c r="F90" s="209"/>
      <c r="G90" s="210"/>
      <c r="H90" s="210"/>
      <c r="I90" s="210"/>
      <c r="J90" s="210"/>
      <c r="K90" s="210"/>
      <c r="L90" s="210"/>
      <c r="M90" s="211"/>
    </row>
    <row r="91" spans="1:13" s="8" customFormat="1" ht="17.25" customHeight="1">
      <c r="A91" s="212"/>
      <c r="B91" s="213"/>
      <c r="C91" s="214" t="s">
        <v>90</v>
      </c>
      <c r="D91" s="215" t="s">
        <v>28</v>
      </c>
      <c r="E91" s="215"/>
      <c r="F91" s="215"/>
      <c r="G91" s="216"/>
      <c r="H91" s="216"/>
      <c r="I91" s="216"/>
      <c r="J91" s="216"/>
      <c r="K91" s="216"/>
      <c r="L91" s="216"/>
      <c r="M91" s="217"/>
    </row>
    <row r="92" spans="1:13" s="8" customFormat="1" ht="17.25" customHeight="1">
      <c r="A92" s="173"/>
      <c r="B92" s="174"/>
      <c r="C92" s="175" t="s">
        <v>31</v>
      </c>
      <c r="D92" s="176" t="s">
        <v>1</v>
      </c>
      <c r="E92" s="93"/>
      <c r="F92" s="177"/>
      <c r="G92" s="177"/>
      <c r="H92" s="177"/>
      <c r="I92" s="177"/>
      <c r="J92" s="177"/>
      <c r="K92" s="177"/>
      <c r="L92" s="93"/>
      <c r="M92" s="94"/>
    </row>
    <row r="93" spans="1:13" s="8" customFormat="1" ht="15" customHeight="1">
      <c r="A93" s="173"/>
      <c r="B93" s="174"/>
      <c r="C93" s="178" t="s">
        <v>16</v>
      </c>
      <c r="D93" s="121" t="s">
        <v>28</v>
      </c>
      <c r="E93" s="93"/>
      <c r="F93" s="121"/>
      <c r="G93" s="121"/>
      <c r="H93" s="121"/>
      <c r="I93" s="121"/>
      <c r="J93" s="121"/>
      <c r="K93" s="121"/>
      <c r="L93" s="123"/>
      <c r="M93" s="124"/>
    </row>
    <row r="94" spans="1:13" s="8" customFormat="1" ht="15" customHeight="1">
      <c r="A94" s="173"/>
      <c r="B94" s="174"/>
      <c r="C94" s="175" t="s">
        <v>32</v>
      </c>
      <c r="D94" s="176" t="s">
        <v>1</v>
      </c>
      <c r="E94" s="93"/>
      <c r="F94" s="177"/>
      <c r="G94" s="177"/>
      <c r="H94" s="177"/>
      <c r="I94" s="177"/>
      <c r="J94" s="177"/>
      <c r="K94" s="177"/>
      <c r="L94" s="93"/>
      <c r="M94" s="94"/>
    </row>
    <row r="95" spans="1:13" s="8" customFormat="1" ht="17.25" thickBot="1">
      <c r="A95" s="179"/>
      <c r="B95" s="180"/>
      <c r="C95" s="181" t="s">
        <v>16</v>
      </c>
      <c r="D95" s="182" t="s">
        <v>28</v>
      </c>
      <c r="E95" s="182"/>
      <c r="F95" s="182"/>
      <c r="G95" s="182"/>
      <c r="H95" s="182"/>
      <c r="I95" s="182"/>
      <c r="J95" s="182"/>
      <c r="K95" s="182"/>
      <c r="L95" s="183"/>
      <c r="M95" s="184"/>
    </row>
    <row r="96" spans="1:13" s="8" customFormat="1" ht="16.5">
      <c r="A96" s="15"/>
      <c r="B96" s="16"/>
      <c r="C96" s="21"/>
      <c r="D96" s="18"/>
      <c r="E96" s="18"/>
      <c r="F96" s="18"/>
      <c r="G96" s="18"/>
      <c r="H96" s="18"/>
      <c r="I96" s="18"/>
      <c r="J96" s="18"/>
      <c r="K96" s="18"/>
      <c r="L96" s="18"/>
      <c r="M96" s="20"/>
    </row>
    <row r="97" spans="1:12" s="8" customFormat="1" ht="16.5">
      <c r="A97" s="14"/>
      <c r="B97" s="5"/>
      <c r="C97" s="263"/>
      <c r="D97" s="263"/>
      <c r="E97" s="263"/>
      <c r="F97" s="263"/>
      <c r="G97" s="263"/>
      <c r="H97" s="263"/>
      <c r="I97" s="263"/>
      <c r="J97" s="263"/>
      <c r="K97" s="263"/>
      <c r="L97" s="263"/>
    </row>
    <row r="98" s="59" customFormat="1" ht="15.75">
      <c r="A98" s="59" t="s">
        <v>183</v>
      </c>
    </row>
    <row r="99" spans="1:12" s="8" customFormat="1" ht="16.5">
      <c r="A99" s="14"/>
      <c r="B99" s="5"/>
      <c r="C99" s="68"/>
      <c r="D99" s="67"/>
      <c r="E99" s="67"/>
      <c r="F99" s="67"/>
      <c r="G99" s="67"/>
      <c r="H99" s="67"/>
      <c r="I99" s="67"/>
      <c r="J99" s="67"/>
      <c r="K99" s="67"/>
      <c r="L99" s="67"/>
    </row>
    <row r="100" spans="1:12" s="8" customFormat="1" ht="16.5">
      <c r="A100" s="14"/>
      <c r="B100" s="5"/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</row>
    <row r="101" spans="1:12" s="8" customFormat="1" ht="16.5">
      <c r="A101" s="14"/>
      <c r="B101" s="5"/>
      <c r="C101" s="263"/>
      <c r="D101" s="263"/>
      <c r="E101" s="263"/>
      <c r="F101" s="263"/>
      <c r="G101" s="263"/>
      <c r="H101" s="263"/>
      <c r="I101" s="263"/>
      <c r="J101" s="263"/>
      <c r="K101" s="263"/>
      <c r="L101" s="263"/>
    </row>
    <row r="102" spans="1:12" s="8" customFormat="1" ht="16.5">
      <c r="A102" s="14"/>
      <c r="B102" s="5"/>
      <c r="C102" s="9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8" customFormat="1" ht="16.5">
      <c r="A103" s="14"/>
      <c r="B103" s="5"/>
      <c r="C103" s="9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8" customFormat="1" ht="16.5">
      <c r="A104" s="14"/>
      <c r="B104" s="5"/>
      <c r="C104" s="9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8" customFormat="1" ht="16.5">
      <c r="A105" s="14"/>
      <c r="B105" s="5"/>
      <c r="C105" s="9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8" customFormat="1" ht="16.5">
      <c r="A106" s="14"/>
      <c r="B106" s="5"/>
      <c r="C106" s="9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8" customFormat="1" ht="16.5">
      <c r="A107" s="14"/>
      <c r="B107" s="5"/>
      <c r="C107" s="9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8" customFormat="1" ht="16.5">
      <c r="A108" s="14"/>
      <c r="B108" s="5"/>
      <c r="C108" s="9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8" customFormat="1" ht="16.5">
      <c r="A109" s="14"/>
      <c r="B109" s="5"/>
      <c r="C109" s="9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8" customFormat="1" ht="16.5">
      <c r="A110" s="14"/>
      <c r="B110" s="5"/>
      <c r="C110" s="9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8" customFormat="1" ht="16.5">
      <c r="A111" s="14"/>
      <c r="B111" s="5"/>
      <c r="C111" s="9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8" customFormat="1" ht="16.5">
      <c r="A112" s="14"/>
      <c r="B112" s="5"/>
      <c r="C112" s="9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8" customFormat="1" ht="16.5">
      <c r="A113" s="14"/>
      <c r="B113" s="5"/>
      <c r="C113" s="9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8" customFormat="1" ht="16.5">
      <c r="A114" s="14"/>
      <c r="B114" s="5"/>
      <c r="C114" s="9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8" customFormat="1" ht="16.5">
      <c r="A115" s="14"/>
      <c r="B115" s="5"/>
      <c r="C115" s="9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8" customFormat="1" ht="16.5">
      <c r="A116" s="14"/>
      <c r="B116" s="5"/>
      <c r="C116" s="9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8" customFormat="1" ht="16.5">
      <c r="A117" s="14"/>
      <c r="B117" s="5"/>
      <c r="C117" s="9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8" customFormat="1" ht="16.5">
      <c r="A118" s="14"/>
      <c r="B118" s="5"/>
      <c r="C118" s="9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8" customFormat="1" ht="16.5">
      <c r="A119" s="14"/>
      <c r="B119" s="5"/>
      <c r="C119" s="9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8" customFormat="1" ht="16.5">
      <c r="A120" s="14"/>
      <c r="B120" s="5"/>
      <c r="C120" s="9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8" customFormat="1" ht="16.5">
      <c r="A121" s="14"/>
      <c r="B121" s="5"/>
      <c r="C121" s="9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8" customFormat="1" ht="16.5">
      <c r="A122" s="14"/>
      <c r="B122" s="5"/>
      <c r="C122" s="9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8" customFormat="1" ht="16.5">
      <c r="A123" s="14"/>
      <c r="B123" s="5"/>
      <c r="C123" s="9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8" customFormat="1" ht="16.5">
      <c r="A124" s="14"/>
      <c r="B124" s="5"/>
      <c r="C124" s="9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8" customFormat="1" ht="16.5">
      <c r="A125" s="14"/>
      <c r="B125" s="5"/>
      <c r="C125" s="9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8" customFormat="1" ht="16.5">
      <c r="A126" s="14"/>
      <c r="B126" s="5"/>
      <c r="C126" s="9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8" customFormat="1" ht="16.5">
      <c r="A127" s="14"/>
      <c r="B127" s="5"/>
      <c r="C127" s="9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8" customFormat="1" ht="16.5">
      <c r="A128" s="14"/>
      <c r="B128" s="5"/>
      <c r="C128" s="9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8" customFormat="1" ht="16.5">
      <c r="A129" s="14"/>
      <c r="B129" s="5"/>
      <c r="C129" s="9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8" customFormat="1" ht="16.5">
      <c r="A130" s="14"/>
      <c r="B130" s="5"/>
      <c r="C130" s="9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8" customFormat="1" ht="16.5">
      <c r="A131" s="14"/>
      <c r="B131" s="5"/>
      <c r="C131" s="9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8" customFormat="1" ht="16.5">
      <c r="A132" s="14"/>
      <c r="B132" s="5"/>
      <c r="C132" s="9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8" customFormat="1" ht="16.5">
      <c r="A133" s="14"/>
      <c r="B133" s="5"/>
      <c r="C133" s="9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8" customFormat="1" ht="16.5">
      <c r="A134" s="14"/>
      <c r="B134" s="5"/>
      <c r="C134" s="9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8" customFormat="1" ht="16.5">
      <c r="A135" s="14"/>
      <c r="B135" s="5"/>
      <c r="C135" s="9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8" customFormat="1" ht="16.5">
      <c r="A136" s="14"/>
      <c r="B136" s="5"/>
      <c r="C136" s="9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8" customFormat="1" ht="16.5">
      <c r="A137" s="14"/>
      <c r="B137" s="5"/>
      <c r="C137" s="9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8" customFormat="1" ht="16.5">
      <c r="A138" s="14"/>
      <c r="B138" s="5"/>
      <c r="C138" s="9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8" customFormat="1" ht="16.5">
      <c r="A139" s="14"/>
      <c r="B139" s="5"/>
      <c r="C139" s="9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8" customFormat="1" ht="16.5">
      <c r="A140" s="14"/>
      <c r="B140" s="5"/>
      <c r="C140" s="9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8" customFormat="1" ht="16.5">
      <c r="A141" s="14"/>
      <c r="B141" s="5"/>
      <c r="C141" s="9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8" customFormat="1" ht="16.5">
      <c r="A142" s="14"/>
      <c r="B142" s="5"/>
      <c r="C142" s="9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8" customFormat="1" ht="16.5">
      <c r="A143" s="14"/>
      <c r="B143" s="5"/>
      <c r="C143" s="9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8" customFormat="1" ht="16.5">
      <c r="A144" s="14"/>
      <c r="B144" s="5"/>
      <c r="C144" s="9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8" customFormat="1" ht="16.5">
      <c r="A145" s="14"/>
      <c r="B145" s="5"/>
      <c r="C145" s="9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8" customFormat="1" ht="16.5">
      <c r="A146" s="14"/>
      <c r="B146" s="5"/>
      <c r="C146" s="9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8" customFormat="1" ht="16.5">
      <c r="A147" s="14"/>
      <c r="B147" s="5"/>
      <c r="C147" s="9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8" customFormat="1" ht="16.5">
      <c r="A148" s="14"/>
      <c r="B148" s="5"/>
      <c r="C148" s="9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8" customFormat="1" ht="16.5">
      <c r="A149" s="14"/>
      <c r="B149" s="5"/>
      <c r="C149" s="9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8" customFormat="1" ht="16.5">
      <c r="A150" s="14"/>
      <c r="B150" s="5"/>
      <c r="C150" s="9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8" customFormat="1" ht="16.5">
      <c r="A151" s="14"/>
      <c r="B151" s="5"/>
      <c r="C151" s="9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8" customFormat="1" ht="16.5">
      <c r="A152" s="14"/>
      <c r="B152" s="5"/>
      <c r="C152" s="9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8" customFormat="1" ht="16.5">
      <c r="A153" s="14"/>
      <c r="B153" s="5"/>
      <c r="C153" s="9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8" customFormat="1" ht="16.5">
      <c r="A154" s="14"/>
      <c r="B154" s="5"/>
      <c r="C154" s="9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8" customFormat="1" ht="16.5">
      <c r="A155" s="14"/>
      <c r="B155" s="5"/>
      <c r="C155" s="9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8" customFormat="1" ht="16.5">
      <c r="A156" s="14"/>
      <c r="B156" s="5"/>
      <c r="C156" s="9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8" customFormat="1" ht="16.5">
      <c r="A157" s="14"/>
      <c r="B157" s="5"/>
      <c r="C157" s="9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8" customFormat="1" ht="16.5">
      <c r="A158" s="14"/>
      <c r="B158" s="5"/>
      <c r="C158" s="9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8" customFormat="1" ht="16.5">
      <c r="A159" s="14"/>
      <c r="B159" s="5"/>
      <c r="C159" s="9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8" customFormat="1" ht="16.5">
      <c r="A160" s="14"/>
      <c r="B160" s="5"/>
      <c r="C160" s="9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8" customFormat="1" ht="16.5">
      <c r="A161" s="14"/>
      <c r="B161" s="5"/>
      <c r="C161" s="9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8" customFormat="1" ht="16.5">
      <c r="A162" s="14"/>
      <c r="B162" s="5"/>
      <c r="C162" s="9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8" customFormat="1" ht="16.5">
      <c r="A163" s="14"/>
      <c r="B163" s="5"/>
      <c r="C163" s="9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8" customFormat="1" ht="16.5">
      <c r="A164" s="14"/>
      <c r="B164" s="5"/>
      <c r="C164" s="9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8" customFormat="1" ht="16.5">
      <c r="A165" s="14"/>
      <c r="B165" s="5"/>
      <c r="C165" s="9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8" customFormat="1" ht="16.5">
      <c r="A166" s="14"/>
      <c r="B166" s="5"/>
      <c r="C166" s="9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8" customFormat="1" ht="16.5">
      <c r="A167" s="14"/>
      <c r="B167" s="5"/>
      <c r="C167" s="9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8" customFormat="1" ht="16.5">
      <c r="A168" s="14"/>
      <c r="B168" s="5"/>
      <c r="C168" s="9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8" customFormat="1" ht="16.5">
      <c r="A169" s="14"/>
      <c r="B169" s="5"/>
      <c r="C169" s="9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8" customFormat="1" ht="16.5">
      <c r="A170" s="14"/>
      <c r="B170" s="5"/>
      <c r="C170" s="9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8" customFormat="1" ht="16.5">
      <c r="A171" s="14"/>
      <c r="B171" s="5"/>
      <c r="C171" s="9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8" customFormat="1" ht="16.5">
      <c r="A172" s="14"/>
      <c r="B172" s="5"/>
      <c r="C172" s="9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8" customFormat="1" ht="16.5">
      <c r="A173" s="14"/>
      <c r="B173" s="5"/>
      <c r="C173" s="9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8" customFormat="1" ht="16.5">
      <c r="A174" s="14"/>
      <c r="B174" s="5"/>
      <c r="C174" s="9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8" customFormat="1" ht="16.5">
      <c r="A175" s="14"/>
      <c r="B175" s="5"/>
      <c r="C175" s="9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8" customFormat="1" ht="16.5">
      <c r="A176" s="14"/>
      <c r="B176" s="5"/>
      <c r="C176" s="9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8" customFormat="1" ht="16.5">
      <c r="A177" s="14"/>
      <c r="B177" s="5"/>
      <c r="C177" s="9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8" customFormat="1" ht="16.5">
      <c r="A178" s="14"/>
      <c r="B178" s="5"/>
      <c r="C178" s="9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8" customFormat="1" ht="16.5">
      <c r="A179" s="14"/>
      <c r="B179" s="5"/>
      <c r="C179" s="9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8" customFormat="1" ht="16.5">
      <c r="A180" s="14"/>
      <c r="B180" s="5"/>
      <c r="C180" s="9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8" customFormat="1" ht="16.5">
      <c r="A181" s="14"/>
      <c r="B181" s="5"/>
      <c r="C181" s="9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8" customFormat="1" ht="16.5">
      <c r="A182" s="14"/>
      <c r="B182" s="5"/>
      <c r="C182" s="9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8" customFormat="1" ht="16.5">
      <c r="A183" s="14"/>
      <c r="B183" s="5"/>
      <c r="C183" s="9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8" customFormat="1" ht="16.5">
      <c r="A184" s="14"/>
      <c r="B184" s="5"/>
      <c r="C184" s="9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8" customFormat="1" ht="16.5">
      <c r="A185" s="14"/>
      <c r="B185" s="5"/>
      <c r="C185" s="9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8" customFormat="1" ht="16.5">
      <c r="A186" s="14"/>
      <c r="B186" s="5"/>
      <c r="C186" s="9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8" customFormat="1" ht="16.5">
      <c r="A187" s="14"/>
      <c r="B187" s="5"/>
      <c r="C187" s="9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8" customFormat="1" ht="16.5">
      <c r="A188" s="14"/>
      <c r="B188" s="5"/>
      <c r="C188" s="9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8" customFormat="1" ht="16.5">
      <c r="A189" s="14"/>
      <c r="B189" s="5"/>
      <c r="C189" s="9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8" customFormat="1" ht="16.5">
      <c r="A190" s="14"/>
      <c r="B190" s="5"/>
      <c r="C190" s="9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8" customFormat="1" ht="16.5">
      <c r="A191" s="14"/>
      <c r="B191" s="5"/>
      <c r="C191" s="9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8" customFormat="1" ht="16.5">
      <c r="A192" s="14"/>
      <c r="B192" s="5"/>
      <c r="C192" s="9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8" customFormat="1" ht="16.5">
      <c r="A193" s="14"/>
      <c r="B193" s="5"/>
      <c r="C193" s="9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8" customFormat="1" ht="16.5">
      <c r="A194" s="14"/>
      <c r="B194" s="5"/>
      <c r="C194" s="9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8" customFormat="1" ht="16.5">
      <c r="A195" s="14"/>
      <c r="B195" s="5"/>
      <c r="C195" s="9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8" customFormat="1" ht="16.5">
      <c r="A196" s="14"/>
      <c r="B196" s="5"/>
      <c r="C196" s="9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8" customFormat="1" ht="16.5">
      <c r="A197" s="14"/>
      <c r="B197" s="5"/>
      <c r="C197" s="9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8" customFormat="1" ht="16.5">
      <c r="A198" s="14"/>
      <c r="B198" s="5"/>
      <c r="C198" s="9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8" customFormat="1" ht="16.5">
      <c r="A199" s="14"/>
      <c r="B199" s="5"/>
      <c r="C199" s="9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8" customFormat="1" ht="16.5">
      <c r="A200" s="14"/>
      <c r="B200" s="5"/>
      <c r="C200" s="9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8" customFormat="1" ht="16.5">
      <c r="A201" s="14"/>
      <c r="B201" s="5"/>
      <c r="C201" s="9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8" customFormat="1" ht="16.5">
      <c r="A202" s="14"/>
      <c r="B202" s="5"/>
      <c r="C202" s="9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8" customFormat="1" ht="16.5">
      <c r="A203" s="14"/>
      <c r="B203" s="5"/>
      <c r="C203" s="9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8" customFormat="1" ht="16.5">
      <c r="A204" s="14"/>
      <c r="B204" s="5"/>
      <c r="C204" s="9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8" customFormat="1" ht="16.5">
      <c r="A205" s="14"/>
      <c r="B205" s="5"/>
      <c r="C205" s="9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8" customFormat="1" ht="16.5">
      <c r="A206" s="14"/>
      <c r="B206" s="5"/>
      <c r="C206" s="9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8" customFormat="1" ht="16.5">
      <c r="A207" s="14"/>
      <c r="B207" s="5"/>
      <c r="C207" s="9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8" customFormat="1" ht="16.5">
      <c r="A208" s="14"/>
      <c r="B208" s="5"/>
      <c r="C208" s="9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8" customFormat="1" ht="16.5">
      <c r="A209" s="14"/>
      <c r="B209" s="5"/>
      <c r="C209" s="9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8" customFormat="1" ht="16.5">
      <c r="A210" s="14"/>
      <c r="B210" s="5"/>
      <c r="C210" s="9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8" customFormat="1" ht="16.5">
      <c r="A211" s="14"/>
      <c r="B211" s="5"/>
      <c r="C211" s="9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8" customFormat="1" ht="16.5">
      <c r="A212" s="14"/>
      <c r="B212" s="5"/>
      <c r="C212" s="9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8" customFormat="1" ht="16.5">
      <c r="A213" s="14"/>
      <c r="B213" s="5"/>
      <c r="C213" s="9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8" customFormat="1" ht="16.5">
      <c r="A214" s="14"/>
      <c r="B214" s="5"/>
      <c r="C214" s="9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8" customFormat="1" ht="16.5">
      <c r="A215" s="14"/>
      <c r="B215" s="5"/>
      <c r="C215" s="9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8" customFormat="1" ht="16.5">
      <c r="A216" s="14"/>
      <c r="B216" s="5"/>
      <c r="C216" s="9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8" customFormat="1" ht="16.5">
      <c r="A217" s="14"/>
      <c r="B217" s="5"/>
      <c r="C217" s="9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8" customFormat="1" ht="16.5">
      <c r="A218" s="14"/>
      <c r="B218" s="5"/>
      <c r="C218" s="9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8" customFormat="1" ht="16.5">
      <c r="A219" s="14"/>
      <c r="B219" s="5"/>
      <c r="C219" s="9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8" customFormat="1" ht="16.5">
      <c r="A220" s="14"/>
      <c r="B220" s="5"/>
      <c r="C220" s="9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8" customFormat="1" ht="16.5">
      <c r="A221" s="14"/>
      <c r="B221" s="5"/>
      <c r="C221" s="9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8" customFormat="1" ht="16.5">
      <c r="A222" s="14"/>
      <c r="B222" s="5"/>
      <c r="C222" s="9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8" customFormat="1" ht="16.5">
      <c r="A223" s="14"/>
      <c r="B223" s="5"/>
      <c r="C223" s="9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8" customFormat="1" ht="16.5">
      <c r="A224" s="14"/>
      <c r="B224" s="5"/>
      <c r="C224" s="9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8" customFormat="1" ht="16.5">
      <c r="A225" s="14"/>
      <c r="B225" s="5"/>
      <c r="C225" s="9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8" customFormat="1" ht="16.5">
      <c r="A226" s="14"/>
      <c r="B226" s="5"/>
      <c r="C226" s="9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8" customFormat="1" ht="16.5">
      <c r="A227" s="14"/>
      <c r="B227" s="5"/>
      <c r="C227" s="9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8" customFormat="1" ht="16.5">
      <c r="A228" s="14"/>
      <c r="B228" s="5"/>
      <c r="C228" s="9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8" customFormat="1" ht="16.5">
      <c r="A229" s="14"/>
      <c r="B229" s="5"/>
      <c r="C229" s="9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8" customFormat="1" ht="16.5">
      <c r="A230" s="14"/>
      <c r="B230" s="5"/>
      <c r="C230" s="9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8" customFormat="1" ht="16.5">
      <c r="A231" s="14"/>
      <c r="B231" s="5"/>
      <c r="C231" s="9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8" customFormat="1" ht="16.5">
      <c r="A232" s="14"/>
      <c r="B232" s="5"/>
      <c r="C232" s="9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8" customFormat="1" ht="16.5">
      <c r="A233" s="14"/>
      <c r="B233" s="5"/>
      <c r="C233" s="9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8" customFormat="1" ht="16.5">
      <c r="A234" s="14"/>
      <c r="B234" s="5"/>
      <c r="C234" s="9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8" customFormat="1" ht="16.5">
      <c r="A235" s="14"/>
      <c r="B235" s="5"/>
      <c r="C235" s="9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8" customFormat="1" ht="16.5">
      <c r="A236" s="14"/>
      <c r="B236" s="5"/>
      <c r="C236" s="9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8" customFormat="1" ht="16.5">
      <c r="A237" s="14"/>
      <c r="B237" s="5"/>
      <c r="C237" s="9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8" customFormat="1" ht="16.5">
      <c r="A238" s="14"/>
      <c r="B238" s="5"/>
      <c r="C238" s="9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8" customFormat="1" ht="16.5">
      <c r="A239" s="14"/>
      <c r="B239" s="5"/>
      <c r="C239" s="9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8" customFormat="1" ht="16.5">
      <c r="A240" s="14"/>
      <c r="B240" s="5"/>
      <c r="C240" s="9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8" customFormat="1" ht="16.5">
      <c r="A241" s="14"/>
      <c r="B241" s="5"/>
      <c r="C241" s="9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8" customFormat="1" ht="16.5">
      <c r="A242" s="14"/>
      <c r="B242" s="5"/>
      <c r="C242" s="9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8" customFormat="1" ht="16.5">
      <c r="A243" s="14"/>
      <c r="B243" s="5"/>
      <c r="C243" s="9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8" customFormat="1" ht="16.5">
      <c r="A244" s="14"/>
      <c r="B244" s="5"/>
      <c r="C244" s="9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8" customFormat="1" ht="16.5">
      <c r="A245" s="14"/>
      <c r="B245" s="5"/>
      <c r="C245" s="9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8" customFormat="1" ht="16.5">
      <c r="A246" s="14"/>
      <c r="B246" s="5"/>
      <c r="C246" s="9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8" customFormat="1" ht="16.5">
      <c r="A247" s="14"/>
      <c r="B247" s="5"/>
      <c r="C247" s="9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8" customFormat="1" ht="16.5">
      <c r="A248" s="14"/>
      <c r="B248" s="5"/>
      <c r="C248" s="9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8" customFormat="1" ht="16.5">
      <c r="A249" s="14"/>
      <c r="B249" s="5"/>
      <c r="C249" s="9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8" customFormat="1" ht="16.5">
      <c r="A250" s="14"/>
      <c r="B250" s="5"/>
      <c r="C250" s="9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8" customFormat="1" ht="16.5">
      <c r="A251" s="14"/>
      <c r="B251" s="5"/>
      <c r="C251" s="9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8" customFormat="1" ht="16.5">
      <c r="A252" s="14"/>
      <c r="B252" s="5"/>
      <c r="C252" s="9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8" customFormat="1" ht="16.5">
      <c r="A253" s="14"/>
      <c r="B253" s="5"/>
      <c r="C253" s="9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8" customFormat="1" ht="16.5">
      <c r="A254" s="14"/>
      <c r="B254" s="5"/>
      <c r="C254" s="9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8" customFormat="1" ht="16.5">
      <c r="A255" s="14"/>
      <c r="B255" s="5"/>
      <c r="C255" s="9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8" customFormat="1" ht="16.5">
      <c r="A256" s="14"/>
      <c r="B256" s="5"/>
      <c r="C256" s="9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8" customFormat="1" ht="16.5">
      <c r="A257" s="14"/>
      <c r="B257" s="5"/>
      <c r="C257" s="9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8" customFormat="1" ht="16.5">
      <c r="A258" s="14"/>
      <c r="B258" s="5"/>
      <c r="C258" s="9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8" customFormat="1" ht="16.5">
      <c r="A259" s="14"/>
      <c r="B259" s="5"/>
      <c r="C259" s="9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8" customFormat="1" ht="16.5">
      <c r="A260" s="14"/>
      <c r="B260" s="5"/>
      <c r="C260" s="9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8" customFormat="1" ht="16.5">
      <c r="A261" s="14"/>
      <c r="B261" s="5"/>
      <c r="C261" s="9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8" customFormat="1" ht="16.5">
      <c r="A262" s="14"/>
      <c r="B262" s="5"/>
      <c r="C262" s="9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8" customFormat="1" ht="16.5">
      <c r="A263" s="14"/>
      <c r="B263" s="5"/>
      <c r="C263" s="9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8" customFormat="1" ht="16.5">
      <c r="A264" s="14"/>
      <c r="B264" s="5"/>
      <c r="C264" s="9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8" customFormat="1" ht="16.5">
      <c r="A265" s="14"/>
      <c r="B265" s="5"/>
      <c r="C265" s="9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8" customFormat="1" ht="16.5">
      <c r="A266" s="14"/>
      <c r="B266" s="5"/>
      <c r="C266" s="9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8" customFormat="1" ht="16.5">
      <c r="A267" s="14"/>
      <c r="B267" s="5"/>
      <c r="C267" s="9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8" customFormat="1" ht="16.5">
      <c r="A268" s="14"/>
      <c r="B268" s="5"/>
      <c r="C268" s="9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8" customFormat="1" ht="16.5">
      <c r="A269" s="14"/>
      <c r="B269" s="5"/>
      <c r="C269" s="9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8" customFormat="1" ht="16.5">
      <c r="A270" s="14"/>
      <c r="B270" s="5"/>
      <c r="C270" s="9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8" customFormat="1" ht="16.5">
      <c r="A271" s="14"/>
      <c r="B271" s="5"/>
      <c r="C271" s="9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8" customFormat="1" ht="16.5">
      <c r="A272" s="14"/>
      <c r="B272" s="5"/>
      <c r="C272" s="9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8" customFormat="1" ht="16.5">
      <c r="A273" s="14"/>
      <c r="B273" s="5"/>
      <c r="C273" s="9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8" customFormat="1" ht="16.5">
      <c r="A274" s="14"/>
      <c r="B274" s="5"/>
      <c r="C274" s="9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8" customFormat="1" ht="16.5">
      <c r="A275" s="14"/>
      <c r="B275" s="5"/>
      <c r="C275" s="9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8" customFormat="1" ht="16.5">
      <c r="A276" s="14"/>
      <c r="B276" s="5"/>
      <c r="C276" s="9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8" customFormat="1" ht="16.5">
      <c r="A277" s="14"/>
      <c r="B277" s="5"/>
      <c r="C277" s="9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8" customFormat="1" ht="16.5">
      <c r="A278" s="14"/>
      <c r="B278" s="5"/>
      <c r="C278" s="9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8" customFormat="1" ht="16.5">
      <c r="A279" s="14"/>
      <c r="B279" s="5"/>
      <c r="C279" s="9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8" customFormat="1" ht="16.5">
      <c r="A280" s="14"/>
      <c r="B280" s="5"/>
      <c r="C280" s="9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8" customFormat="1" ht="16.5">
      <c r="A281" s="14"/>
      <c r="B281" s="5"/>
      <c r="C281" s="9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8" customFormat="1" ht="16.5">
      <c r="A282" s="14"/>
      <c r="B282" s="5"/>
      <c r="C282" s="9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8" customFormat="1" ht="16.5">
      <c r="A283" s="14"/>
      <c r="B283" s="5"/>
      <c r="C283" s="9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8" customFormat="1" ht="16.5">
      <c r="A284" s="14"/>
      <c r="B284" s="5"/>
      <c r="C284" s="9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8" customFormat="1" ht="16.5">
      <c r="A285" s="14"/>
      <c r="B285" s="5"/>
      <c r="C285" s="9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8" customFormat="1" ht="16.5">
      <c r="A286" s="14"/>
      <c r="B286" s="5"/>
      <c r="C286" s="9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8" customFormat="1" ht="16.5">
      <c r="A287" s="14"/>
      <c r="B287" s="5"/>
      <c r="C287" s="9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8" customFormat="1" ht="16.5">
      <c r="A288" s="14"/>
      <c r="B288" s="5"/>
      <c r="C288" s="9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8" customFormat="1" ht="16.5">
      <c r="A289" s="14"/>
      <c r="B289" s="5"/>
      <c r="C289" s="9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8" customFormat="1" ht="16.5">
      <c r="A290" s="14"/>
      <c r="B290" s="5"/>
      <c r="C290" s="9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8" customFormat="1" ht="16.5">
      <c r="A291" s="14"/>
      <c r="B291" s="5"/>
      <c r="C291" s="9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8" customFormat="1" ht="16.5">
      <c r="A292" s="14"/>
      <c r="B292" s="5"/>
      <c r="C292" s="9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8" customFormat="1" ht="16.5">
      <c r="A293" s="14"/>
      <c r="B293" s="5"/>
      <c r="C293" s="9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8" customFormat="1" ht="16.5">
      <c r="A294" s="14"/>
      <c r="B294" s="5"/>
      <c r="C294" s="9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8" customFormat="1" ht="16.5">
      <c r="A295" s="14"/>
      <c r="B295" s="5"/>
      <c r="C295" s="9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8" customFormat="1" ht="16.5">
      <c r="A296" s="14"/>
      <c r="B296" s="5"/>
      <c r="C296" s="9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8" customFormat="1" ht="16.5">
      <c r="A297" s="14"/>
      <c r="B297" s="5"/>
      <c r="C297" s="9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8" customFormat="1" ht="16.5">
      <c r="A298" s="14"/>
      <c r="B298" s="5"/>
      <c r="C298" s="9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8" customFormat="1" ht="16.5">
      <c r="A299" s="14"/>
      <c r="B299" s="5"/>
      <c r="C299" s="9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8" customFormat="1" ht="16.5">
      <c r="A300" s="14"/>
      <c r="B300" s="5"/>
      <c r="C300" s="9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8" customFormat="1" ht="16.5">
      <c r="A301" s="14"/>
      <c r="B301" s="5"/>
      <c r="C301" s="9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8" customFormat="1" ht="16.5">
      <c r="A302" s="14"/>
      <c r="B302" s="5"/>
      <c r="C302" s="9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8" customFormat="1" ht="16.5">
      <c r="A303" s="14"/>
      <c r="B303" s="5"/>
      <c r="C303" s="9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8" customFormat="1" ht="16.5">
      <c r="A304" s="14"/>
      <c r="B304" s="5"/>
      <c r="C304" s="9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8" customFormat="1" ht="16.5">
      <c r="A305" s="14"/>
      <c r="B305" s="5"/>
      <c r="C305" s="9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8" customFormat="1" ht="16.5">
      <c r="A306" s="14"/>
      <c r="B306" s="5"/>
      <c r="C306" s="9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8" customFormat="1" ht="16.5">
      <c r="A307" s="14"/>
      <c r="B307" s="5"/>
      <c r="C307" s="9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8" customFormat="1" ht="16.5">
      <c r="A308" s="14"/>
      <c r="B308" s="5"/>
      <c r="C308" s="9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8" customFormat="1" ht="16.5">
      <c r="A309" s="14"/>
      <c r="B309" s="5"/>
      <c r="C309" s="9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8" customFormat="1" ht="16.5">
      <c r="A310" s="14"/>
      <c r="B310" s="5"/>
      <c r="C310" s="9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8" customFormat="1" ht="16.5">
      <c r="A311" s="14"/>
      <c r="B311" s="5"/>
      <c r="C311" s="9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8" customFormat="1" ht="16.5">
      <c r="A312" s="14"/>
      <c r="B312" s="5"/>
      <c r="C312" s="9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8" customFormat="1" ht="16.5">
      <c r="A313" s="14"/>
      <c r="B313" s="5"/>
      <c r="C313" s="9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8" customFormat="1" ht="16.5">
      <c r="A314" s="14"/>
      <c r="B314" s="5"/>
      <c r="C314" s="9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8" customFormat="1" ht="16.5">
      <c r="A315" s="14"/>
      <c r="B315" s="5"/>
      <c r="C315" s="9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8" customFormat="1" ht="16.5">
      <c r="A316" s="14"/>
      <c r="B316" s="5"/>
      <c r="C316" s="9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8" customFormat="1" ht="16.5">
      <c r="A317" s="14"/>
      <c r="B317" s="5"/>
      <c r="C317" s="9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8" customFormat="1" ht="16.5">
      <c r="A318" s="14"/>
      <c r="B318" s="5"/>
      <c r="C318" s="9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8" customFormat="1" ht="16.5">
      <c r="A319" s="14"/>
      <c r="B319" s="5"/>
      <c r="C319" s="9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8" customFormat="1" ht="16.5">
      <c r="A320" s="14"/>
      <c r="B320" s="5"/>
      <c r="C320" s="9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8" customFormat="1" ht="16.5">
      <c r="A321" s="14"/>
      <c r="B321" s="5"/>
      <c r="C321" s="9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8" customFormat="1" ht="16.5">
      <c r="A322" s="14"/>
      <c r="B322" s="5"/>
      <c r="C322" s="9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8" customFormat="1" ht="16.5">
      <c r="A323" s="14"/>
      <c r="B323" s="5"/>
      <c r="C323" s="9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8" customFormat="1" ht="16.5">
      <c r="A324" s="14"/>
      <c r="B324" s="5"/>
      <c r="C324" s="9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8" customFormat="1" ht="16.5">
      <c r="A325" s="14"/>
      <c r="B325" s="5"/>
      <c r="C325" s="9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8" customFormat="1" ht="16.5">
      <c r="A326" s="14"/>
      <c r="B326" s="5"/>
      <c r="C326" s="9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8" customFormat="1" ht="16.5">
      <c r="A327" s="14"/>
      <c r="B327" s="5"/>
      <c r="C327" s="9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8" customFormat="1" ht="16.5">
      <c r="A328" s="14"/>
      <c r="B328" s="5"/>
      <c r="C328" s="9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8" customFormat="1" ht="16.5">
      <c r="A329" s="14"/>
      <c r="B329" s="5"/>
      <c r="C329" s="9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8" customFormat="1" ht="16.5">
      <c r="A330" s="14"/>
      <c r="B330" s="5"/>
      <c r="C330" s="9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8" customFormat="1" ht="16.5">
      <c r="A331" s="14"/>
      <c r="B331" s="5"/>
      <c r="C331" s="9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8" customFormat="1" ht="16.5">
      <c r="A332" s="14"/>
      <c r="B332" s="5"/>
      <c r="C332" s="9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8" customFormat="1" ht="16.5">
      <c r="A333" s="14"/>
      <c r="B333" s="5"/>
      <c r="C333" s="9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8" customFormat="1" ht="16.5">
      <c r="A334" s="14"/>
      <c r="B334" s="5"/>
      <c r="C334" s="9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8" customFormat="1" ht="16.5">
      <c r="A335" s="14"/>
      <c r="B335" s="5"/>
      <c r="C335" s="9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8" customFormat="1" ht="16.5">
      <c r="A336" s="14"/>
      <c r="B336" s="5"/>
      <c r="C336" s="9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8" customFormat="1" ht="16.5">
      <c r="A337" s="14"/>
      <c r="B337" s="5"/>
      <c r="C337" s="9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8" customFormat="1" ht="16.5">
      <c r="A338" s="14"/>
      <c r="B338" s="5"/>
      <c r="C338" s="9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8" customFormat="1" ht="16.5">
      <c r="A339" s="14"/>
      <c r="B339" s="5"/>
      <c r="C339" s="9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8" customFormat="1" ht="16.5">
      <c r="A340" s="14"/>
      <c r="B340" s="5"/>
      <c r="C340" s="9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8" customFormat="1" ht="16.5">
      <c r="A341" s="14"/>
      <c r="B341" s="5"/>
      <c r="C341" s="9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8" customFormat="1" ht="16.5">
      <c r="A342" s="14"/>
      <c r="B342" s="5"/>
      <c r="C342" s="9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8" customFormat="1" ht="16.5">
      <c r="A343" s="14"/>
      <c r="B343" s="5"/>
      <c r="C343" s="9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8" customFormat="1" ht="16.5">
      <c r="A344" s="14"/>
      <c r="B344" s="5"/>
      <c r="C344" s="9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8" customFormat="1" ht="16.5">
      <c r="A345" s="14"/>
      <c r="B345" s="5"/>
      <c r="C345" s="9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8" customFormat="1" ht="16.5">
      <c r="A346" s="14"/>
      <c r="B346" s="5"/>
      <c r="C346" s="9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8" customFormat="1" ht="16.5">
      <c r="A347" s="14"/>
      <c r="B347" s="5"/>
      <c r="C347" s="9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8" customFormat="1" ht="16.5">
      <c r="A348" s="14"/>
      <c r="B348" s="5"/>
      <c r="C348" s="9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8" customFormat="1" ht="16.5">
      <c r="A349" s="14"/>
      <c r="B349" s="5"/>
      <c r="C349" s="9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8" customFormat="1" ht="16.5">
      <c r="A350" s="14"/>
      <c r="B350" s="5"/>
      <c r="C350" s="9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8" customFormat="1" ht="16.5">
      <c r="A351" s="14"/>
      <c r="B351" s="5"/>
      <c r="C351" s="9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8" customFormat="1" ht="16.5">
      <c r="A352" s="14"/>
      <c r="B352" s="5"/>
      <c r="C352" s="9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8" customFormat="1" ht="16.5">
      <c r="A353" s="14"/>
      <c r="B353" s="5"/>
      <c r="C353" s="9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8" customFormat="1" ht="16.5">
      <c r="A354" s="14"/>
      <c r="B354" s="5"/>
      <c r="C354" s="9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8" customFormat="1" ht="16.5">
      <c r="A355" s="14"/>
      <c r="B355" s="5"/>
      <c r="C355" s="9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8" customFormat="1" ht="16.5">
      <c r="A356" s="14"/>
      <c r="B356" s="5"/>
      <c r="C356" s="9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8" customFormat="1" ht="16.5">
      <c r="A357" s="14"/>
      <c r="B357" s="5"/>
      <c r="C357" s="9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8" customFormat="1" ht="16.5">
      <c r="A358" s="14"/>
      <c r="B358" s="5"/>
      <c r="C358" s="9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8" customFormat="1" ht="16.5">
      <c r="A359" s="14"/>
      <c r="B359" s="5"/>
      <c r="C359" s="9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8" customFormat="1" ht="16.5">
      <c r="A360" s="14"/>
      <c r="B360" s="5"/>
      <c r="C360" s="9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8" customFormat="1" ht="16.5">
      <c r="A361" s="14"/>
      <c r="B361" s="5"/>
      <c r="C361" s="9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8" customFormat="1" ht="16.5">
      <c r="A362" s="14"/>
      <c r="B362" s="5"/>
      <c r="C362" s="9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8" customFormat="1" ht="16.5">
      <c r="A363" s="14"/>
      <c r="B363" s="5"/>
      <c r="C363" s="9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8" customFormat="1" ht="16.5">
      <c r="A364" s="14"/>
      <c r="B364" s="5"/>
      <c r="C364" s="9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8" customFormat="1" ht="16.5">
      <c r="A365" s="14"/>
      <c r="B365" s="5"/>
      <c r="C365" s="9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8" customFormat="1" ht="16.5">
      <c r="A366" s="14"/>
      <c r="B366" s="5"/>
      <c r="C366" s="9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8" customFormat="1" ht="16.5">
      <c r="A367" s="14"/>
      <c r="B367" s="5"/>
      <c r="C367" s="9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8" customFormat="1" ht="16.5">
      <c r="A368" s="14"/>
      <c r="B368" s="5"/>
      <c r="C368" s="9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8" customFormat="1" ht="16.5">
      <c r="A369" s="14"/>
      <c r="B369" s="5"/>
      <c r="C369" s="9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8" customFormat="1" ht="16.5">
      <c r="A370" s="14"/>
      <c r="B370" s="5"/>
      <c r="C370" s="9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8" customFormat="1" ht="16.5">
      <c r="A371" s="14"/>
      <c r="B371" s="5"/>
      <c r="C371" s="9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8" customFormat="1" ht="16.5">
      <c r="A372" s="14"/>
      <c r="B372" s="5"/>
      <c r="C372" s="9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8" customFormat="1" ht="16.5">
      <c r="A373" s="14"/>
      <c r="B373" s="5"/>
      <c r="C373" s="9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8" customFormat="1" ht="16.5">
      <c r="A374" s="14"/>
      <c r="B374" s="5"/>
      <c r="C374" s="9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8" customFormat="1" ht="16.5">
      <c r="A375" s="14"/>
      <c r="B375" s="5"/>
      <c r="C375" s="9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8" customFormat="1" ht="16.5">
      <c r="A376" s="14"/>
      <c r="B376" s="5"/>
      <c r="C376" s="9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8" customFormat="1" ht="16.5">
      <c r="A377" s="14"/>
      <c r="B377" s="5"/>
      <c r="C377" s="9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8" customFormat="1" ht="16.5">
      <c r="A378" s="14"/>
      <c r="B378" s="5"/>
      <c r="C378" s="9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8" customFormat="1" ht="16.5">
      <c r="A379" s="14"/>
      <c r="B379" s="5"/>
      <c r="C379" s="9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8" customFormat="1" ht="16.5">
      <c r="A380" s="14"/>
      <c r="B380" s="5"/>
      <c r="C380" s="9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8" customFormat="1" ht="16.5">
      <c r="A381" s="14"/>
      <c r="B381" s="5"/>
      <c r="C381" s="9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8" customFormat="1" ht="16.5">
      <c r="A382" s="14"/>
      <c r="B382" s="5"/>
      <c r="C382" s="9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8" customFormat="1" ht="16.5">
      <c r="A383" s="14"/>
      <c r="B383" s="5"/>
      <c r="C383" s="9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8" customFormat="1" ht="16.5">
      <c r="A384" s="14"/>
      <c r="B384" s="5"/>
      <c r="C384" s="9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8" customFormat="1" ht="16.5">
      <c r="A385" s="14"/>
      <c r="B385" s="5"/>
      <c r="C385" s="9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8" customFormat="1" ht="16.5">
      <c r="A386" s="14"/>
      <c r="B386" s="5"/>
      <c r="C386" s="9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8" customFormat="1" ht="16.5">
      <c r="A387" s="14"/>
      <c r="B387" s="5"/>
      <c r="C387" s="9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8" customFormat="1" ht="16.5">
      <c r="A388" s="14"/>
      <c r="B388" s="5"/>
      <c r="C388" s="9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8" customFormat="1" ht="16.5">
      <c r="A389" s="14"/>
      <c r="B389" s="5"/>
      <c r="C389" s="9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8" customFormat="1" ht="16.5">
      <c r="A390" s="14"/>
      <c r="B390" s="5"/>
      <c r="C390" s="9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8" customFormat="1" ht="16.5">
      <c r="A391" s="14"/>
      <c r="B391" s="5"/>
      <c r="C391" s="9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8" customFormat="1" ht="16.5">
      <c r="A392" s="14"/>
      <c r="B392" s="5"/>
      <c r="C392" s="9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8" customFormat="1" ht="16.5">
      <c r="A393" s="14"/>
      <c r="B393" s="5"/>
      <c r="C393" s="9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8" customFormat="1" ht="16.5">
      <c r="A394" s="14"/>
      <c r="B394" s="5"/>
      <c r="C394" s="9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8" customFormat="1" ht="16.5">
      <c r="A395" s="14"/>
      <c r="B395" s="5"/>
      <c r="C395" s="9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8" customFormat="1" ht="16.5">
      <c r="A396" s="14"/>
      <c r="B396" s="5"/>
      <c r="C396" s="9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8" customFormat="1" ht="16.5">
      <c r="A397" s="14"/>
      <c r="B397" s="5"/>
      <c r="C397" s="9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8" customFormat="1" ht="16.5">
      <c r="A398" s="14"/>
      <c r="B398" s="5"/>
      <c r="C398" s="9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8" customFormat="1" ht="16.5">
      <c r="A399" s="14"/>
      <c r="B399" s="5"/>
      <c r="C399" s="9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8" customFormat="1" ht="16.5">
      <c r="A400" s="14"/>
      <c r="B400" s="5"/>
      <c r="C400" s="9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8" customFormat="1" ht="16.5">
      <c r="A401" s="14"/>
      <c r="B401" s="5"/>
      <c r="C401" s="9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8" customFormat="1" ht="16.5">
      <c r="A402" s="14"/>
      <c r="B402" s="5"/>
      <c r="C402" s="9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8" customFormat="1" ht="16.5">
      <c r="A403" s="14"/>
      <c r="B403" s="5"/>
      <c r="C403" s="9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8" customFormat="1" ht="16.5">
      <c r="A404" s="14"/>
      <c r="B404" s="5"/>
      <c r="C404" s="9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8" customFormat="1" ht="16.5">
      <c r="A405" s="14"/>
      <c r="B405" s="5"/>
      <c r="C405" s="9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8" customFormat="1" ht="16.5">
      <c r="A406" s="14"/>
      <c r="B406" s="5"/>
      <c r="C406" s="9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8" customFormat="1" ht="16.5">
      <c r="A407" s="14"/>
      <c r="B407" s="5"/>
      <c r="C407" s="9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8" customFormat="1" ht="16.5">
      <c r="A408" s="14"/>
      <c r="B408" s="5"/>
      <c r="C408" s="9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8" customFormat="1" ht="16.5">
      <c r="A409" s="14"/>
      <c r="B409" s="5"/>
      <c r="C409" s="9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8" customFormat="1" ht="16.5">
      <c r="A410" s="14"/>
      <c r="B410" s="5"/>
      <c r="C410" s="9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8" customFormat="1" ht="16.5">
      <c r="A411" s="14"/>
      <c r="B411" s="5"/>
      <c r="C411" s="9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8" customFormat="1" ht="16.5">
      <c r="A412" s="14"/>
      <c r="B412" s="5"/>
      <c r="C412" s="9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8" customFormat="1" ht="16.5">
      <c r="A413" s="14"/>
      <c r="B413" s="5"/>
      <c r="C413" s="9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8" customFormat="1" ht="16.5">
      <c r="A414" s="14"/>
      <c r="B414" s="5"/>
      <c r="C414" s="9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8" customFormat="1" ht="16.5">
      <c r="A415" s="14"/>
      <c r="B415" s="5"/>
      <c r="C415" s="9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8" customFormat="1" ht="16.5">
      <c r="A416" s="14"/>
      <c r="B416" s="5"/>
      <c r="C416" s="9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8" customFormat="1" ht="16.5">
      <c r="A417" s="14"/>
      <c r="B417" s="5"/>
      <c r="C417" s="9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8" customFormat="1" ht="16.5">
      <c r="A418" s="14"/>
      <c r="B418" s="5"/>
      <c r="C418" s="9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8" customFormat="1" ht="16.5">
      <c r="A419" s="14"/>
      <c r="B419" s="5"/>
      <c r="C419" s="9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8" customFormat="1" ht="16.5">
      <c r="A420" s="14"/>
      <c r="B420" s="5"/>
      <c r="C420" s="9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8" customFormat="1" ht="16.5">
      <c r="A421" s="14"/>
      <c r="B421" s="5"/>
      <c r="C421" s="9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8" customFormat="1" ht="16.5">
      <c r="A422" s="14"/>
      <c r="B422" s="5"/>
      <c r="C422" s="9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8" customFormat="1" ht="16.5">
      <c r="A423" s="14"/>
      <c r="B423" s="5"/>
      <c r="C423" s="9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8" customFormat="1" ht="16.5">
      <c r="A424" s="14"/>
      <c r="B424" s="5"/>
      <c r="C424" s="9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8" customFormat="1" ht="16.5">
      <c r="A425" s="14"/>
      <c r="B425" s="5"/>
      <c r="C425" s="9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8" customFormat="1" ht="16.5">
      <c r="A426" s="14"/>
      <c r="B426" s="5"/>
      <c r="C426" s="9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8" customFormat="1" ht="16.5">
      <c r="A427" s="14"/>
      <c r="B427" s="5"/>
      <c r="C427" s="9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8" customFormat="1" ht="16.5">
      <c r="A428" s="14"/>
      <c r="B428" s="5"/>
      <c r="C428" s="9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8" customFormat="1" ht="16.5">
      <c r="A429" s="14"/>
      <c r="B429" s="5"/>
      <c r="C429" s="9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8" customFormat="1" ht="16.5">
      <c r="A430" s="14"/>
      <c r="B430" s="5"/>
      <c r="C430" s="9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8" customFormat="1" ht="16.5">
      <c r="A431" s="14"/>
      <c r="B431" s="5"/>
      <c r="C431" s="9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8" customFormat="1" ht="16.5">
      <c r="A432" s="14"/>
      <c r="B432" s="5"/>
      <c r="C432" s="9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8" customFormat="1" ht="16.5">
      <c r="A433" s="14"/>
      <c r="B433" s="5"/>
      <c r="C433" s="9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8" customFormat="1" ht="16.5">
      <c r="A434" s="14"/>
      <c r="B434" s="5"/>
      <c r="C434" s="9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8" customFormat="1" ht="16.5">
      <c r="A435" s="14"/>
      <c r="B435" s="5"/>
      <c r="C435" s="9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8" customFormat="1" ht="16.5">
      <c r="A436" s="14"/>
      <c r="B436" s="5"/>
      <c r="C436" s="9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8" customFormat="1" ht="16.5">
      <c r="A437" s="14"/>
      <c r="B437" s="5"/>
      <c r="C437" s="9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8" customFormat="1" ht="16.5">
      <c r="A438" s="14"/>
      <c r="B438" s="5"/>
      <c r="C438" s="9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8" customFormat="1" ht="16.5">
      <c r="A439" s="14"/>
      <c r="B439" s="5"/>
      <c r="C439" s="9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8" customFormat="1" ht="16.5">
      <c r="A440" s="14"/>
      <c r="B440" s="5"/>
      <c r="C440" s="9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8" customFormat="1" ht="16.5">
      <c r="A441" s="14"/>
      <c r="B441" s="5"/>
      <c r="C441" s="9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8" customFormat="1" ht="16.5">
      <c r="A442" s="14"/>
      <c r="B442" s="5"/>
      <c r="C442" s="9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8" customFormat="1" ht="16.5">
      <c r="A443" s="14"/>
      <c r="B443" s="5"/>
      <c r="C443" s="9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8" customFormat="1" ht="16.5">
      <c r="A444" s="14"/>
      <c r="B444" s="5"/>
      <c r="C444" s="9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8" customFormat="1" ht="16.5">
      <c r="A445" s="14"/>
      <c r="B445" s="5"/>
      <c r="C445" s="9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8" customFormat="1" ht="16.5">
      <c r="A446" s="14"/>
      <c r="B446" s="5"/>
      <c r="C446" s="9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8" customFormat="1" ht="16.5">
      <c r="A447" s="14"/>
      <c r="B447" s="5"/>
      <c r="C447" s="9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8" customFormat="1" ht="16.5">
      <c r="A448" s="14"/>
      <c r="B448" s="5"/>
      <c r="C448" s="9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8" customFormat="1" ht="16.5">
      <c r="A449" s="14"/>
      <c r="B449" s="5"/>
      <c r="C449" s="9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8" customFormat="1" ht="16.5">
      <c r="A450" s="14"/>
      <c r="B450" s="5"/>
      <c r="C450" s="9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8" customFormat="1" ht="16.5">
      <c r="A451" s="14"/>
      <c r="B451" s="5"/>
      <c r="C451" s="9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8" customFormat="1" ht="16.5">
      <c r="A452" s="14"/>
      <c r="B452" s="5"/>
      <c r="C452" s="9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8" customFormat="1" ht="16.5">
      <c r="A453" s="14"/>
      <c r="B453" s="5"/>
      <c r="C453" s="9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8" customFormat="1" ht="16.5">
      <c r="A454" s="14"/>
      <c r="B454" s="5"/>
      <c r="C454" s="9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8" customFormat="1" ht="16.5">
      <c r="A455" s="14"/>
      <c r="B455" s="5"/>
      <c r="C455" s="9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8" customFormat="1" ht="16.5">
      <c r="A456" s="14"/>
      <c r="B456" s="5"/>
      <c r="C456" s="9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8" customFormat="1" ht="16.5">
      <c r="A457" s="14"/>
      <c r="B457" s="5"/>
      <c r="C457" s="9"/>
      <c r="D457" s="3"/>
      <c r="E457" s="3"/>
      <c r="F457" s="3"/>
      <c r="G457" s="3"/>
      <c r="H457" s="3"/>
      <c r="I457" s="3"/>
      <c r="J457" s="3"/>
      <c r="K457" s="3"/>
      <c r="L457" s="3"/>
    </row>
  </sheetData>
  <sheetProtection/>
  <mergeCells count="16">
    <mergeCell ref="A1:M1"/>
    <mergeCell ref="A2:M2"/>
    <mergeCell ref="K3:M3"/>
    <mergeCell ref="H4:M4"/>
    <mergeCell ref="A5:A6"/>
    <mergeCell ref="B5:B6"/>
    <mergeCell ref="C5:C6"/>
    <mergeCell ref="D5:D6"/>
    <mergeCell ref="E5:E6"/>
    <mergeCell ref="F5:F6"/>
    <mergeCell ref="G5:H5"/>
    <mergeCell ref="I5:J5"/>
    <mergeCell ref="K5:L5"/>
    <mergeCell ref="C97:L97"/>
    <mergeCell ref="C100:L100"/>
    <mergeCell ref="C101:L101"/>
  </mergeCells>
  <conditionalFormatting sqref="C75:C79 D42:E49 F43:F49 D51:E60 F52:F60 C63:F70 F36 D37:D38 D71:D73 D27:D34 C29:C33 E29:F33 F19 D21:F21 C22:F24 D74:F89 D16 C15:F15 D12:F12">
    <cfRule type="cellIs" priority="2" dxfId="18" operator="equal" stopIfTrue="1">
      <formula>0</formula>
    </cfRule>
  </conditionalFormatting>
  <conditionalFormatting sqref="D30:D34">
    <cfRule type="cellIs" priority="1" dxfId="19" operator="equal" stopIfTrue="1">
      <formula>8223.307275</formula>
    </cfRule>
  </conditionalFormatting>
  <printOptions/>
  <pageMargins left="0.11811023622047245" right="0.11811023622047245" top="0.7874015748031497" bottom="0.7480314960629921" header="0.5118110236220472" footer="0.5118110236220472"/>
  <pageSetup fitToHeight="20" horizontalDpi="600" verticalDpi="600" orientation="landscape" scale="70" r:id="rId1"/>
  <ignoredErrors>
    <ignoredError sqref="F27" formula="1"/>
    <ignoredError sqref="B3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Mamuka Chighladze</cp:lastModifiedBy>
  <cp:lastPrinted>2020-08-04T16:28:25Z</cp:lastPrinted>
  <dcterms:created xsi:type="dcterms:W3CDTF">2011-10-05T13:08:43Z</dcterms:created>
  <dcterms:modified xsi:type="dcterms:W3CDTF">2021-01-08T12:38:38Z</dcterms:modified>
  <cp:category/>
  <cp:version/>
  <cp:contentType/>
  <cp:contentStatus/>
</cp:coreProperties>
</file>