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riel.sakhelashvili\Desktop\ტენდერის მასალები\"/>
    </mc:Choice>
  </mc:AlternateContent>
  <bookViews>
    <workbookView xWindow="-120" yWindow="-120" windowWidth="29040" windowHeight="15840" tabRatio="872"/>
  </bookViews>
  <sheets>
    <sheet name="N4" sheetId="6" r:id="rId1"/>
  </sheets>
  <calcPr calcId="162913"/>
</workbook>
</file>

<file path=xl/calcChain.xml><?xml version="1.0" encoding="utf-8"?>
<calcChain xmlns="http://schemas.openxmlformats.org/spreadsheetml/2006/main">
  <c r="F134" i="6" l="1"/>
  <c r="F135" i="6" s="1"/>
  <c r="F133" i="6"/>
  <c r="F132" i="6"/>
  <c r="F131" i="6"/>
  <c r="F130" i="6"/>
  <c r="F129" i="6"/>
  <c r="F128" i="6"/>
  <c r="F126" i="6"/>
  <c r="F125" i="6"/>
  <c r="F122" i="6"/>
  <c r="F121" i="6"/>
  <c r="F120" i="6"/>
  <c r="F119" i="6"/>
  <c r="F118" i="6"/>
  <c r="F117" i="6"/>
  <c r="F116" i="6"/>
  <c r="F114" i="6"/>
  <c r="F113" i="6"/>
  <c r="F110" i="6"/>
  <c r="E109" i="6"/>
  <c r="F109" i="6" s="1"/>
  <c r="F108" i="6"/>
  <c r="F107" i="6"/>
  <c r="F106" i="6"/>
  <c r="F105" i="6"/>
  <c r="F104" i="6"/>
  <c r="F103" i="6"/>
  <c r="F102" i="6"/>
  <c r="F99" i="6"/>
  <c r="F98" i="6"/>
  <c r="F100" i="6" s="1"/>
  <c r="F97" i="6"/>
  <c r="F96" i="6"/>
  <c r="F95" i="6"/>
  <c r="F94" i="6"/>
  <c r="F88" i="6"/>
  <c r="F89" i="6" s="1"/>
  <c r="F87" i="6"/>
  <c r="F85" i="6"/>
  <c r="F84" i="6"/>
  <c r="F83" i="6"/>
  <c r="F82" i="6"/>
  <c r="F79" i="6"/>
  <c r="F78" i="6"/>
  <c r="F76" i="6"/>
  <c r="F74" i="6"/>
  <c r="F73" i="6"/>
  <c r="F70" i="6"/>
  <c r="E69" i="6"/>
  <c r="F69" i="6" s="1"/>
  <c r="F68" i="6"/>
  <c r="F67" i="6"/>
  <c r="F66" i="6"/>
  <c r="F71" i="6" s="1"/>
  <c r="F65" i="6"/>
  <c r="F64" i="6"/>
  <c r="F61" i="6"/>
  <c r="F60" i="6"/>
  <c r="F59" i="6"/>
  <c r="F58" i="6"/>
  <c r="F55" i="6"/>
  <c r="F54" i="6"/>
  <c r="F53" i="6"/>
  <c r="F52" i="6"/>
  <c r="F46" i="6"/>
  <c r="F48" i="6" s="1"/>
  <c r="F45" i="6"/>
  <c r="F43" i="6"/>
  <c r="F42" i="6"/>
  <c r="F40" i="6"/>
  <c r="F39" i="6"/>
  <c r="F38" i="6"/>
  <c r="F37" i="6"/>
  <c r="F32" i="6"/>
  <c r="F31" i="6"/>
  <c r="F25" i="6"/>
  <c r="F29" i="6" s="1"/>
  <c r="F24" i="6"/>
  <c r="F22" i="6"/>
  <c r="F21" i="6"/>
  <c r="F19" i="6"/>
  <c r="F18" i="6"/>
  <c r="F17" i="6"/>
  <c r="F16" i="6"/>
  <c r="F12" i="6"/>
  <c r="F11" i="6"/>
  <c r="F10" i="6"/>
  <c r="F8" i="6"/>
  <c r="F62" i="6" l="1"/>
  <c r="F26" i="6"/>
  <c r="F23" i="6"/>
  <c r="F56" i="6"/>
  <c r="F47" i="6"/>
  <c r="F123" i="6"/>
  <c r="F27" i="6"/>
  <c r="F28" i="6"/>
  <c r="F49" i="6"/>
  <c r="F44" i="6"/>
  <c r="F80" i="6"/>
  <c r="F111" i="6"/>
  <c r="F50" i="6"/>
</calcChain>
</file>

<file path=xl/sharedStrings.xml><?xml version="1.0" encoding="utf-8"?>
<sst xmlns="http://schemas.openxmlformats.org/spreadsheetml/2006/main" count="306" uniqueCount="131">
  <si>
    <t>N</t>
  </si>
  <si>
    <t>შიფრი</t>
  </si>
  <si>
    <t>სამუშაოების ჩამონათვალი</t>
  </si>
  <si>
    <t>განზომილება</t>
  </si>
  <si>
    <t>რაოდენობა</t>
  </si>
  <si>
    <t>ჯამი</t>
  </si>
  <si>
    <t>თავი I. მოსამზადებელი სამუშაოები</t>
  </si>
  <si>
    <t>კვლევა-ძიების კრებული გვ. 557
ცხრ-17</t>
  </si>
  <si>
    <t>ტრასის აღდგენა და დამაგრება</t>
  </si>
  <si>
    <t>კმ</t>
  </si>
  <si>
    <t>შრომის დანახარჯები</t>
  </si>
  <si>
    <t>კაც/სთ</t>
  </si>
  <si>
    <t>მანქ/სთ</t>
  </si>
  <si>
    <t>სხვა მანქანები</t>
  </si>
  <si>
    <t>ლარი</t>
  </si>
  <si>
    <t>გრძ.მ</t>
  </si>
  <si>
    <t>სხვა მასალები</t>
  </si>
  <si>
    <t>შრომითი რესურსი</t>
  </si>
  <si>
    <t>მ³</t>
  </si>
  <si>
    <t>თავი I.-ის ჯამი</t>
  </si>
  <si>
    <t>თავი II. მიწის ვაკისი</t>
  </si>
  <si>
    <t>1-22-9</t>
  </si>
  <si>
    <t>ექსკავატორი ჩამჩის მოცულობით 0.65მ³</t>
  </si>
  <si>
    <t>ღორღი</t>
  </si>
  <si>
    <t>1-80-3</t>
  </si>
  <si>
    <t>მექანიზმით მიუდგომელ ადგილებში იგივეს დამუშავება ხელით 10%</t>
  </si>
  <si>
    <t>ენირ-90 &amp; 2-1-54 პ.3ვ</t>
  </si>
  <si>
    <t>გრუნტის დატვირთვა ხელით თვითმცვლელზე</t>
  </si>
  <si>
    <t>ს.რ.ფ.</t>
  </si>
  <si>
    <t>დატვირთული მასის გატანა საშ. 5 კმ-ზე</t>
  </si>
  <si>
    <t>ტ</t>
  </si>
  <si>
    <t>1-25-2</t>
  </si>
  <si>
    <t>სამუშაოები ნაყარში</t>
  </si>
  <si>
    <t>14-142</t>
  </si>
  <si>
    <t>ბულდოზერი 108 ცხ. ძ.</t>
  </si>
  <si>
    <t>4.1-230</t>
  </si>
  <si>
    <t>ქვიშახრეშოვანი ნარევი</t>
  </si>
  <si>
    <t>1-116-3</t>
  </si>
  <si>
    <t>მოჭრილი ზედაპირის მოშანდაკება მექანიზმით</t>
  </si>
  <si>
    <t>მ²</t>
  </si>
  <si>
    <t>ავტოგრეიდერი საშუალო ტიპის 79კვტ</t>
  </si>
  <si>
    <t>ბულდოზერი  79კვტ</t>
  </si>
  <si>
    <t>თავი II.-ის ჯამი</t>
  </si>
  <si>
    <t>თავი III. ხელოვნური ნაგებობები</t>
  </si>
  <si>
    <t>8-3-2</t>
  </si>
  <si>
    <t>8-7-5</t>
  </si>
  <si>
    <t>თავი III.-ის ჯამი</t>
  </si>
  <si>
    <t>თავი IV. საგზაო სამოსი</t>
  </si>
  <si>
    <t>ტიპი I</t>
  </si>
  <si>
    <t>27-7-2</t>
  </si>
  <si>
    <t>შემასწორებელი ფენის მოწყობა ქვიშახრეშოვანი ნარევით კ-1.22</t>
  </si>
  <si>
    <t>სატკეპნი საგზაო 18 ტ.</t>
  </si>
  <si>
    <t>მოსარწყავი მანქანა</t>
  </si>
  <si>
    <t>წყალი</t>
  </si>
  <si>
    <t>27-11-1,4</t>
  </si>
  <si>
    <t>საფუძვლის მოწყობა ფრაქციული ღორღით 0-40მმ საშ. სისქით 12სმ. კ-1.26</t>
  </si>
  <si>
    <t>ავტოგრეიდერი საშუალო 108 ცხ.ძ.</t>
  </si>
  <si>
    <t>თვითმავალი სატკეპნი 5ტ-მდე</t>
  </si>
  <si>
    <t>თვითმავალი სატკეპნი 10ტ-მდე</t>
  </si>
  <si>
    <t>ბულდოზერი 79კვტ (108ცხ.ძ.)</t>
  </si>
  <si>
    <t>მოსარწყავ-მოსარეცხი მანქანა 6000ლ</t>
  </si>
  <si>
    <t xml:space="preserve">ქვის ნამტვრევების მანაწილებელი </t>
  </si>
  <si>
    <t xml:space="preserve">ღორღი 0-40მმ </t>
  </si>
  <si>
    <t>პრ</t>
  </si>
  <si>
    <t>თავი IV.-ის ჯამი</t>
  </si>
  <si>
    <t>ზედნადები ხარჯები</t>
  </si>
  <si>
    <t>გეგმიური დაგროვება</t>
  </si>
  <si>
    <t>გაუთვალისწინებელი ხარჯები</t>
  </si>
  <si>
    <t>დღგ</t>
  </si>
  <si>
    <t>მ</t>
  </si>
  <si>
    <t>23-23              მისად</t>
  </si>
  <si>
    <t>არსებული ჭების მოყვანა საპროექტო ნიშნულამდე</t>
  </si>
  <si>
    <t>ც</t>
  </si>
  <si>
    <t>ბეტონი მ-350 B25 F200 W6</t>
  </si>
  <si>
    <t>27-63-1</t>
  </si>
  <si>
    <t>თხევადი ბიტუმის მოსხმა 1მ²-ზე 600გრ.</t>
  </si>
  <si>
    <t>ავტობიტუმმზიდი</t>
  </si>
  <si>
    <t>ბიტუმი</t>
  </si>
  <si>
    <t>27-39-1.4   ს.რ.ფ.</t>
  </si>
  <si>
    <t>საფარის ქვედა ფენა - მსხვილმარცვლოვანი ფოროვანი ღორღოვანი  ა/ბეტონის ცხელი ნარევი, სისქით 6 სმ</t>
  </si>
  <si>
    <t xml:space="preserve">შრომის დანახარჯები </t>
  </si>
  <si>
    <t>ასფალტობეტონის დამგები</t>
  </si>
  <si>
    <t>სატკეპნი საგზაო 5ტ</t>
  </si>
  <si>
    <t>სატკეპნი საგზაო 10ტ</t>
  </si>
  <si>
    <t>მსხვილმარცვლოვანი ასფალტობეტონი</t>
  </si>
  <si>
    <t>თხევადი ბიტუმის მოსხმა 1მ²-ზე 300გრ.</t>
  </si>
  <si>
    <t>27-79-1.4         ს.რ.ფ.</t>
  </si>
  <si>
    <t>საფარის ზედა ფენა - წვრილ-მარცვლოვანი მკვრივი ღორღოვანი ა/ბეტონის ცხელი ნარევი (ტიპი "Б", მარკა II), სისქით 4 სმ</t>
  </si>
  <si>
    <t>წვრილმარცვლოვანი ასფალტობეტონი</t>
  </si>
  <si>
    <t>ქვიშა-ხრეშოვანი ნარევის ტრანსპორტირება 10 კმ-დან</t>
  </si>
  <si>
    <t>6-1-1</t>
  </si>
  <si>
    <t>ქვიშახრეშოვანი ნარევის ტრანსპორტირება 10 კმ-ზე</t>
  </si>
  <si>
    <t>ფრაქციული ღორღის ტრანსპორტირება 10 კმ-ზე</t>
  </si>
  <si>
    <t>ასფალტბეტონის ტრანსპორტირება 10 კმ-ზე</t>
  </si>
  <si>
    <t>მანქანები</t>
  </si>
  <si>
    <t>სავალ ნაწილზე არსებული გრუნტისა და  ტალახნარევი ხრეშოვანი საფარის აღება მექანიზმით  მისი ა/თვითმცლელზე დატვირთვით 90%</t>
  </si>
  <si>
    <t>ხე მასალა</t>
  </si>
  <si>
    <t>მან/სთ</t>
  </si>
  <si>
    <t>თავი I.II.III.IV.-ის ჯამი</t>
  </si>
  <si>
    <t>ქ. ზესტაფონში კოსტავას ქუჩის II ჩიხის რეაბილიტაციის სამუშაოების ხარჯთაღრიცხვა</t>
  </si>
  <si>
    <t>სანიაღვრე არხი</t>
  </si>
  <si>
    <t>ქვაბულის დამუშავება ექსკავატორით, ა/თვითმცლელზე დატვირთვით (III კატ.) 90%</t>
  </si>
  <si>
    <t>მექანიზმით მიუდგომელ ადგილებში იგივეს დამუშავება ხელით ა/თვითმცლელზე დატვირთვით</t>
  </si>
  <si>
    <t>ვზერი     1-3</t>
  </si>
  <si>
    <t>დამუშავებული გრუნტის დატვირთვა ა/თვითმცლელზე</t>
  </si>
  <si>
    <t>ბალიშის მოწყობა ჭის ძირებისა და სანიაღვრე ღარის ქვეშ ქვიშახრეშოვანი ნარევით, სისქით 10სმ</t>
  </si>
  <si>
    <t>სხვა მასალა</t>
  </si>
  <si>
    <t>ღვარმიმღები ჭების ძირის მოწყობა მონოლითური ბეტონით მ-350 B25 F200 W6</t>
  </si>
  <si>
    <t>ბეტონის ტრანსპორტირება 10კმ-ზე</t>
  </si>
  <si>
    <t>6-11-1</t>
  </si>
  <si>
    <t>ღვარმიმღები ჭების კედლების მოწყობა მონოლითური ბეტონით მ-350 B25 F200 W6</t>
  </si>
  <si>
    <t>ყალიბის ფარი</t>
  </si>
  <si>
    <t>ჭანჭიკი სამშენებლო</t>
  </si>
  <si>
    <t>ტნ</t>
  </si>
  <si>
    <t>ღვარმიმღები ჭების გადახურვა თუჯის ცხაურით (50X50X5სმ)</t>
  </si>
  <si>
    <t xml:space="preserve">თუჯის ცხაური 50X50X5 </t>
  </si>
  <si>
    <t>კუთხოვანა 50X50X4</t>
  </si>
  <si>
    <t>23-1-1</t>
  </si>
  <si>
    <t xml:space="preserve">ნიაღვარსადენის პლასტმასის გოფრირებული მილის ქვეშ და ზემოთ ქვიშის დამცავი საფარის  მოწყობა, სისქით 10სმ </t>
  </si>
  <si>
    <t>ქვიშა შავი 0,5სმ</t>
  </si>
  <si>
    <t>ქვიშის ტრანსპორტირება 10 კმ-ზე</t>
  </si>
  <si>
    <t>22-8-8</t>
  </si>
  <si>
    <t>ნიაღვარსადენის d=150მმ გოფრირებული მილით მოწყობა თხრილში</t>
  </si>
  <si>
    <t>გოფრირებული მილი d=150მმ SN_8</t>
  </si>
  <si>
    <t>1-31-3</t>
  </si>
  <si>
    <t>თხრილის შევსება ქვიშახრეშოვანი ნარევით</t>
  </si>
  <si>
    <t>ბულდოზერი</t>
  </si>
  <si>
    <t>ნორმა</t>
  </si>
  <si>
    <t>ეთ. ფასი</t>
  </si>
  <si>
    <t>%</t>
  </si>
  <si>
    <t>დანართი1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</si>
</sst>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20">
    <font>
      <sz val="11"/>
      <color rgb="FF000000"/>
      <name val="Calibri"/>
    </font>
    <font>
      <b/>
      <i/>
      <u/>
      <sz val="11"/>
      <name val="Merriweather"/>
    </font>
    <font>
      <sz val="11"/>
      <name val="Calibri"/>
      <family val="2"/>
    </font>
    <font>
      <b/>
      <sz val="11"/>
      <name val="Merriweather"/>
    </font>
    <font>
      <sz val="11"/>
      <name val="Merriweather"/>
    </font>
    <font>
      <b/>
      <sz val="12"/>
      <name val="Merriweather"/>
    </font>
    <font>
      <b/>
      <sz val="11"/>
      <name val="Calibri"/>
      <family val="2"/>
    </font>
    <font>
      <sz val="10"/>
      <name val="Arial Cyr"/>
      <charset val="204"/>
    </font>
    <font>
      <sz val="10"/>
      <name val="Arial"/>
      <family val="2"/>
    </font>
    <font>
      <sz val="12"/>
      <name val="Merriweather"/>
    </font>
    <font>
      <b/>
      <sz val="11"/>
      <color rgb="FF000000"/>
      <name val="Calibri"/>
      <family val="2"/>
    </font>
    <font>
      <sz val="11"/>
      <name val="Sylfaen"/>
      <family val="1"/>
    </font>
    <font>
      <b/>
      <sz val="11"/>
      <name val="Sylfae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Sylfaen"/>
      <family val="1"/>
    </font>
    <font>
      <b/>
      <sz val="11"/>
      <name val="Sylfaen"/>
      <family val="1"/>
      <charset val="204"/>
    </font>
    <font>
      <sz val="11"/>
      <color indexed="8"/>
      <name val="Sylfaen"/>
      <family val="1"/>
    </font>
    <font>
      <b/>
      <sz val="12"/>
      <name val="Calibri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108">
    <xf numFmtId="0" fontId="0" fillId="0" borderId="0" xfId="0" applyFont="1" applyAlignment="1"/>
    <xf numFmtId="0" fontId="3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0" xfId="0" applyFont="1" applyFill="1"/>
    <xf numFmtId="0" fontId="3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right" vertical="center"/>
    </xf>
    <xf numFmtId="2" fontId="6" fillId="0" borderId="3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right" vertical="center" wrapText="1"/>
    </xf>
    <xf numFmtId="165" fontId="10" fillId="0" borderId="3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vertical="center" wrapText="1"/>
    </xf>
    <xf numFmtId="2" fontId="10" fillId="0" borderId="3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/>
    </xf>
    <xf numFmtId="9" fontId="3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2" fontId="2" fillId="0" borderId="3" xfId="0" applyNumberFormat="1" applyFont="1" applyFill="1" applyBorder="1" applyAlignment="1">
      <alignment horizontal="right" vertical="center"/>
    </xf>
    <xf numFmtId="0" fontId="11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right" vertical="center" wrapText="1"/>
    </xf>
    <xf numFmtId="2" fontId="14" fillId="0" borderId="7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/>
    </xf>
    <xf numFmtId="0" fontId="15" fillId="0" borderId="0" xfId="2" applyFont="1"/>
    <xf numFmtId="2" fontId="13" fillId="0" borderId="7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0" fontId="0" fillId="0" borderId="0" xfId="0"/>
    <xf numFmtId="0" fontId="14" fillId="0" borderId="7" xfId="2" applyFont="1" applyBorder="1" applyAlignment="1">
      <alignment horizontal="right" vertical="center"/>
    </xf>
    <xf numFmtId="2" fontId="14" fillId="0" borderId="7" xfId="2" applyNumberFormat="1" applyFont="1" applyBorder="1" applyAlignment="1">
      <alignment horizontal="right" vertical="center"/>
    </xf>
    <xf numFmtId="2" fontId="13" fillId="0" borderId="7" xfId="2" applyNumberFormat="1" applyFont="1" applyBorder="1" applyAlignment="1">
      <alignment horizontal="right" vertical="center"/>
    </xf>
    <xf numFmtId="0" fontId="13" fillId="0" borderId="7" xfId="2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right" vertical="center"/>
    </xf>
    <xf numFmtId="0" fontId="12" fillId="0" borderId="7" xfId="2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7" xfId="2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0" fillId="0" borderId="0" xfId="0" applyFont="1" applyFill="1" applyAlignment="1"/>
    <xf numFmtId="49" fontId="11" fillId="0" borderId="9" xfId="2" applyNumberFormat="1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right" vertical="center" wrapText="1"/>
    </xf>
    <xf numFmtId="49" fontId="11" fillId="0" borderId="7" xfId="1" applyNumberFormat="1" applyFont="1" applyBorder="1" applyAlignment="1">
      <alignment horizontal="center" vertical="top" wrapText="1"/>
    </xf>
    <xf numFmtId="0" fontId="11" fillId="0" borderId="7" xfId="0" applyFont="1" applyBorder="1" applyAlignment="1">
      <alignment horizontal="right" vertical="top"/>
    </xf>
    <xf numFmtId="0" fontId="12" fillId="0" borderId="7" xfId="2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right" vertical="center"/>
    </xf>
    <xf numFmtId="0" fontId="11" fillId="0" borderId="7" xfId="0" applyFont="1" applyBorder="1" applyAlignment="1">
      <alignment horizontal="left" vertical="center" wrapText="1"/>
    </xf>
    <xf numFmtId="49" fontId="11" fillId="0" borderId="7" xfId="2" applyNumberFormat="1" applyFont="1" applyBorder="1" applyAlignment="1">
      <alignment horizontal="center" vertical="top" wrapText="1"/>
    </xf>
    <xf numFmtId="2" fontId="13" fillId="0" borderId="7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7" xfId="2" applyFont="1" applyBorder="1" applyAlignment="1">
      <alignment horizontal="center" vertical="top" wrapText="1"/>
    </xf>
    <xf numFmtId="0" fontId="12" fillId="0" borderId="7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9" fillId="0" borderId="0" xfId="0" applyFont="1"/>
    <xf numFmtId="2" fontId="14" fillId="0" borderId="7" xfId="0" applyNumberFormat="1" applyFont="1" applyBorder="1" applyAlignment="1">
      <alignment horizontal="right" vertical="center"/>
    </xf>
    <xf numFmtId="0" fontId="11" fillId="0" borderId="7" xfId="1" applyFont="1" applyBorder="1" applyAlignment="1">
      <alignment horizontal="left" vertical="center" wrapText="1"/>
    </xf>
    <xf numFmtId="0" fontId="11" fillId="0" borderId="7" xfId="1" applyFont="1" applyBorder="1" applyAlignment="1">
      <alignment horizontal="center" vertical="center"/>
    </xf>
    <xf numFmtId="164" fontId="13" fillId="0" borderId="7" xfId="0" applyNumberFormat="1" applyFont="1" applyBorder="1" applyAlignment="1">
      <alignment horizontal="right" vertical="center"/>
    </xf>
    <xf numFmtId="0" fontId="17" fillId="0" borderId="7" xfId="0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top" wrapText="1"/>
    </xf>
    <xf numFmtId="2" fontId="18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9" fillId="0" borderId="0" xfId="0" applyFont="1" applyFill="1" applyAlignment="1"/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/>
    <xf numFmtId="0" fontId="3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/>
    <xf numFmtId="0" fontId="3" fillId="0" borderId="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 vertical="top"/>
    </xf>
    <xf numFmtId="0" fontId="2" fillId="0" borderId="5" xfId="0" applyFont="1" applyFill="1" applyBorder="1"/>
    <xf numFmtId="49" fontId="4" fillId="0" borderId="2" xfId="0" applyNumberFormat="1" applyFont="1" applyFill="1" applyBorder="1" applyAlignment="1">
      <alignment horizontal="center" vertical="top" wrapText="1"/>
    </xf>
    <xf numFmtId="0" fontId="11" fillId="0" borderId="6" xfId="2" applyFont="1" applyBorder="1" applyAlignment="1">
      <alignment horizontal="right" vertical="top"/>
    </xf>
    <xf numFmtId="0" fontId="11" fillId="0" borderId="8" xfId="2" applyFont="1" applyBorder="1" applyAlignment="1">
      <alignment horizontal="right" vertical="top"/>
    </xf>
    <xf numFmtId="0" fontId="11" fillId="0" borderId="9" xfId="2" applyFont="1" applyBorder="1" applyAlignment="1">
      <alignment horizontal="right" vertical="top"/>
    </xf>
    <xf numFmtId="49" fontId="11" fillId="0" borderId="6" xfId="2" applyNumberFormat="1" applyFont="1" applyBorder="1" applyAlignment="1">
      <alignment horizontal="center" vertical="top" wrapText="1"/>
    </xf>
    <xf numFmtId="49" fontId="11" fillId="0" borderId="8" xfId="2" applyNumberFormat="1" applyFont="1" applyBorder="1" applyAlignment="1">
      <alignment horizontal="center" vertical="top" wrapText="1"/>
    </xf>
    <xf numFmtId="49" fontId="11" fillId="0" borderId="9" xfId="2" applyNumberFormat="1" applyFont="1" applyBorder="1" applyAlignment="1">
      <alignment horizontal="center" vertical="top" wrapText="1"/>
    </xf>
    <xf numFmtId="0" fontId="11" fillId="0" borderId="7" xfId="0" applyFont="1" applyBorder="1" applyAlignment="1">
      <alignment horizontal="right" vertical="top"/>
    </xf>
    <xf numFmtId="0" fontId="11" fillId="0" borderId="7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right" vertical="top"/>
    </xf>
    <xf numFmtId="0" fontId="11" fillId="0" borderId="9" xfId="0" applyFont="1" applyBorder="1" applyAlignment="1">
      <alignment horizontal="right" vertical="top"/>
    </xf>
    <xf numFmtId="49" fontId="11" fillId="0" borderId="6" xfId="0" applyNumberFormat="1" applyFont="1" applyBorder="1" applyAlignment="1">
      <alignment horizontal="center" vertical="top" wrapText="1"/>
    </xf>
    <xf numFmtId="49" fontId="11" fillId="0" borderId="9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right" vertical="top"/>
    </xf>
    <xf numFmtId="0" fontId="11" fillId="0" borderId="12" xfId="0" applyFont="1" applyBorder="1" applyAlignment="1">
      <alignment horizontal="right" vertical="top"/>
    </xf>
    <xf numFmtId="0" fontId="11" fillId="0" borderId="13" xfId="0" applyFont="1" applyBorder="1" applyAlignment="1">
      <alignment horizontal="right" vertical="top"/>
    </xf>
    <xf numFmtId="0" fontId="11" fillId="0" borderId="8" xfId="0" applyFont="1" applyBorder="1" applyAlignment="1">
      <alignment horizontal="right" vertical="top"/>
    </xf>
    <xf numFmtId="49" fontId="11" fillId="0" borderId="6" xfId="1" applyNumberFormat="1" applyFont="1" applyBorder="1" applyAlignment="1">
      <alignment horizontal="center" vertical="top" wrapText="1"/>
    </xf>
    <xf numFmtId="49" fontId="11" fillId="0" borderId="8" xfId="1" applyNumberFormat="1" applyFont="1" applyBorder="1" applyAlignment="1">
      <alignment horizontal="center" vertical="top" wrapText="1"/>
    </xf>
    <xf numFmtId="49" fontId="11" fillId="0" borderId="9" xfId="1" applyNumberFormat="1" applyFont="1" applyBorder="1" applyAlignment="1">
      <alignment horizontal="center" vertical="top" wrapText="1"/>
    </xf>
    <xf numFmtId="0" fontId="11" fillId="0" borderId="7" xfId="2" applyFont="1" applyBorder="1" applyAlignment="1">
      <alignment horizontal="right" vertical="top"/>
    </xf>
    <xf numFmtId="49" fontId="11" fillId="0" borderId="10" xfId="0" applyNumberFormat="1" applyFont="1" applyBorder="1" applyAlignment="1">
      <alignment horizontal="center" vertical="top" wrapText="1"/>
    </xf>
  </cellXfs>
  <cellStyles count="3">
    <cellStyle name="Normal" xfId="0" builtinId="0"/>
    <cellStyle name="Normal 2" xfId="2"/>
    <cellStyle name="Обычный_დემონტაჟი" xfId="1"/>
  </cellStyles>
  <dxfs count="63"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145"/>
  <sheetViews>
    <sheetView tabSelected="1" view="pageBreakPreview" zoomScaleNormal="100" zoomScaleSheetLayoutView="100" workbookViewId="0">
      <selection sqref="A1:H1"/>
    </sheetView>
  </sheetViews>
  <sheetFormatPr defaultColWidth="14.42578125" defaultRowHeight="15" outlineLevelRow="1"/>
  <cols>
    <col min="1" max="1" width="3.140625" style="47" customWidth="1"/>
    <col min="2" max="2" width="8.7109375" style="47" customWidth="1"/>
    <col min="3" max="3" width="41.42578125" style="47" customWidth="1"/>
    <col min="4" max="4" width="9.28515625" style="47" customWidth="1"/>
    <col min="5" max="7" width="8.5703125" style="47" customWidth="1"/>
    <col min="8" max="8" width="10.85546875" style="47" customWidth="1"/>
    <col min="9" max="10" width="9.140625" style="47" customWidth="1"/>
    <col min="11" max="16384" width="14.42578125" style="47"/>
  </cols>
  <sheetData>
    <row r="1" spans="1:10" ht="60" customHeight="1">
      <c r="A1" s="73" t="s">
        <v>99</v>
      </c>
      <c r="B1" s="74"/>
      <c r="C1" s="74"/>
      <c r="D1" s="74"/>
      <c r="E1" s="74"/>
      <c r="F1" s="74"/>
      <c r="G1" s="74"/>
      <c r="H1" s="74"/>
      <c r="I1" s="6"/>
      <c r="J1" s="6"/>
    </row>
    <row r="2" spans="1:10" ht="18" customHeight="1">
      <c r="A2" s="10"/>
      <c r="B2" s="75" t="s">
        <v>130</v>
      </c>
      <c r="C2" s="76"/>
      <c r="D2" s="76"/>
      <c r="E2" s="11"/>
      <c r="F2" s="12"/>
      <c r="G2" s="76"/>
      <c r="H2" s="76"/>
      <c r="I2" s="6"/>
      <c r="J2" s="6"/>
    </row>
    <row r="3" spans="1:10" ht="15" customHeight="1">
      <c r="A3" s="77" t="s">
        <v>0</v>
      </c>
      <c r="B3" s="77" t="s">
        <v>1</v>
      </c>
      <c r="C3" s="77" t="s">
        <v>2</v>
      </c>
      <c r="D3" s="77" t="s">
        <v>3</v>
      </c>
      <c r="E3" s="82" t="s">
        <v>127</v>
      </c>
      <c r="F3" s="80" t="s">
        <v>4</v>
      </c>
      <c r="G3" s="77" t="s">
        <v>128</v>
      </c>
      <c r="H3" s="77" t="s">
        <v>5</v>
      </c>
      <c r="I3" s="13"/>
      <c r="J3" s="13"/>
    </row>
    <row r="4" spans="1:10" ht="30" customHeight="1">
      <c r="A4" s="78"/>
      <c r="B4" s="78"/>
      <c r="C4" s="78"/>
      <c r="D4" s="78"/>
      <c r="E4" s="83"/>
      <c r="F4" s="81"/>
      <c r="G4" s="79"/>
      <c r="H4" s="78"/>
      <c r="I4" s="13"/>
      <c r="J4" s="13"/>
    </row>
    <row r="5" spans="1:10" ht="1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12</v>
      </c>
      <c r="H5" s="15">
        <v>13</v>
      </c>
      <c r="I5" s="6"/>
      <c r="J5" s="6"/>
    </row>
    <row r="6" spans="1:10" ht="18" customHeight="1">
      <c r="A6" s="2"/>
      <c r="B6" s="3"/>
      <c r="C6" s="4" t="s">
        <v>6</v>
      </c>
      <c r="D6" s="5"/>
      <c r="E6" s="24"/>
      <c r="F6" s="25"/>
      <c r="G6" s="26"/>
      <c r="H6" s="26"/>
      <c r="I6" s="6"/>
      <c r="J6" s="6"/>
    </row>
    <row r="7" spans="1:10" ht="72.75" customHeight="1">
      <c r="A7" s="84">
        <v>1</v>
      </c>
      <c r="B7" s="86" t="s">
        <v>7</v>
      </c>
      <c r="C7" s="1" t="s">
        <v>8</v>
      </c>
      <c r="D7" s="5" t="s">
        <v>9</v>
      </c>
      <c r="E7" s="16"/>
      <c r="F7" s="17">
        <v>8.8097999999999996E-2</v>
      </c>
      <c r="G7" s="26"/>
      <c r="H7" s="26"/>
      <c r="I7" s="6"/>
      <c r="J7" s="6"/>
    </row>
    <row r="8" spans="1:10" ht="18" customHeight="1" outlineLevel="1">
      <c r="A8" s="78"/>
      <c r="B8" s="78"/>
      <c r="C8" s="18" t="s">
        <v>10</v>
      </c>
      <c r="D8" s="5" t="s">
        <v>11</v>
      </c>
      <c r="E8" s="24">
        <v>93.22</v>
      </c>
      <c r="F8" s="25">
        <f>F7*E8</f>
        <v>8.2124955599999989</v>
      </c>
      <c r="G8" s="26"/>
      <c r="H8" s="26"/>
      <c r="I8" s="6"/>
      <c r="J8" s="6"/>
    </row>
    <row r="9" spans="1:10" s="31" customFormat="1" ht="30">
      <c r="A9" s="87">
        <v>2</v>
      </c>
      <c r="B9" s="90" t="s">
        <v>70</v>
      </c>
      <c r="C9" s="43" t="s">
        <v>71</v>
      </c>
      <c r="D9" s="27" t="s">
        <v>72</v>
      </c>
      <c r="E9" s="28"/>
      <c r="F9" s="29">
        <v>7</v>
      </c>
      <c r="G9" s="26"/>
      <c r="H9" s="26"/>
    </row>
    <row r="10" spans="1:10" s="31" customFormat="1" ht="18" outlineLevel="1">
      <c r="A10" s="88"/>
      <c r="B10" s="91"/>
      <c r="C10" s="45" t="s">
        <v>17</v>
      </c>
      <c r="D10" s="27" t="s">
        <v>11</v>
      </c>
      <c r="E10" s="28">
        <v>1.54</v>
      </c>
      <c r="F10" s="32">
        <f>F9*E10</f>
        <v>10.780000000000001</v>
      </c>
      <c r="G10" s="26"/>
      <c r="H10" s="26"/>
    </row>
    <row r="11" spans="1:10" s="31" customFormat="1" ht="18" outlineLevel="1">
      <c r="A11" s="88"/>
      <c r="B11" s="91"/>
      <c r="C11" s="45" t="s">
        <v>13</v>
      </c>
      <c r="D11" s="27" t="s">
        <v>14</v>
      </c>
      <c r="E11" s="28">
        <v>0.09</v>
      </c>
      <c r="F11" s="32">
        <f>F9*E11</f>
        <v>0.63</v>
      </c>
      <c r="G11" s="26"/>
      <c r="H11" s="26"/>
    </row>
    <row r="12" spans="1:10" s="31" customFormat="1" ht="18" outlineLevel="1">
      <c r="A12" s="89"/>
      <c r="B12" s="92"/>
      <c r="C12" s="45" t="s">
        <v>73</v>
      </c>
      <c r="D12" s="27" t="s">
        <v>18</v>
      </c>
      <c r="E12" s="28">
        <v>1.4E-2</v>
      </c>
      <c r="F12" s="32">
        <f>F9*E12</f>
        <v>9.8000000000000004E-2</v>
      </c>
      <c r="G12" s="26"/>
      <c r="H12" s="26"/>
    </row>
    <row r="13" spans="1:10" ht="15.75">
      <c r="A13" s="2"/>
      <c r="B13" s="3"/>
      <c r="C13" s="4" t="s">
        <v>19</v>
      </c>
      <c r="D13" s="5"/>
      <c r="E13" s="24"/>
      <c r="F13" s="25"/>
      <c r="G13" s="26"/>
      <c r="H13" s="9"/>
      <c r="I13" s="6"/>
      <c r="J13" s="6"/>
    </row>
    <row r="14" spans="1:10" ht="15.75">
      <c r="A14" s="2"/>
      <c r="B14" s="3"/>
      <c r="C14" s="4" t="s">
        <v>20</v>
      </c>
      <c r="D14" s="5"/>
      <c r="E14" s="24"/>
      <c r="F14" s="25"/>
      <c r="G14" s="26"/>
      <c r="H14" s="26"/>
      <c r="I14" s="6"/>
      <c r="J14" s="6"/>
    </row>
    <row r="15" spans="1:10" ht="75">
      <c r="A15" s="84">
        <v>1</v>
      </c>
      <c r="B15" s="86" t="s">
        <v>21</v>
      </c>
      <c r="C15" s="1" t="s">
        <v>95</v>
      </c>
      <c r="D15" s="5" t="s">
        <v>18</v>
      </c>
      <c r="E15" s="16"/>
      <c r="F15" s="19">
        <v>98</v>
      </c>
      <c r="G15" s="26"/>
      <c r="H15" s="26"/>
      <c r="I15" s="6"/>
      <c r="J15" s="6"/>
    </row>
    <row r="16" spans="1:10" ht="15.75" outlineLevel="1">
      <c r="A16" s="85"/>
      <c r="B16" s="85"/>
      <c r="C16" s="18" t="s">
        <v>17</v>
      </c>
      <c r="D16" s="5" t="s">
        <v>11</v>
      </c>
      <c r="E16" s="24">
        <v>1.32E-2</v>
      </c>
      <c r="F16" s="25">
        <f>F15*E16</f>
        <v>1.2936000000000001</v>
      </c>
      <c r="G16" s="26"/>
      <c r="H16" s="26"/>
      <c r="I16" s="6"/>
      <c r="J16" s="6"/>
    </row>
    <row r="17" spans="1:10" ht="28.5" outlineLevel="1">
      <c r="A17" s="85"/>
      <c r="B17" s="85"/>
      <c r="C17" s="18" t="s">
        <v>22</v>
      </c>
      <c r="D17" s="5" t="s">
        <v>12</v>
      </c>
      <c r="E17" s="24">
        <v>2.9499999999999998E-2</v>
      </c>
      <c r="F17" s="25">
        <f>F15*E17</f>
        <v>2.891</v>
      </c>
      <c r="G17" s="26"/>
      <c r="H17" s="26"/>
      <c r="I17" s="6"/>
      <c r="J17" s="6"/>
    </row>
    <row r="18" spans="1:10" ht="15.75" outlineLevel="1">
      <c r="A18" s="85"/>
      <c r="B18" s="85"/>
      <c r="C18" s="18" t="s">
        <v>13</v>
      </c>
      <c r="D18" s="5" t="s">
        <v>14</v>
      </c>
      <c r="E18" s="24">
        <v>2.1000000000000003E-3</v>
      </c>
      <c r="F18" s="25">
        <f>F15*E18</f>
        <v>0.20580000000000004</v>
      </c>
      <c r="G18" s="26"/>
      <c r="H18" s="26"/>
      <c r="I18" s="6"/>
      <c r="J18" s="6"/>
    </row>
    <row r="19" spans="1:10" ht="15.75" outlineLevel="1">
      <c r="A19" s="78"/>
      <c r="B19" s="78"/>
      <c r="C19" s="18" t="s">
        <v>23</v>
      </c>
      <c r="D19" s="5" t="s">
        <v>18</v>
      </c>
      <c r="E19" s="24">
        <v>5.0000000000000002E-5</v>
      </c>
      <c r="F19" s="25">
        <f>F15*E19</f>
        <v>4.8999999999999998E-3</v>
      </c>
      <c r="G19" s="26"/>
      <c r="H19" s="26"/>
      <c r="I19" s="6"/>
      <c r="J19" s="6"/>
    </row>
    <row r="20" spans="1:10" ht="45">
      <c r="A20" s="84">
        <v>2</v>
      </c>
      <c r="B20" s="86" t="s">
        <v>24</v>
      </c>
      <c r="C20" s="1" t="s">
        <v>25</v>
      </c>
      <c r="D20" s="5" t="s">
        <v>18</v>
      </c>
      <c r="E20" s="8"/>
      <c r="F20" s="9">
        <v>11</v>
      </c>
      <c r="G20" s="26"/>
      <c r="H20" s="26"/>
      <c r="I20" s="6"/>
      <c r="J20" s="6"/>
    </row>
    <row r="21" spans="1:10" ht="15.75" outlineLevel="1">
      <c r="A21" s="78"/>
      <c r="B21" s="78"/>
      <c r="C21" s="18" t="s">
        <v>17</v>
      </c>
      <c r="D21" s="5" t="s">
        <v>11</v>
      </c>
      <c r="E21" s="24">
        <v>2.06</v>
      </c>
      <c r="F21" s="25">
        <f>F20*E21</f>
        <v>22.66</v>
      </c>
      <c r="G21" s="26"/>
      <c r="H21" s="26"/>
      <c r="I21" s="6"/>
      <c r="J21" s="6"/>
    </row>
    <row r="22" spans="1:10" ht="30">
      <c r="A22" s="84">
        <v>3</v>
      </c>
      <c r="B22" s="86" t="s">
        <v>26</v>
      </c>
      <c r="C22" s="1" t="s">
        <v>27</v>
      </c>
      <c r="D22" s="5" t="s">
        <v>18</v>
      </c>
      <c r="E22" s="8"/>
      <c r="F22" s="9">
        <f>F20</f>
        <v>11</v>
      </c>
      <c r="G22" s="26"/>
      <c r="H22" s="26"/>
      <c r="I22" s="6"/>
      <c r="J22" s="6"/>
    </row>
    <row r="23" spans="1:10" ht="15.75" outlineLevel="1">
      <c r="A23" s="78"/>
      <c r="B23" s="78"/>
      <c r="C23" s="18" t="s">
        <v>17</v>
      </c>
      <c r="D23" s="5" t="s">
        <v>11</v>
      </c>
      <c r="E23" s="24">
        <v>0.81</v>
      </c>
      <c r="F23" s="25">
        <f>E23*F22</f>
        <v>8.91</v>
      </c>
      <c r="G23" s="26"/>
      <c r="H23" s="26"/>
      <c r="I23" s="6"/>
      <c r="J23" s="6"/>
    </row>
    <row r="24" spans="1:10" ht="30">
      <c r="A24" s="2">
        <v>4</v>
      </c>
      <c r="B24" s="20" t="s">
        <v>28</v>
      </c>
      <c r="C24" s="1" t="s">
        <v>29</v>
      </c>
      <c r="D24" s="5" t="s">
        <v>30</v>
      </c>
      <c r="E24" s="8"/>
      <c r="F24" s="9">
        <f>(F15+F20)*1.8</f>
        <v>196.20000000000002</v>
      </c>
      <c r="G24" s="26"/>
      <c r="H24" s="26"/>
      <c r="I24" s="6"/>
      <c r="J24" s="6"/>
    </row>
    <row r="25" spans="1:10" ht="15.75">
      <c r="A25" s="84">
        <v>5</v>
      </c>
      <c r="B25" s="3" t="s">
        <v>31</v>
      </c>
      <c r="C25" s="1" t="s">
        <v>32</v>
      </c>
      <c r="D25" s="5" t="s">
        <v>18</v>
      </c>
      <c r="E25" s="8"/>
      <c r="F25" s="9">
        <f>F15+F20</f>
        <v>109</v>
      </c>
      <c r="G25" s="26"/>
      <c r="H25" s="26"/>
      <c r="I25" s="6"/>
      <c r="J25" s="6"/>
    </row>
    <row r="26" spans="1:10" ht="15.75" outlineLevel="1">
      <c r="A26" s="85"/>
      <c r="B26" s="3"/>
      <c r="C26" s="18" t="s">
        <v>17</v>
      </c>
      <c r="D26" s="5" t="s">
        <v>11</v>
      </c>
      <c r="E26" s="24">
        <v>3.2299999999999998E-3</v>
      </c>
      <c r="F26" s="25">
        <f>F25*E26</f>
        <v>0.35206999999999999</v>
      </c>
      <c r="G26" s="26"/>
      <c r="H26" s="26"/>
      <c r="I26" s="6"/>
      <c r="J26" s="6"/>
    </row>
    <row r="27" spans="1:10" ht="15.75" outlineLevel="1">
      <c r="A27" s="85"/>
      <c r="B27" s="3" t="s">
        <v>33</v>
      </c>
      <c r="C27" s="18" t="s">
        <v>34</v>
      </c>
      <c r="D27" s="5" t="s">
        <v>12</v>
      </c>
      <c r="E27" s="24">
        <v>3.62E-3</v>
      </c>
      <c r="F27" s="25">
        <f>F25*E27</f>
        <v>0.39457999999999999</v>
      </c>
      <c r="G27" s="26"/>
      <c r="H27" s="26"/>
      <c r="I27" s="6"/>
      <c r="J27" s="6"/>
    </row>
    <row r="28" spans="1:10" ht="15.75" outlineLevel="1">
      <c r="A28" s="85"/>
      <c r="B28" s="3"/>
      <c r="C28" s="18" t="s">
        <v>13</v>
      </c>
      <c r="D28" s="5" t="s">
        <v>14</v>
      </c>
      <c r="E28" s="24">
        <v>1.7999999999999998E-4</v>
      </c>
      <c r="F28" s="25">
        <f>F25*E28</f>
        <v>1.9619999999999999E-2</v>
      </c>
      <c r="G28" s="26"/>
      <c r="H28" s="26"/>
      <c r="I28" s="6"/>
      <c r="J28" s="6"/>
    </row>
    <row r="29" spans="1:10" ht="15.75" outlineLevel="1">
      <c r="A29" s="78"/>
      <c r="B29" s="3" t="s">
        <v>35</v>
      </c>
      <c r="C29" s="18" t="s">
        <v>23</v>
      </c>
      <c r="D29" s="5" t="s">
        <v>18</v>
      </c>
      <c r="E29" s="24">
        <v>4.0000000000000003E-5</v>
      </c>
      <c r="F29" s="25">
        <f>F25*E29</f>
        <v>4.3600000000000002E-3</v>
      </c>
      <c r="G29" s="26"/>
      <c r="H29" s="26"/>
      <c r="I29" s="6"/>
      <c r="J29" s="6"/>
    </row>
    <row r="30" spans="1:10" ht="30">
      <c r="A30" s="84">
        <v>6</v>
      </c>
      <c r="B30" s="86" t="s">
        <v>37</v>
      </c>
      <c r="C30" s="1" t="s">
        <v>38</v>
      </c>
      <c r="D30" s="5" t="s">
        <v>39</v>
      </c>
      <c r="E30" s="8"/>
      <c r="F30" s="9">
        <v>295</v>
      </c>
      <c r="G30" s="26"/>
      <c r="H30" s="26"/>
      <c r="I30" s="6"/>
      <c r="J30" s="6"/>
    </row>
    <row r="31" spans="1:10" ht="15.75" outlineLevel="1">
      <c r="A31" s="85"/>
      <c r="B31" s="85"/>
      <c r="C31" s="18" t="s">
        <v>40</v>
      </c>
      <c r="D31" s="5" t="s">
        <v>12</v>
      </c>
      <c r="E31" s="24">
        <v>4.4999999999999999E-4</v>
      </c>
      <c r="F31" s="25">
        <f>F30*E31</f>
        <v>0.13275000000000001</v>
      </c>
      <c r="G31" s="26"/>
      <c r="H31" s="26"/>
      <c r="I31" s="6"/>
      <c r="J31" s="6"/>
    </row>
    <row r="32" spans="1:10" ht="15.75" outlineLevel="1">
      <c r="A32" s="78"/>
      <c r="B32" s="78"/>
      <c r="C32" s="18" t="s">
        <v>41</v>
      </c>
      <c r="D32" s="5" t="s">
        <v>12</v>
      </c>
      <c r="E32" s="24">
        <v>8.9999999999999998E-4</v>
      </c>
      <c r="F32" s="25">
        <f>F30*E32</f>
        <v>0.26550000000000001</v>
      </c>
      <c r="G32" s="26"/>
      <c r="H32" s="26"/>
      <c r="I32" s="6"/>
      <c r="J32" s="6"/>
    </row>
    <row r="33" spans="1:10" ht="15.75">
      <c r="A33" s="2"/>
      <c r="B33" s="3"/>
      <c r="C33" s="4" t="s">
        <v>42</v>
      </c>
      <c r="D33" s="5"/>
      <c r="E33" s="24"/>
      <c r="F33" s="25"/>
      <c r="G33" s="26"/>
      <c r="H33" s="9"/>
      <c r="I33" s="6"/>
      <c r="J33" s="6"/>
    </row>
    <row r="34" spans="1:10" ht="15.75">
      <c r="A34" s="2"/>
      <c r="B34" s="3"/>
      <c r="C34" s="4" t="s">
        <v>43</v>
      </c>
      <c r="D34" s="5"/>
      <c r="E34" s="24"/>
      <c r="F34" s="25"/>
      <c r="G34" s="26"/>
      <c r="H34" s="26"/>
      <c r="I34" s="6"/>
      <c r="J34" s="6"/>
    </row>
    <row r="35" spans="1:10" s="31" customFormat="1" ht="18">
      <c r="A35" s="52"/>
      <c r="B35" s="51"/>
      <c r="C35" s="53" t="s">
        <v>100</v>
      </c>
      <c r="D35" s="27"/>
      <c r="E35" s="28"/>
      <c r="F35" s="32"/>
      <c r="G35" s="30"/>
      <c r="H35" s="30"/>
    </row>
    <row r="36" spans="1:10" s="31" customFormat="1" ht="45">
      <c r="A36" s="93">
        <v>1</v>
      </c>
      <c r="B36" s="54" t="s">
        <v>21</v>
      </c>
      <c r="C36" s="55" t="s">
        <v>101</v>
      </c>
      <c r="D36" s="27" t="s">
        <v>18</v>
      </c>
      <c r="E36" s="56"/>
      <c r="F36" s="29">
        <v>15.749640000000001</v>
      </c>
      <c r="G36" s="30"/>
      <c r="H36" s="30"/>
    </row>
    <row r="37" spans="1:10" s="31" customFormat="1" ht="18" outlineLevel="1">
      <c r="A37" s="93"/>
      <c r="B37" s="54"/>
      <c r="C37" s="57" t="s">
        <v>17</v>
      </c>
      <c r="D37" s="49" t="s">
        <v>11</v>
      </c>
      <c r="E37" s="28">
        <v>1.32E-2</v>
      </c>
      <c r="F37" s="32">
        <f>F36*E37</f>
        <v>0.207895248</v>
      </c>
      <c r="G37" s="30"/>
      <c r="H37" s="30"/>
    </row>
    <row r="38" spans="1:10" s="31" customFormat="1" ht="30" outlineLevel="1">
      <c r="A38" s="93"/>
      <c r="B38" s="58"/>
      <c r="C38" s="57" t="s">
        <v>22</v>
      </c>
      <c r="D38" s="27" t="s">
        <v>12</v>
      </c>
      <c r="E38" s="28">
        <v>2.9499999999999998E-2</v>
      </c>
      <c r="F38" s="32">
        <f>F36*E38</f>
        <v>0.46461437999999999</v>
      </c>
      <c r="G38" s="30"/>
      <c r="H38" s="30"/>
    </row>
    <row r="39" spans="1:10" s="31" customFormat="1" ht="18" outlineLevel="1">
      <c r="A39" s="93"/>
      <c r="B39" s="54"/>
      <c r="C39" s="57" t="s">
        <v>13</v>
      </c>
      <c r="D39" s="27" t="s">
        <v>14</v>
      </c>
      <c r="E39" s="56">
        <v>2.1000000000000003E-3</v>
      </c>
      <c r="F39" s="59">
        <f>F36*E39</f>
        <v>3.307424400000001E-2</v>
      </c>
      <c r="G39" s="30"/>
      <c r="H39" s="30"/>
    </row>
    <row r="40" spans="1:10" s="31" customFormat="1" ht="18" outlineLevel="1">
      <c r="A40" s="93"/>
      <c r="B40" s="48"/>
      <c r="C40" s="57" t="s">
        <v>23</v>
      </c>
      <c r="D40" s="49" t="s">
        <v>18</v>
      </c>
      <c r="E40" s="56">
        <v>5.0000000000000002E-5</v>
      </c>
      <c r="F40" s="59">
        <f>F36*E40</f>
        <v>7.8748200000000005E-4</v>
      </c>
      <c r="G40" s="30"/>
      <c r="H40" s="30"/>
    </row>
    <row r="41" spans="1:10" s="31" customFormat="1" ht="60">
      <c r="A41" s="93">
        <v>2</v>
      </c>
      <c r="B41" s="94" t="s">
        <v>24</v>
      </c>
      <c r="C41" s="55" t="s">
        <v>102</v>
      </c>
      <c r="D41" s="27" t="s">
        <v>18</v>
      </c>
      <c r="E41" s="56"/>
      <c r="F41" s="29">
        <v>1.7499600000000002</v>
      </c>
      <c r="G41" s="30"/>
      <c r="H41" s="30"/>
    </row>
    <row r="42" spans="1:10" s="31" customFormat="1" ht="18" outlineLevel="1">
      <c r="A42" s="93"/>
      <c r="B42" s="94"/>
      <c r="C42" s="57" t="s">
        <v>17</v>
      </c>
      <c r="D42" s="49" t="s">
        <v>11</v>
      </c>
      <c r="E42" s="56">
        <v>2.06</v>
      </c>
      <c r="F42" s="32">
        <f>F41*E42</f>
        <v>3.6049176000000003</v>
      </c>
      <c r="G42" s="30"/>
      <c r="H42" s="30"/>
    </row>
    <row r="43" spans="1:10" s="31" customFormat="1" ht="30">
      <c r="A43" s="95">
        <v>3</v>
      </c>
      <c r="B43" s="97" t="s">
        <v>103</v>
      </c>
      <c r="C43" s="60" t="s">
        <v>104</v>
      </c>
      <c r="D43" s="27" t="s">
        <v>18</v>
      </c>
      <c r="E43" s="28"/>
      <c r="F43" s="32">
        <f>F41</f>
        <v>1.7499600000000002</v>
      </c>
      <c r="G43" s="30"/>
      <c r="H43" s="30"/>
    </row>
    <row r="44" spans="1:10" s="31" customFormat="1" ht="18" outlineLevel="1">
      <c r="A44" s="96"/>
      <c r="B44" s="98"/>
      <c r="C44" s="61" t="s">
        <v>17</v>
      </c>
      <c r="D44" s="27" t="s">
        <v>11</v>
      </c>
      <c r="E44" s="28">
        <v>0.87</v>
      </c>
      <c r="F44" s="32">
        <f>F43*E44</f>
        <v>1.5224652000000001</v>
      </c>
      <c r="G44" s="30"/>
      <c r="H44" s="30"/>
    </row>
    <row r="45" spans="1:10" s="31" customFormat="1" ht="30">
      <c r="A45" s="52">
        <v>4</v>
      </c>
      <c r="B45" s="62"/>
      <c r="C45" s="55" t="s">
        <v>29</v>
      </c>
      <c r="D45" s="49" t="s">
        <v>30</v>
      </c>
      <c r="E45" s="56"/>
      <c r="F45" s="29">
        <f>(F36+F41)*1.8</f>
        <v>31.499280000000002</v>
      </c>
      <c r="G45" s="30"/>
      <c r="H45" s="30"/>
    </row>
    <row r="46" spans="1:10" s="31" customFormat="1" ht="18">
      <c r="A46" s="87">
        <v>5</v>
      </c>
      <c r="B46" s="58" t="s">
        <v>31</v>
      </c>
      <c r="C46" s="63" t="s">
        <v>32</v>
      </c>
      <c r="D46" s="27" t="s">
        <v>18</v>
      </c>
      <c r="E46" s="36"/>
      <c r="F46" s="37">
        <f>F36+F41</f>
        <v>17.499600000000001</v>
      </c>
      <c r="G46" s="30"/>
      <c r="H46" s="30"/>
    </row>
    <row r="47" spans="1:10" s="31" customFormat="1" ht="18" outlineLevel="1">
      <c r="A47" s="88"/>
      <c r="B47" s="58"/>
      <c r="C47" s="61" t="s">
        <v>17</v>
      </c>
      <c r="D47" s="27" t="s">
        <v>11</v>
      </c>
      <c r="E47" s="28">
        <v>3.2299999999999998E-3</v>
      </c>
      <c r="F47" s="32">
        <f>F46*E47</f>
        <v>5.6523707999999999E-2</v>
      </c>
      <c r="G47" s="30"/>
      <c r="H47" s="30"/>
    </row>
    <row r="48" spans="1:10" s="31" customFormat="1" ht="18" outlineLevel="1">
      <c r="A48" s="88"/>
      <c r="B48" s="58"/>
      <c r="C48" s="61" t="s">
        <v>34</v>
      </c>
      <c r="D48" s="27" t="s">
        <v>12</v>
      </c>
      <c r="E48" s="28">
        <v>3.62E-3</v>
      </c>
      <c r="F48" s="32">
        <f>F46*E48</f>
        <v>6.3348552000000002E-2</v>
      </c>
      <c r="G48" s="30"/>
      <c r="H48" s="30"/>
    </row>
    <row r="49" spans="1:10" s="31" customFormat="1" ht="18" outlineLevel="1">
      <c r="A49" s="88"/>
      <c r="B49" s="58"/>
      <c r="C49" s="61" t="s">
        <v>13</v>
      </c>
      <c r="D49" s="27" t="s">
        <v>14</v>
      </c>
      <c r="E49" s="28">
        <v>1.7999999999999998E-4</v>
      </c>
      <c r="F49" s="32">
        <f>F46*E49</f>
        <v>3.1499279999999998E-3</v>
      </c>
      <c r="G49" s="30"/>
      <c r="H49" s="30"/>
    </row>
    <row r="50" spans="1:10" s="31" customFormat="1" ht="18" outlineLevel="1">
      <c r="A50" s="89"/>
      <c r="B50" s="48"/>
      <c r="C50" s="61" t="s">
        <v>23</v>
      </c>
      <c r="D50" s="27" t="s">
        <v>18</v>
      </c>
      <c r="E50" s="28">
        <v>4.0000000000000003E-5</v>
      </c>
      <c r="F50" s="32">
        <f>F46*E50</f>
        <v>6.9998400000000007E-4</v>
      </c>
      <c r="G50" s="30"/>
      <c r="H50" s="30"/>
    </row>
    <row r="51" spans="1:10" s="31" customFormat="1" ht="60">
      <c r="A51" s="99">
        <v>6</v>
      </c>
      <c r="B51" s="54" t="s">
        <v>44</v>
      </c>
      <c r="C51" s="55" t="s">
        <v>105</v>
      </c>
      <c r="D51" s="49" t="s">
        <v>18</v>
      </c>
      <c r="E51" s="28"/>
      <c r="F51" s="29">
        <v>0.32400000000000007</v>
      </c>
      <c r="G51" s="30"/>
      <c r="H51" s="30"/>
    </row>
    <row r="52" spans="1:10" s="31" customFormat="1" ht="18" outlineLevel="1">
      <c r="A52" s="100"/>
      <c r="B52" s="54"/>
      <c r="C52" s="57" t="s">
        <v>17</v>
      </c>
      <c r="D52" s="27" t="s">
        <v>11</v>
      </c>
      <c r="E52" s="28">
        <v>0.89</v>
      </c>
      <c r="F52" s="32">
        <f>F51*E52</f>
        <v>0.28836000000000006</v>
      </c>
      <c r="G52" s="30"/>
      <c r="H52" s="30"/>
    </row>
    <row r="53" spans="1:10" s="31" customFormat="1" ht="18" outlineLevel="1">
      <c r="A53" s="100"/>
      <c r="B53" s="54"/>
      <c r="C53" s="57" t="s">
        <v>94</v>
      </c>
      <c r="D53" s="49" t="s">
        <v>14</v>
      </c>
      <c r="E53" s="28">
        <v>0.37</v>
      </c>
      <c r="F53" s="32">
        <f>F51*E53</f>
        <v>0.11988000000000003</v>
      </c>
      <c r="G53" s="30"/>
      <c r="H53" s="30"/>
    </row>
    <row r="54" spans="1:10" s="31" customFormat="1" ht="18" outlineLevel="1">
      <c r="A54" s="100"/>
      <c r="B54" s="48"/>
      <c r="C54" s="57" t="s">
        <v>36</v>
      </c>
      <c r="D54" s="27" t="s">
        <v>18</v>
      </c>
      <c r="E54" s="28">
        <v>1.22</v>
      </c>
      <c r="F54" s="32">
        <f>F51*E54</f>
        <v>0.39528000000000008</v>
      </c>
      <c r="G54" s="30"/>
      <c r="H54" s="30"/>
    </row>
    <row r="55" spans="1:10" s="31" customFormat="1" ht="18" outlineLevel="1">
      <c r="A55" s="100"/>
      <c r="B55" s="54"/>
      <c r="C55" s="57" t="s">
        <v>106</v>
      </c>
      <c r="D55" s="49" t="s">
        <v>14</v>
      </c>
      <c r="E55" s="56">
        <v>0.02</v>
      </c>
      <c r="F55" s="59">
        <f>F51*E55</f>
        <v>6.4800000000000014E-3</v>
      </c>
      <c r="G55" s="30"/>
      <c r="H55" s="30"/>
    </row>
    <row r="56" spans="1:10" s="35" customFormat="1" ht="28.5" outlineLevel="1">
      <c r="A56" s="101"/>
      <c r="B56" s="41" t="s">
        <v>28</v>
      </c>
      <c r="C56" s="64" t="s">
        <v>89</v>
      </c>
      <c r="D56" s="40" t="s">
        <v>30</v>
      </c>
      <c r="E56" s="33">
        <v>1.6</v>
      </c>
      <c r="F56" s="34">
        <f>F54*1.6</f>
        <v>0.63244800000000012</v>
      </c>
      <c r="G56" s="30"/>
      <c r="H56" s="30"/>
      <c r="I56" s="65"/>
      <c r="J56" s="65"/>
    </row>
    <row r="57" spans="1:10" s="31" customFormat="1" ht="45">
      <c r="A57" s="93">
        <v>7</v>
      </c>
      <c r="B57" s="54" t="s">
        <v>90</v>
      </c>
      <c r="C57" s="55" t="s">
        <v>107</v>
      </c>
      <c r="D57" s="49" t="s">
        <v>18</v>
      </c>
      <c r="E57" s="56"/>
      <c r="F57" s="66">
        <v>0.29399999999999993</v>
      </c>
      <c r="G57" s="30"/>
      <c r="H57" s="30"/>
    </row>
    <row r="58" spans="1:10" s="31" customFormat="1" ht="18" outlineLevel="1">
      <c r="A58" s="93"/>
      <c r="B58" s="54"/>
      <c r="C58" s="57" t="s">
        <v>17</v>
      </c>
      <c r="D58" s="49" t="s">
        <v>11</v>
      </c>
      <c r="E58" s="56">
        <v>1.37</v>
      </c>
      <c r="F58" s="59">
        <f>F57*E58</f>
        <v>0.40277999999999992</v>
      </c>
      <c r="G58" s="30"/>
      <c r="H58" s="30"/>
    </row>
    <row r="59" spans="1:10" s="31" customFormat="1" ht="18" outlineLevel="1">
      <c r="A59" s="93"/>
      <c r="B59" s="54"/>
      <c r="C59" s="57" t="s">
        <v>94</v>
      </c>
      <c r="D59" s="49" t="s">
        <v>14</v>
      </c>
      <c r="E59" s="28">
        <v>0.28300000000000003</v>
      </c>
      <c r="F59" s="32">
        <f>F57*E59</f>
        <v>8.3201999999999984E-2</v>
      </c>
      <c r="G59" s="30"/>
      <c r="H59" s="30"/>
    </row>
    <row r="60" spans="1:10" s="31" customFormat="1" ht="18" outlineLevel="1">
      <c r="A60" s="93"/>
      <c r="B60" s="48"/>
      <c r="C60" s="67" t="s">
        <v>73</v>
      </c>
      <c r="D60" s="68" t="s">
        <v>18</v>
      </c>
      <c r="E60" s="56">
        <v>1.02</v>
      </c>
      <c r="F60" s="59">
        <f>F57*E60</f>
        <v>0.29987999999999992</v>
      </c>
      <c r="G60" s="30"/>
      <c r="H60" s="30"/>
    </row>
    <row r="61" spans="1:10" s="31" customFormat="1" ht="18" outlineLevel="1">
      <c r="A61" s="93"/>
      <c r="B61" s="54"/>
      <c r="C61" s="57" t="s">
        <v>106</v>
      </c>
      <c r="D61" s="49" t="s">
        <v>14</v>
      </c>
      <c r="E61" s="56">
        <v>0.62</v>
      </c>
      <c r="F61" s="59">
        <f>F57*E61</f>
        <v>0.18227999999999994</v>
      </c>
      <c r="G61" s="30"/>
      <c r="H61" s="30"/>
    </row>
    <row r="62" spans="1:10" s="31" customFormat="1" ht="18" outlineLevel="1">
      <c r="A62" s="52"/>
      <c r="B62" s="54"/>
      <c r="C62" s="57" t="s">
        <v>108</v>
      </c>
      <c r="D62" s="27" t="s">
        <v>30</v>
      </c>
      <c r="E62" s="28"/>
      <c r="F62" s="32">
        <f>F60*2.4</f>
        <v>0.7197119999999998</v>
      </c>
      <c r="G62" s="30"/>
      <c r="H62" s="30"/>
    </row>
    <row r="63" spans="1:10" s="31" customFormat="1" ht="45">
      <c r="A63" s="93">
        <v>8</v>
      </c>
      <c r="B63" s="54" t="s">
        <v>109</v>
      </c>
      <c r="C63" s="55" t="s">
        <v>110</v>
      </c>
      <c r="D63" s="49" t="s">
        <v>18</v>
      </c>
      <c r="E63" s="56"/>
      <c r="F63" s="66">
        <v>0.94410000000000005</v>
      </c>
      <c r="G63" s="30"/>
      <c r="H63" s="30"/>
    </row>
    <row r="64" spans="1:10" s="31" customFormat="1" ht="18" outlineLevel="1">
      <c r="A64" s="93"/>
      <c r="B64" s="54"/>
      <c r="C64" s="57" t="s">
        <v>17</v>
      </c>
      <c r="D64" s="49" t="s">
        <v>11</v>
      </c>
      <c r="E64" s="56">
        <v>2.81</v>
      </c>
      <c r="F64" s="59">
        <f>F63*E64</f>
        <v>2.6529210000000001</v>
      </c>
      <c r="G64" s="30"/>
      <c r="H64" s="30"/>
    </row>
    <row r="65" spans="1:8" s="31" customFormat="1" ht="18" outlineLevel="1">
      <c r="A65" s="93"/>
      <c r="B65" s="54"/>
      <c r="C65" s="57" t="s">
        <v>13</v>
      </c>
      <c r="D65" s="49" t="s">
        <v>14</v>
      </c>
      <c r="E65" s="56">
        <v>0.33</v>
      </c>
      <c r="F65" s="59">
        <f>F63*E65</f>
        <v>0.31155300000000002</v>
      </c>
      <c r="G65" s="30"/>
      <c r="H65" s="30"/>
    </row>
    <row r="66" spans="1:8" s="31" customFormat="1" ht="18" outlineLevel="1">
      <c r="A66" s="93"/>
      <c r="B66" s="48"/>
      <c r="C66" s="57" t="s">
        <v>73</v>
      </c>
      <c r="D66" s="49" t="s">
        <v>18</v>
      </c>
      <c r="E66" s="56">
        <v>1.02</v>
      </c>
      <c r="F66" s="59">
        <f>F63*E66</f>
        <v>0.96298200000000012</v>
      </c>
      <c r="G66" s="30"/>
      <c r="H66" s="30"/>
    </row>
    <row r="67" spans="1:8" s="31" customFormat="1" ht="18" outlineLevel="1">
      <c r="A67" s="93"/>
      <c r="B67" s="54"/>
      <c r="C67" s="67" t="s">
        <v>111</v>
      </c>
      <c r="D67" s="68" t="s">
        <v>39</v>
      </c>
      <c r="E67" s="56">
        <v>0.71699999999999997</v>
      </c>
      <c r="F67" s="59">
        <f>F63*E67</f>
        <v>0.67691970000000001</v>
      </c>
      <c r="G67" s="30"/>
      <c r="H67" s="30"/>
    </row>
    <row r="68" spans="1:8" s="31" customFormat="1" ht="18" outlineLevel="1">
      <c r="A68" s="93"/>
      <c r="B68" s="54"/>
      <c r="C68" s="57" t="s">
        <v>96</v>
      </c>
      <c r="D68" s="49" t="s">
        <v>18</v>
      </c>
      <c r="E68" s="56">
        <v>1.6500000000000001E-2</v>
      </c>
      <c r="F68" s="59">
        <f>F63*E68</f>
        <v>1.5577650000000002E-2</v>
      </c>
      <c r="G68" s="30"/>
      <c r="H68" s="30"/>
    </row>
    <row r="69" spans="1:8" s="31" customFormat="1" ht="18" outlineLevel="1">
      <c r="A69" s="93"/>
      <c r="B69" s="54"/>
      <c r="C69" s="57" t="s">
        <v>112</v>
      </c>
      <c r="D69" s="49" t="s">
        <v>113</v>
      </c>
      <c r="E69" s="56">
        <f>0.09/1000</f>
        <v>8.9999999999999992E-5</v>
      </c>
      <c r="F69" s="69">
        <f>F63*E69</f>
        <v>8.4968999999999992E-5</v>
      </c>
      <c r="G69" s="30"/>
      <c r="H69" s="30"/>
    </row>
    <row r="70" spans="1:8" s="31" customFormat="1" ht="18" outlineLevel="1">
      <c r="A70" s="93"/>
      <c r="B70" s="54"/>
      <c r="C70" s="57" t="s">
        <v>106</v>
      </c>
      <c r="D70" s="49" t="s">
        <v>14</v>
      </c>
      <c r="E70" s="56">
        <v>0.16</v>
      </c>
      <c r="F70" s="59">
        <f>F63*E70</f>
        <v>0.15105600000000002</v>
      </c>
      <c r="G70" s="30"/>
      <c r="H70" s="30"/>
    </row>
    <row r="71" spans="1:8" s="31" customFormat="1" ht="18" outlineLevel="1">
      <c r="A71" s="93"/>
      <c r="B71" s="54"/>
      <c r="C71" s="57" t="s">
        <v>108</v>
      </c>
      <c r="D71" s="27" t="s">
        <v>30</v>
      </c>
      <c r="E71" s="28"/>
      <c r="F71" s="32">
        <f>F66*2.4</f>
        <v>2.3111568</v>
      </c>
      <c r="G71" s="30"/>
      <c r="H71" s="30"/>
    </row>
    <row r="72" spans="1:8" s="31" customFormat="1" ht="30">
      <c r="A72" s="95">
        <v>9</v>
      </c>
      <c r="B72" s="103" t="s">
        <v>45</v>
      </c>
      <c r="C72" s="63" t="s">
        <v>114</v>
      </c>
      <c r="D72" s="49" t="s">
        <v>72</v>
      </c>
      <c r="E72" s="56"/>
      <c r="F72" s="29">
        <v>4</v>
      </c>
      <c r="G72" s="30"/>
      <c r="H72" s="30"/>
    </row>
    <row r="73" spans="1:8" s="31" customFormat="1" ht="18" outlineLevel="1">
      <c r="A73" s="102"/>
      <c r="B73" s="104"/>
      <c r="C73" s="61" t="s">
        <v>17</v>
      </c>
      <c r="D73" s="49" t="s">
        <v>11</v>
      </c>
      <c r="E73" s="28">
        <v>1.63</v>
      </c>
      <c r="F73" s="32">
        <f>F72*E73</f>
        <v>6.52</v>
      </c>
      <c r="G73" s="30"/>
      <c r="H73" s="30"/>
    </row>
    <row r="74" spans="1:8" s="31" customFormat="1" ht="18" outlineLevel="1">
      <c r="A74" s="102"/>
      <c r="B74" s="104"/>
      <c r="C74" s="61" t="s">
        <v>115</v>
      </c>
      <c r="D74" s="49" t="s">
        <v>72</v>
      </c>
      <c r="E74" s="28">
        <v>1</v>
      </c>
      <c r="F74" s="32">
        <f>F72*E74</f>
        <v>4</v>
      </c>
      <c r="G74" s="30"/>
      <c r="H74" s="30"/>
    </row>
    <row r="75" spans="1:8" s="31" customFormat="1" ht="18">
      <c r="A75" s="102"/>
      <c r="B75" s="104"/>
      <c r="C75" s="61" t="s">
        <v>116</v>
      </c>
      <c r="D75" s="70" t="s">
        <v>15</v>
      </c>
      <c r="E75" s="50" t="s">
        <v>63</v>
      </c>
      <c r="F75" s="32">
        <v>8</v>
      </c>
      <c r="G75" s="30"/>
      <c r="H75" s="30"/>
    </row>
    <row r="76" spans="1:8" s="31" customFormat="1" ht="18" outlineLevel="1">
      <c r="A76" s="96"/>
      <c r="B76" s="105"/>
      <c r="C76" s="61" t="s">
        <v>106</v>
      </c>
      <c r="D76" s="27" t="s">
        <v>14</v>
      </c>
      <c r="E76" s="28">
        <v>0.44500000000000001</v>
      </c>
      <c r="F76" s="32">
        <f>F72*E76</f>
        <v>1.78</v>
      </c>
      <c r="G76" s="30"/>
      <c r="H76" s="30"/>
    </row>
    <row r="77" spans="1:8" s="31" customFormat="1" ht="60">
      <c r="A77" s="93">
        <v>10</v>
      </c>
      <c r="B77" s="54" t="s">
        <v>117</v>
      </c>
      <c r="C77" s="55" t="s">
        <v>118</v>
      </c>
      <c r="D77" s="27" t="s">
        <v>18</v>
      </c>
      <c r="E77" s="56"/>
      <c r="F77" s="66">
        <v>6.6149999999999993</v>
      </c>
      <c r="G77" s="30"/>
      <c r="H77" s="30"/>
    </row>
    <row r="78" spans="1:8" s="31" customFormat="1" ht="18" outlineLevel="1">
      <c r="A78" s="93"/>
      <c r="B78" s="54"/>
      <c r="C78" s="57" t="s">
        <v>17</v>
      </c>
      <c r="D78" s="49" t="s">
        <v>11</v>
      </c>
      <c r="E78" s="56">
        <v>1.8</v>
      </c>
      <c r="F78" s="59">
        <f>F77*E78</f>
        <v>11.906999999999998</v>
      </c>
      <c r="G78" s="30"/>
      <c r="H78" s="30"/>
    </row>
    <row r="79" spans="1:8" s="31" customFormat="1" ht="18" outlineLevel="1">
      <c r="A79" s="93"/>
      <c r="B79" s="54"/>
      <c r="C79" s="57" t="s">
        <v>119</v>
      </c>
      <c r="D79" s="49" t="s">
        <v>18</v>
      </c>
      <c r="E79" s="56">
        <v>1.1000000000000001</v>
      </c>
      <c r="F79" s="59">
        <f>F77*E79</f>
        <v>7.2764999999999995</v>
      </c>
      <c r="G79" s="30"/>
      <c r="H79" s="30"/>
    </row>
    <row r="80" spans="1:8" s="31" customFormat="1" ht="18" outlineLevel="1">
      <c r="A80" s="93"/>
      <c r="B80" s="54"/>
      <c r="C80" s="57" t="s">
        <v>120</v>
      </c>
      <c r="D80" s="49" t="s">
        <v>30</v>
      </c>
      <c r="E80" s="56"/>
      <c r="F80" s="59">
        <f>F79*1.6</f>
        <v>11.6424</v>
      </c>
      <c r="G80" s="30"/>
      <c r="H80" s="30"/>
    </row>
    <row r="81" spans="1:10" s="31" customFormat="1" ht="45">
      <c r="A81" s="93">
        <v>11</v>
      </c>
      <c r="B81" s="54" t="s">
        <v>121</v>
      </c>
      <c r="C81" s="55" t="s">
        <v>122</v>
      </c>
      <c r="D81" s="27" t="s">
        <v>15</v>
      </c>
      <c r="E81" s="56"/>
      <c r="F81" s="66">
        <v>63</v>
      </c>
      <c r="G81" s="30"/>
      <c r="H81" s="30"/>
    </row>
    <row r="82" spans="1:10" s="31" customFormat="1" ht="18" outlineLevel="1">
      <c r="A82" s="93"/>
      <c r="B82" s="54"/>
      <c r="C82" s="57" t="s">
        <v>17</v>
      </c>
      <c r="D82" s="49" t="s">
        <v>11</v>
      </c>
      <c r="E82" s="56">
        <v>0.40300000000000002</v>
      </c>
      <c r="F82" s="59">
        <f>F81*E82</f>
        <v>25.389000000000003</v>
      </c>
      <c r="G82" s="30"/>
      <c r="H82" s="30"/>
    </row>
    <row r="83" spans="1:10" s="31" customFormat="1" ht="18" outlineLevel="1">
      <c r="A83" s="93"/>
      <c r="B83" s="54"/>
      <c r="C83" s="57" t="s">
        <v>94</v>
      </c>
      <c r="D83" s="27" t="s">
        <v>14</v>
      </c>
      <c r="E83" s="56">
        <v>0.16400000000000001</v>
      </c>
      <c r="F83" s="59">
        <f>F81*E83</f>
        <v>10.332000000000001</v>
      </c>
      <c r="G83" s="30"/>
      <c r="H83" s="30"/>
    </row>
    <row r="84" spans="1:10" s="31" customFormat="1" ht="18" outlineLevel="1">
      <c r="A84" s="93"/>
      <c r="B84" s="54"/>
      <c r="C84" s="57" t="s">
        <v>123</v>
      </c>
      <c r="D84" s="49" t="s">
        <v>69</v>
      </c>
      <c r="E84" s="56">
        <v>1.01</v>
      </c>
      <c r="F84" s="59">
        <f>F81*E84</f>
        <v>63.63</v>
      </c>
      <c r="G84" s="30"/>
      <c r="H84" s="30"/>
    </row>
    <row r="85" spans="1:10" s="31" customFormat="1" ht="18" outlineLevel="1">
      <c r="A85" s="93"/>
      <c r="B85" s="54"/>
      <c r="C85" s="57" t="s">
        <v>106</v>
      </c>
      <c r="D85" s="27" t="s">
        <v>14</v>
      </c>
      <c r="E85" s="28">
        <v>2.0400000000000001E-2</v>
      </c>
      <c r="F85" s="59">
        <f>F81*E85</f>
        <v>1.2852000000000001</v>
      </c>
      <c r="G85" s="30"/>
      <c r="H85" s="30"/>
    </row>
    <row r="86" spans="1:10" s="31" customFormat="1" ht="30">
      <c r="A86" s="93">
        <v>12</v>
      </c>
      <c r="B86" s="71" t="s">
        <v>124</v>
      </c>
      <c r="C86" s="55" t="s">
        <v>125</v>
      </c>
      <c r="D86" s="70" t="s">
        <v>18</v>
      </c>
      <c r="E86" s="56"/>
      <c r="F86" s="66">
        <v>7.5461999999999998</v>
      </c>
      <c r="G86" s="30"/>
      <c r="H86" s="30"/>
    </row>
    <row r="87" spans="1:10" s="31" customFormat="1" ht="18" outlineLevel="1">
      <c r="A87" s="93"/>
      <c r="B87" s="58"/>
      <c r="C87" s="57" t="s">
        <v>126</v>
      </c>
      <c r="D87" s="49" t="s">
        <v>97</v>
      </c>
      <c r="E87" s="56">
        <v>9.2099999999999994E-3</v>
      </c>
      <c r="F87" s="59">
        <f>F86*E87</f>
        <v>6.9500501999999992E-2</v>
      </c>
      <c r="G87" s="30"/>
      <c r="H87" s="30"/>
    </row>
    <row r="88" spans="1:10" s="31" customFormat="1" ht="18" outlineLevel="1">
      <c r="A88" s="93"/>
      <c r="B88" s="48"/>
      <c r="C88" s="57" t="s">
        <v>36</v>
      </c>
      <c r="D88" s="70" t="s">
        <v>18</v>
      </c>
      <c r="E88" s="56">
        <v>1.22</v>
      </c>
      <c r="F88" s="59">
        <f>F86*E88</f>
        <v>9.2063639999999989</v>
      </c>
      <c r="G88" s="30"/>
      <c r="H88" s="30"/>
    </row>
    <row r="89" spans="1:10" s="31" customFormat="1" ht="30" outlineLevel="1">
      <c r="A89" s="93"/>
      <c r="B89" s="54"/>
      <c r="C89" s="57" t="s">
        <v>91</v>
      </c>
      <c r="D89" s="49" t="s">
        <v>30</v>
      </c>
      <c r="E89" s="56"/>
      <c r="F89" s="59">
        <f>F88*1.6</f>
        <v>14.730182399999999</v>
      </c>
      <c r="G89" s="30"/>
      <c r="H89" s="30"/>
    </row>
    <row r="90" spans="1:10" ht="15.75">
      <c r="A90" s="2"/>
      <c r="B90" s="3"/>
      <c r="C90" s="4" t="s">
        <v>46</v>
      </c>
      <c r="D90" s="5"/>
      <c r="E90" s="24"/>
      <c r="F90" s="25"/>
      <c r="G90" s="26"/>
      <c r="H90" s="9"/>
      <c r="I90" s="6"/>
      <c r="J90" s="6"/>
    </row>
    <row r="91" spans="1:10" ht="15.75">
      <c r="A91" s="2"/>
      <c r="B91" s="3"/>
      <c r="C91" s="4" t="s">
        <v>47</v>
      </c>
      <c r="D91" s="5"/>
      <c r="E91" s="24"/>
      <c r="F91" s="25"/>
      <c r="G91" s="26"/>
      <c r="H91" s="26"/>
      <c r="I91" s="6"/>
      <c r="J91" s="6"/>
    </row>
    <row r="92" spans="1:10" ht="15.75">
      <c r="A92" s="2"/>
      <c r="B92" s="3"/>
      <c r="C92" s="4" t="s">
        <v>48</v>
      </c>
      <c r="D92" s="5"/>
      <c r="E92" s="24"/>
      <c r="F92" s="25"/>
      <c r="G92" s="26"/>
      <c r="H92" s="26"/>
      <c r="I92" s="6"/>
      <c r="J92" s="6"/>
    </row>
    <row r="93" spans="1:10" ht="30">
      <c r="A93" s="84">
        <v>1</v>
      </c>
      <c r="B93" s="86" t="s">
        <v>49</v>
      </c>
      <c r="C93" s="1" t="s">
        <v>50</v>
      </c>
      <c r="D93" s="5" t="s">
        <v>18</v>
      </c>
      <c r="E93" s="21"/>
      <c r="F93" s="9">
        <v>44.25</v>
      </c>
      <c r="G93" s="26"/>
      <c r="H93" s="30"/>
      <c r="I93" s="6"/>
      <c r="J93" s="6"/>
    </row>
    <row r="94" spans="1:10" ht="15.75" outlineLevel="1">
      <c r="A94" s="85"/>
      <c r="B94" s="85"/>
      <c r="C94" s="18" t="s">
        <v>17</v>
      </c>
      <c r="D94" s="5" t="s">
        <v>11</v>
      </c>
      <c r="E94" s="24">
        <v>0.15</v>
      </c>
      <c r="F94" s="25">
        <f>F93*E94</f>
        <v>6.6375000000000002</v>
      </c>
      <c r="G94" s="26"/>
      <c r="H94" s="30"/>
      <c r="I94" s="6"/>
      <c r="J94" s="6"/>
    </row>
    <row r="95" spans="1:10" ht="15.75" outlineLevel="1">
      <c r="A95" s="85"/>
      <c r="B95" s="85"/>
      <c r="C95" s="18" t="s">
        <v>40</v>
      </c>
      <c r="D95" s="5" t="s">
        <v>12</v>
      </c>
      <c r="E95" s="24">
        <v>2.1600000000000001E-2</v>
      </c>
      <c r="F95" s="25">
        <f>F93*E95</f>
        <v>0.95580000000000009</v>
      </c>
      <c r="G95" s="26"/>
      <c r="H95" s="30"/>
      <c r="I95" s="6"/>
      <c r="J95" s="6"/>
    </row>
    <row r="96" spans="1:10" ht="15.75" outlineLevel="1">
      <c r="A96" s="85"/>
      <c r="B96" s="85"/>
      <c r="C96" s="18" t="s">
        <v>51</v>
      </c>
      <c r="D96" s="5" t="s">
        <v>12</v>
      </c>
      <c r="E96" s="24">
        <v>2.7300000000000001E-2</v>
      </c>
      <c r="F96" s="25">
        <f>F93*E96</f>
        <v>1.2080250000000001</v>
      </c>
      <c r="G96" s="26"/>
      <c r="H96" s="30"/>
      <c r="I96" s="6"/>
      <c r="J96" s="6"/>
    </row>
    <row r="97" spans="1:10" ht="15.75" outlineLevel="1">
      <c r="A97" s="85"/>
      <c r="B97" s="85"/>
      <c r="C97" s="18" t="s">
        <v>52</v>
      </c>
      <c r="D97" s="5" t="s">
        <v>12</v>
      </c>
      <c r="E97" s="24">
        <v>9.7000000000000003E-3</v>
      </c>
      <c r="F97" s="25">
        <f>F93*E97</f>
        <v>0.42922500000000002</v>
      </c>
      <c r="G97" s="26"/>
      <c r="H97" s="30"/>
      <c r="I97" s="6"/>
      <c r="J97" s="6"/>
    </row>
    <row r="98" spans="1:10" ht="15.75" outlineLevel="1">
      <c r="A98" s="85"/>
      <c r="B98" s="85"/>
      <c r="C98" s="18" t="s">
        <v>36</v>
      </c>
      <c r="D98" s="5" t="s">
        <v>18</v>
      </c>
      <c r="E98" s="24">
        <v>1.22</v>
      </c>
      <c r="F98" s="25">
        <f>F93*E98</f>
        <v>53.984999999999999</v>
      </c>
      <c r="G98" s="26"/>
      <c r="H98" s="30"/>
      <c r="I98" s="6"/>
      <c r="J98" s="6"/>
    </row>
    <row r="99" spans="1:10" ht="15.75" outlineLevel="1">
      <c r="A99" s="85"/>
      <c r="B99" s="85"/>
      <c r="C99" s="18" t="s">
        <v>53</v>
      </c>
      <c r="D99" s="5" t="s">
        <v>18</v>
      </c>
      <c r="E99" s="24">
        <v>7.0000000000000007E-2</v>
      </c>
      <c r="F99" s="25">
        <f>F93*E99</f>
        <v>3.0975000000000001</v>
      </c>
      <c r="G99" s="26"/>
      <c r="H99" s="30"/>
      <c r="I99" s="6"/>
      <c r="J99" s="6"/>
    </row>
    <row r="100" spans="1:10" ht="28.5" outlineLevel="1">
      <c r="A100" s="78"/>
      <c r="B100" s="78"/>
      <c r="C100" s="18" t="s">
        <v>91</v>
      </c>
      <c r="D100" s="5" t="s">
        <v>30</v>
      </c>
      <c r="E100" s="24">
        <v>1.6</v>
      </c>
      <c r="F100" s="25">
        <f>F98*1.6</f>
        <v>86.376000000000005</v>
      </c>
      <c r="G100" s="26"/>
      <c r="H100" s="30"/>
      <c r="I100" s="6"/>
      <c r="J100" s="6"/>
    </row>
    <row r="101" spans="1:10" ht="45">
      <c r="A101" s="84">
        <v>2</v>
      </c>
      <c r="B101" s="86" t="s">
        <v>54</v>
      </c>
      <c r="C101" s="1" t="s">
        <v>55</v>
      </c>
      <c r="D101" s="5" t="s">
        <v>39</v>
      </c>
      <c r="E101" s="8"/>
      <c r="F101" s="9">
        <v>295</v>
      </c>
      <c r="G101" s="26"/>
      <c r="H101" s="30"/>
      <c r="I101" s="6"/>
      <c r="J101" s="6"/>
    </row>
    <row r="102" spans="1:10" ht="15.75" outlineLevel="1">
      <c r="A102" s="85"/>
      <c r="B102" s="85"/>
      <c r="C102" s="18" t="s">
        <v>17</v>
      </c>
      <c r="D102" s="5" t="s">
        <v>11</v>
      </c>
      <c r="E102" s="24">
        <v>3.3000000000000002E-2</v>
      </c>
      <c r="F102" s="25">
        <f>F101*E102</f>
        <v>9.7350000000000012</v>
      </c>
      <c r="G102" s="26"/>
      <c r="H102" s="30"/>
      <c r="I102" s="6"/>
      <c r="J102" s="6"/>
    </row>
    <row r="103" spans="1:10" ht="15.75" outlineLevel="1">
      <c r="A103" s="85"/>
      <c r="B103" s="85"/>
      <c r="C103" s="18" t="s">
        <v>56</v>
      </c>
      <c r="D103" s="5" t="s">
        <v>12</v>
      </c>
      <c r="E103" s="24">
        <v>4.1999999999999996E-4</v>
      </c>
      <c r="F103" s="25">
        <f>E103*F101</f>
        <v>0.12389999999999998</v>
      </c>
      <c r="G103" s="26"/>
      <c r="H103" s="30"/>
      <c r="I103" s="6"/>
      <c r="J103" s="6"/>
    </row>
    <row r="104" spans="1:10" ht="15.75" outlineLevel="1">
      <c r="A104" s="85"/>
      <c r="B104" s="85"/>
      <c r="C104" s="18" t="s">
        <v>57</v>
      </c>
      <c r="D104" s="5" t="s">
        <v>12</v>
      </c>
      <c r="E104" s="24">
        <v>1.12E-2</v>
      </c>
      <c r="F104" s="25">
        <f>F101*E104</f>
        <v>3.3039999999999998</v>
      </c>
      <c r="G104" s="26"/>
      <c r="H104" s="30"/>
      <c r="I104" s="6"/>
      <c r="J104" s="6"/>
    </row>
    <row r="105" spans="1:10" ht="15.75" outlineLevel="1">
      <c r="A105" s="85"/>
      <c r="B105" s="85"/>
      <c r="C105" s="18" t="s">
        <v>58</v>
      </c>
      <c r="D105" s="5" t="s">
        <v>12</v>
      </c>
      <c r="E105" s="24">
        <v>2.4799999999999999E-2</v>
      </c>
      <c r="F105" s="25">
        <f>E105*F101</f>
        <v>7.3159999999999998</v>
      </c>
      <c r="G105" s="26"/>
      <c r="H105" s="30"/>
      <c r="I105" s="6"/>
      <c r="J105" s="6"/>
    </row>
    <row r="106" spans="1:10" ht="15.75" outlineLevel="1">
      <c r="A106" s="85"/>
      <c r="B106" s="85"/>
      <c r="C106" s="18" t="s">
        <v>59</v>
      </c>
      <c r="D106" s="5" t="s">
        <v>12</v>
      </c>
      <c r="E106" s="24">
        <v>2.5800000000000003E-3</v>
      </c>
      <c r="F106" s="25">
        <f>E106*F101</f>
        <v>0.76110000000000011</v>
      </c>
      <c r="G106" s="26"/>
      <c r="H106" s="30"/>
      <c r="I106" s="6"/>
      <c r="J106" s="6"/>
    </row>
    <row r="107" spans="1:10" ht="15.75" outlineLevel="1">
      <c r="A107" s="85"/>
      <c r="B107" s="85"/>
      <c r="C107" s="18" t="s">
        <v>60</v>
      </c>
      <c r="D107" s="5" t="s">
        <v>12</v>
      </c>
      <c r="E107" s="24">
        <v>4.1399999999999996E-3</v>
      </c>
      <c r="F107" s="25">
        <f>E107*F101</f>
        <v>1.2212999999999998</v>
      </c>
      <c r="G107" s="26"/>
      <c r="H107" s="30"/>
      <c r="I107" s="6"/>
      <c r="J107" s="6"/>
    </row>
    <row r="108" spans="1:10" ht="15.75" outlineLevel="1">
      <c r="A108" s="85"/>
      <c r="B108" s="85"/>
      <c r="C108" s="18" t="s">
        <v>61</v>
      </c>
      <c r="D108" s="5" t="s">
        <v>12</v>
      </c>
      <c r="E108" s="24">
        <v>5.2999999999999998E-4</v>
      </c>
      <c r="F108" s="25">
        <f>F101*E108</f>
        <v>0.15634999999999999</v>
      </c>
      <c r="G108" s="26"/>
      <c r="H108" s="30"/>
      <c r="I108" s="6"/>
      <c r="J108" s="6"/>
    </row>
    <row r="109" spans="1:10" ht="15.75" outlineLevel="1">
      <c r="A109" s="85"/>
      <c r="B109" s="85"/>
      <c r="C109" s="18" t="s">
        <v>62</v>
      </c>
      <c r="D109" s="5" t="s">
        <v>18</v>
      </c>
      <c r="E109" s="24">
        <f>1.26*0.12</f>
        <v>0.1512</v>
      </c>
      <c r="F109" s="25">
        <f>E109*F101</f>
        <v>44.603999999999999</v>
      </c>
      <c r="G109" s="26"/>
      <c r="H109" s="30"/>
      <c r="I109" s="6"/>
      <c r="J109" s="6"/>
    </row>
    <row r="110" spans="1:10" ht="15.75" outlineLevel="1">
      <c r="A110" s="85"/>
      <c r="B110" s="85"/>
      <c r="C110" s="18" t="s">
        <v>53</v>
      </c>
      <c r="D110" s="5" t="s">
        <v>18</v>
      </c>
      <c r="E110" s="24">
        <v>0.03</v>
      </c>
      <c r="F110" s="25">
        <f>F101*E110</f>
        <v>8.85</v>
      </c>
      <c r="G110" s="26"/>
      <c r="H110" s="30"/>
      <c r="I110" s="6"/>
      <c r="J110" s="6"/>
    </row>
    <row r="111" spans="1:10" ht="28.5" outlineLevel="1">
      <c r="A111" s="78"/>
      <c r="B111" s="78"/>
      <c r="C111" s="18" t="s">
        <v>92</v>
      </c>
      <c r="D111" s="5" t="s">
        <v>30</v>
      </c>
      <c r="E111" s="24">
        <v>1.6</v>
      </c>
      <c r="F111" s="25">
        <f>F109*1.6</f>
        <v>71.366399999999999</v>
      </c>
      <c r="G111" s="26"/>
      <c r="H111" s="30"/>
      <c r="I111" s="6"/>
      <c r="J111" s="6"/>
    </row>
    <row r="112" spans="1:10" s="31" customFormat="1" ht="30">
      <c r="A112" s="106">
        <v>3</v>
      </c>
      <c r="B112" s="107" t="s">
        <v>74</v>
      </c>
      <c r="C112" s="46" t="s">
        <v>75</v>
      </c>
      <c r="D112" s="27" t="s">
        <v>30</v>
      </c>
      <c r="E112" s="36"/>
      <c r="F112" s="37">
        <v>0.17699999999999999</v>
      </c>
      <c r="G112" s="26"/>
      <c r="H112" s="30"/>
    </row>
    <row r="113" spans="1:8" s="31" customFormat="1" ht="18" outlineLevel="1">
      <c r="A113" s="106"/>
      <c r="B113" s="107"/>
      <c r="C113" s="44" t="s">
        <v>76</v>
      </c>
      <c r="D113" s="27" t="s">
        <v>12</v>
      </c>
      <c r="E113" s="28">
        <v>0.3</v>
      </c>
      <c r="F113" s="32">
        <f>F112*E113</f>
        <v>5.3099999999999994E-2</v>
      </c>
      <c r="G113" s="26"/>
      <c r="H113" s="30"/>
    </row>
    <row r="114" spans="1:8" s="31" customFormat="1" ht="18" outlineLevel="1">
      <c r="A114" s="106"/>
      <c r="B114" s="107"/>
      <c r="C114" s="44" t="s">
        <v>77</v>
      </c>
      <c r="D114" s="27" t="s">
        <v>30</v>
      </c>
      <c r="E114" s="28">
        <v>1.03</v>
      </c>
      <c r="F114" s="32">
        <f>F112*E114</f>
        <v>0.18231</v>
      </c>
      <c r="G114" s="26"/>
      <c r="H114" s="30"/>
    </row>
    <row r="115" spans="1:8" s="31" customFormat="1" ht="60">
      <c r="A115" s="106">
        <v>4</v>
      </c>
      <c r="B115" s="107" t="s">
        <v>78</v>
      </c>
      <c r="C115" s="46" t="s">
        <v>79</v>
      </c>
      <c r="D115" s="27" t="s">
        <v>39</v>
      </c>
      <c r="E115" s="28"/>
      <c r="F115" s="29">
        <v>295</v>
      </c>
      <c r="G115" s="26"/>
      <c r="H115" s="30"/>
    </row>
    <row r="116" spans="1:8" s="31" customFormat="1" ht="18" outlineLevel="1">
      <c r="A116" s="106"/>
      <c r="B116" s="107"/>
      <c r="C116" s="44" t="s">
        <v>80</v>
      </c>
      <c r="D116" s="27" t="s">
        <v>11</v>
      </c>
      <c r="E116" s="28">
        <v>3.7780000000000001E-2</v>
      </c>
      <c r="F116" s="32">
        <f>F115*E116</f>
        <v>11.145100000000001</v>
      </c>
      <c r="G116" s="26"/>
      <c r="H116" s="30"/>
    </row>
    <row r="117" spans="1:8" s="31" customFormat="1" ht="18" outlineLevel="1">
      <c r="A117" s="106"/>
      <c r="B117" s="107"/>
      <c r="C117" s="44" t="s">
        <v>81</v>
      </c>
      <c r="D117" s="27" t="s">
        <v>12</v>
      </c>
      <c r="E117" s="28">
        <v>3.0200000000000001E-3</v>
      </c>
      <c r="F117" s="32">
        <f>E117*F115</f>
        <v>0.89090000000000003</v>
      </c>
      <c r="G117" s="26"/>
      <c r="H117" s="30"/>
    </row>
    <row r="118" spans="1:8" s="31" customFormat="1" ht="18" outlineLevel="1">
      <c r="A118" s="106"/>
      <c r="B118" s="107"/>
      <c r="C118" s="44" t="s">
        <v>82</v>
      </c>
      <c r="D118" s="27" t="s">
        <v>12</v>
      </c>
      <c r="E118" s="28">
        <v>3.7000000000000002E-3</v>
      </c>
      <c r="F118" s="32">
        <f>F115*E118</f>
        <v>1.0915000000000001</v>
      </c>
      <c r="G118" s="26"/>
      <c r="H118" s="30"/>
    </row>
    <row r="119" spans="1:8" s="31" customFormat="1" ht="18" outlineLevel="1">
      <c r="A119" s="106"/>
      <c r="B119" s="107"/>
      <c r="C119" s="44" t="s">
        <v>83</v>
      </c>
      <c r="D119" s="27" t="s">
        <v>12</v>
      </c>
      <c r="E119" s="28">
        <v>1.11E-2</v>
      </c>
      <c r="F119" s="32">
        <f>F115*E119</f>
        <v>3.2745000000000002</v>
      </c>
      <c r="G119" s="26"/>
      <c r="H119" s="30"/>
    </row>
    <row r="120" spans="1:8" s="31" customFormat="1" ht="18" outlineLevel="1">
      <c r="A120" s="106"/>
      <c r="B120" s="107"/>
      <c r="C120" s="44" t="s">
        <v>13</v>
      </c>
      <c r="D120" s="27" t="s">
        <v>14</v>
      </c>
      <c r="E120" s="28">
        <v>2.3E-3</v>
      </c>
      <c r="F120" s="32">
        <f>E120*F115</f>
        <v>0.67849999999999999</v>
      </c>
      <c r="G120" s="26"/>
      <c r="H120" s="30"/>
    </row>
    <row r="121" spans="1:8" s="31" customFormat="1" ht="18" outlineLevel="1">
      <c r="A121" s="106"/>
      <c r="B121" s="107"/>
      <c r="C121" s="44" t="s">
        <v>16</v>
      </c>
      <c r="D121" s="27" t="s">
        <v>14</v>
      </c>
      <c r="E121" s="28">
        <v>1.5300000000000001E-2</v>
      </c>
      <c r="F121" s="32">
        <f>F115*E121</f>
        <v>4.5135000000000005</v>
      </c>
      <c r="G121" s="26"/>
      <c r="H121" s="30"/>
    </row>
    <row r="122" spans="1:8" s="31" customFormat="1" ht="18" outlineLevel="1">
      <c r="A122" s="106"/>
      <c r="B122" s="107"/>
      <c r="C122" s="44" t="s">
        <v>84</v>
      </c>
      <c r="D122" s="27" t="s">
        <v>30</v>
      </c>
      <c r="E122" s="28">
        <v>0.13950000000000001</v>
      </c>
      <c r="F122" s="32">
        <f>E122*F115</f>
        <v>41.152500000000003</v>
      </c>
      <c r="G122" s="26"/>
      <c r="H122" s="30"/>
    </row>
    <row r="123" spans="1:8" s="31" customFormat="1" ht="30" outlineLevel="1">
      <c r="A123" s="106"/>
      <c r="B123" s="107"/>
      <c r="C123" s="44" t="s">
        <v>93</v>
      </c>
      <c r="D123" s="27" t="s">
        <v>30</v>
      </c>
      <c r="E123" s="36"/>
      <c r="F123" s="38">
        <f>F122</f>
        <v>41.152500000000003</v>
      </c>
      <c r="G123" s="26"/>
      <c r="H123" s="30"/>
    </row>
    <row r="124" spans="1:8" s="31" customFormat="1" ht="30">
      <c r="A124" s="106">
        <v>5</v>
      </c>
      <c r="B124" s="107" t="s">
        <v>74</v>
      </c>
      <c r="C124" s="46" t="s">
        <v>85</v>
      </c>
      <c r="D124" s="27" t="s">
        <v>30</v>
      </c>
      <c r="E124" s="28"/>
      <c r="F124" s="29">
        <v>8.8499999999999995E-2</v>
      </c>
      <c r="G124" s="26"/>
      <c r="H124" s="30"/>
    </row>
    <row r="125" spans="1:8" s="31" customFormat="1" ht="18" outlineLevel="1">
      <c r="A125" s="106"/>
      <c r="B125" s="107"/>
      <c r="C125" s="44" t="s">
        <v>76</v>
      </c>
      <c r="D125" s="27" t="s">
        <v>12</v>
      </c>
      <c r="E125" s="28">
        <v>0.3</v>
      </c>
      <c r="F125" s="32">
        <f>F124*E125</f>
        <v>2.6549999999999997E-2</v>
      </c>
      <c r="G125" s="26"/>
      <c r="H125" s="30"/>
    </row>
    <row r="126" spans="1:8" s="31" customFormat="1" ht="18" outlineLevel="1">
      <c r="A126" s="106"/>
      <c r="B126" s="107"/>
      <c r="C126" s="44" t="s">
        <v>77</v>
      </c>
      <c r="D126" s="27" t="s">
        <v>30</v>
      </c>
      <c r="E126" s="28">
        <v>1.03</v>
      </c>
      <c r="F126" s="32">
        <f>F124*E126</f>
        <v>9.1155E-2</v>
      </c>
      <c r="G126" s="26"/>
      <c r="H126" s="30"/>
    </row>
    <row r="127" spans="1:8" s="31" customFormat="1" ht="60">
      <c r="A127" s="106">
        <v>6</v>
      </c>
      <c r="B127" s="107" t="s">
        <v>86</v>
      </c>
      <c r="C127" s="46" t="s">
        <v>87</v>
      </c>
      <c r="D127" s="27" t="s">
        <v>39</v>
      </c>
      <c r="E127" s="28"/>
      <c r="F127" s="29">
        <v>295</v>
      </c>
      <c r="G127" s="26"/>
      <c r="H127" s="30"/>
    </row>
    <row r="128" spans="1:8" s="31" customFormat="1" ht="18" outlineLevel="1">
      <c r="A128" s="106"/>
      <c r="B128" s="107"/>
      <c r="C128" s="44" t="s">
        <v>80</v>
      </c>
      <c r="D128" s="27" t="s">
        <v>11</v>
      </c>
      <c r="E128" s="28">
        <v>3.7499999999999999E-2</v>
      </c>
      <c r="F128" s="32">
        <f>F127*E128</f>
        <v>11.0625</v>
      </c>
      <c r="G128" s="26"/>
      <c r="H128" s="30"/>
    </row>
    <row r="129" spans="1:10" s="31" customFormat="1" ht="18" outlineLevel="1">
      <c r="A129" s="106"/>
      <c r="B129" s="107"/>
      <c r="C129" s="44" t="s">
        <v>81</v>
      </c>
      <c r="D129" s="27" t="s">
        <v>12</v>
      </c>
      <c r="E129" s="28">
        <v>3.0200000000000001E-3</v>
      </c>
      <c r="F129" s="32">
        <f>E129*F127</f>
        <v>0.89090000000000003</v>
      </c>
      <c r="G129" s="26"/>
      <c r="H129" s="30"/>
    </row>
    <row r="130" spans="1:10" s="31" customFormat="1" ht="18" outlineLevel="1">
      <c r="A130" s="106"/>
      <c r="B130" s="107"/>
      <c r="C130" s="44" t="s">
        <v>82</v>
      </c>
      <c r="D130" s="27" t="s">
        <v>12</v>
      </c>
      <c r="E130" s="28">
        <v>3.7000000000000002E-3</v>
      </c>
      <c r="F130" s="32">
        <f>F127*E130</f>
        <v>1.0915000000000001</v>
      </c>
      <c r="G130" s="26"/>
      <c r="H130" s="30"/>
    </row>
    <row r="131" spans="1:10" s="31" customFormat="1" ht="18" outlineLevel="1">
      <c r="A131" s="106"/>
      <c r="B131" s="107"/>
      <c r="C131" s="44" t="s">
        <v>83</v>
      </c>
      <c r="D131" s="27" t="s">
        <v>12</v>
      </c>
      <c r="E131" s="28">
        <v>1.11E-2</v>
      </c>
      <c r="F131" s="32">
        <f>F127*E131</f>
        <v>3.2745000000000002</v>
      </c>
      <c r="G131" s="26"/>
      <c r="H131" s="30"/>
    </row>
    <row r="132" spans="1:10" s="31" customFormat="1" ht="18" outlineLevel="1">
      <c r="A132" s="106"/>
      <c r="B132" s="107"/>
      <c r="C132" s="44" t="s">
        <v>13</v>
      </c>
      <c r="D132" s="27" t="s">
        <v>14</v>
      </c>
      <c r="E132" s="28">
        <v>2.3E-3</v>
      </c>
      <c r="F132" s="32">
        <f>E132*F127</f>
        <v>0.67849999999999999</v>
      </c>
      <c r="G132" s="26"/>
      <c r="H132" s="30"/>
    </row>
    <row r="133" spans="1:10" s="31" customFormat="1" ht="18" outlineLevel="1">
      <c r="A133" s="106"/>
      <c r="B133" s="107"/>
      <c r="C133" s="44" t="s">
        <v>16</v>
      </c>
      <c r="D133" s="27" t="s">
        <v>14</v>
      </c>
      <c r="E133" s="28">
        <v>1.4500000000000001E-2</v>
      </c>
      <c r="F133" s="32">
        <f>F127*E133</f>
        <v>4.2774999999999999</v>
      </c>
      <c r="G133" s="26"/>
      <c r="H133" s="30"/>
    </row>
    <row r="134" spans="1:10" s="31" customFormat="1" ht="18" outlineLevel="1">
      <c r="A134" s="106"/>
      <c r="B134" s="107"/>
      <c r="C134" s="44" t="s">
        <v>88</v>
      </c>
      <c r="D134" s="27" t="s">
        <v>30</v>
      </c>
      <c r="E134" s="39">
        <v>9.7699999999999995E-2</v>
      </c>
      <c r="F134" s="38">
        <f>E134*F127</f>
        <v>28.8215</v>
      </c>
      <c r="G134" s="26"/>
      <c r="H134" s="30"/>
    </row>
    <row r="135" spans="1:10" s="31" customFormat="1" ht="30" outlineLevel="1">
      <c r="A135" s="106"/>
      <c r="B135" s="107"/>
      <c r="C135" s="44" t="s">
        <v>93</v>
      </c>
      <c r="D135" s="27" t="s">
        <v>30</v>
      </c>
      <c r="E135" s="28"/>
      <c r="F135" s="32">
        <f>F134</f>
        <v>28.8215</v>
      </c>
      <c r="G135" s="26"/>
      <c r="H135" s="30"/>
    </row>
    <row r="136" spans="1:10" ht="15.75">
      <c r="A136" s="2"/>
      <c r="B136" s="3"/>
      <c r="C136" s="4" t="s">
        <v>64</v>
      </c>
      <c r="D136" s="5"/>
      <c r="E136" s="24"/>
      <c r="F136" s="25"/>
      <c r="G136" s="26"/>
      <c r="H136" s="42"/>
      <c r="I136" s="6"/>
      <c r="J136" s="6"/>
    </row>
    <row r="137" spans="1:10" ht="15.75">
      <c r="A137" s="2"/>
      <c r="B137" s="3"/>
      <c r="C137" s="7" t="s">
        <v>98</v>
      </c>
      <c r="D137" s="5"/>
      <c r="E137" s="25"/>
      <c r="F137" s="25"/>
      <c r="G137" s="26"/>
      <c r="H137" s="9"/>
      <c r="I137" s="6"/>
      <c r="J137" s="6"/>
    </row>
    <row r="138" spans="1:10" ht="15.75">
      <c r="A138" s="2"/>
      <c r="B138" s="20"/>
      <c r="C138" s="22" t="s">
        <v>65</v>
      </c>
      <c r="D138" s="23" t="s">
        <v>129</v>
      </c>
      <c r="E138" s="9"/>
      <c r="F138" s="9"/>
      <c r="G138" s="26"/>
      <c r="H138" s="9"/>
      <c r="I138" s="6"/>
      <c r="J138" s="6"/>
    </row>
    <row r="139" spans="1:10" ht="15.75">
      <c r="A139" s="2"/>
      <c r="B139" s="20"/>
      <c r="C139" s="22" t="s">
        <v>5</v>
      </c>
      <c r="D139" s="14" t="s">
        <v>14</v>
      </c>
      <c r="E139" s="9"/>
      <c r="F139" s="9"/>
      <c r="G139" s="9"/>
      <c r="H139" s="9"/>
      <c r="I139" s="6"/>
      <c r="J139" s="6"/>
    </row>
    <row r="140" spans="1:10" ht="15.75">
      <c r="A140" s="2"/>
      <c r="B140" s="20"/>
      <c r="C140" s="22" t="s">
        <v>66</v>
      </c>
      <c r="D140" s="23" t="s">
        <v>129</v>
      </c>
      <c r="E140" s="9"/>
      <c r="F140" s="9"/>
      <c r="G140" s="9"/>
      <c r="H140" s="9"/>
      <c r="I140" s="6"/>
      <c r="J140" s="6"/>
    </row>
    <row r="141" spans="1:10" ht="15.75">
      <c r="A141" s="2"/>
      <c r="B141" s="20"/>
      <c r="C141" s="22" t="s">
        <v>5</v>
      </c>
      <c r="D141" s="14" t="s">
        <v>14</v>
      </c>
      <c r="E141" s="9"/>
      <c r="F141" s="9"/>
      <c r="G141" s="9"/>
      <c r="H141" s="9"/>
      <c r="I141" s="6"/>
      <c r="J141" s="6"/>
    </row>
    <row r="142" spans="1:10" ht="15.75">
      <c r="A142" s="2"/>
      <c r="B142" s="20"/>
      <c r="C142" s="22" t="s">
        <v>67</v>
      </c>
      <c r="D142" s="23">
        <v>0.03</v>
      </c>
      <c r="E142" s="9"/>
      <c r="F142" s="9"/>
      <c r="G142" s="9"/>
      <c r="H142" s="9"/>
      <c r="I142" s="6"/>
      <c r="J142" s="6"/>
    </row>
    <row r="143" spans="1:10" ht="15.75">
      <c r="A143" s="2"/>
      <c r="B143" s="20"/>
      <c r="C143" s="22" t="s">
        <v>5</v>
      </c>
      <c r="D143" s="14" t="s">
        <v>14</v>
      </c>
      <c r="E143" s="9"/>
      <c r="F143" s="9"/>
      <c r="G143" s="9"/>
      <c r="H143" s="9"/>
      <c r="I143" s="6"/>
      <c r="J143" s="6"/>
    </row>
    <row r="144" spans="1:10" ht="15.75">
      <c r="A144" s="2"/>
      <c r="B144" s="20"/>
      <c r="C144" s="22" t="s">
        <v>68</v>
      </c>
      <c r="D144" s="23">
        <v>0.18</v>
      </c>
      <c r="E144" s="9"/>
      <c r="F144" s="9"/>
      <c r="G144" s="9"/>
      <c r="H144" s="9"/>
      <c r="I144" s="6"/>
      <c r="J144" s="6"/>
    </row>
    <row r="145" spans="1:10" ht="32.25" customHeight="1">
      <c r="A145" s="2"/>
      <c r="B145" s="20"/>
      <c r="C145" s="22" t="s">
        <v>5</v>
      </c>
      <c r="D145" s="14" t="s">
        <v>14</v>
      </c>
      <c r="E145" s="9"/>
      <c r="F145" s="9"/>
      <c r="G145" s="9"/>
      <c r="H145" s="72">
        <v>21757</v>
      </c>
      <c r="I145" s="6"/>
      <c r="J145" s="6"/>
    </row>
  </sheetData>
  <mergeCells count="50">
    <mergeCell ref="A127:A135"/>
    <mergeCell ref="B127:B135"/>
    <mergeCell ref="A112:A114"/>
    <mergeCell ref="B112:B114"/>
    <mergeCell ref="A115:A123"/>
    <mergeCell ref="B115:B123"/>
    <mergeCell ref="A124:A126"/>
    <mergeCell ref="B124:B126"/>
    <mergeCell ref="A81:A85"/>
    <mergeCell ref="A86:A89"/>
    <mergeCell ref="A93:A100"/>
    <mergeCell ref="B93:B100"/>
    <mergeCell ref="A101:A111"/>
    <mergeCell ref="B101:B111"/>
    <mergeCell ref="A77:A80"/>
    <mergeCell ref="A36:A40"/>
    <mergeCell ref="A41:A42"/>
    <mergeCell ref="B41:B42"/>
    <mergeCell ref="A43:A44"/>
    <mergeCell ref="B43:B44"/>
    <mergeCell ref="A46:A50"/>
    <mergeCell ref="A51:A56"/>
    <mergeCell ref="A57:A61"/>
    <mergeCell ref="A63:A71"/>
    <mergeCell ref="A72:A76"/>
    <mergeCell ref="B72:B76"/>
    <mergeCell ref="A30:A32"/>
    <mergeCell ref="B30:B32"/>
    <mergeCell ref="H3:H4"/>
    <mergeCell ref="A7:A8"/>
    <mergeCell ref="B7:B8"/>
    <mergeCell ref="A9:A12"/>
    <mergeCell ref="B9:B12"/>
    <mergeCell ref="A15:A19"/>
    <mergeCell ref="B15:B19"/>
    <mergeCell ref="A20:A21"/>
    <mergeCell ref="B20:B21"/>
    <mergeCell ref="A22:A23"/>
    <mergeCell ref="B22:B23"/>
    <mergeCell ref="A25:A29"/>
    <mergeCell ref="A1:H1"/>
    <mergeCell ref="B2:D2"/>
    <mergeCell ref="G2:H2"/>
    <mergeCell ref="A3:A4"/>
    <mergeCell ref="B3:B4"/>
    <mergeCell ref="C3:C4"/>
    <mergeCell ref="D3:D4"/>
    <mergeCell ref="G3:G4"/>
    <mergeCell ref="F3:F4"/>
    <mergeCell ref="E3:E4"/>
  </mergeCells>
  <conditionalFormatting sqref="A1:A2 A24 C24:F24 F2 A93:F101 A15:F21 A6:B6 A30:F32 A8:F8 H8:H13 H15:H33 G8:G34 H93:H136 H90 G90:G136 A137:H145 D6:H6 A7:H7 A5:H5 H4 A4:D4 A3:H3">
    <cfRule type="cellIs" dxfId="62" priority="51" operator="equal">
      <formula>0</formula>
    </cfRule>
  </conditionalFormatting>
  <conditionalFormatting sqref="A25:C25 B26:F27 E25:F25">
    <cfRule type="cellIs" dxfId="61" priority="52" operator="equal">
      <formula>0</formula>
    </cfRule>
  </conditionalFormatting>
  <conditionalFormatting sqref="B28:F28 B29:C29 E29:F29">
    <cfRule type="cellIs" dxfId="60" priority="53" operator="equal">
      <formula>0</formula>
    </cfRule>
  </conditionalFormatting>
  <conditionalFormatting sqref="D29">
    <cfRule type="cellIs" dxfId="59" priority="54" operator="equal">
      <formula>0</formula>
    </cfRule>
  </conditionalFormatting>
  <conditionalFormatting sqref="B24">
    <cfRule type="cellIs" dxfId="58" priority="55" operator="equal">
      <formula>0</formula>
    </cfRule>
  </conditionalFormatting>
  <conditionalFormatting sqref="A22:F23">
    <cfRule type="cellIs" dxfId="57" priority="56" operator="equal">
      <formula>0</formula>
    </cfRule>
  </conditionalFormatting>
  <conditionalFormatting sqref="D25">
    <cfRule type="cellIs" dxfId="56" priority="57" operator="equal">
      <formula>0</formula>
    </cfRule>
  </conditionalFormatting>
  <conditionalFormatting sqref="C102">
    <cfRule type="cellIs" dxfId="55" priority="58" operator="equal">
      <formula>0</formula>
    </cfRule>
  </conditionalFormatting>
  <conditionalFormatting sqref="E109:F109 D102:F102 C109 C103:F108">
    <cfRule type="cellIs" dxfId="54" priority="59" operator="equal">
      <formula>0</formula>
    </cfRule>
  </conditionalFormatting>
  <conditionalFormatting sqref="E110:F110 C110 C111:F111">
    <cfRule type="cellIs" dxfId="53" priority="60" operator="equal">
      <formula>0</formula>
    </cfRule>
  </conditionalFormatting>
  <conditionalFormatting sqref="D109">
    <cfRule type="cellIs" dxfId="52" priority="61" operator="equal">
      <formula>0</formula>
    </cfRule>
  </conditionalFormatting>
  <conditionalFormatting sqref="D110">
    <cfRule type="cellIs" dxfId="51" priority="62" operator="equal">
      <formula>0</formula>
    </cfRule>
  </conditionalFormatting>
  <conditionalFormatting sqref="B2">
    <cfRule type="cellIs" dxfId="50" priority="63" operator="equal">
      <formula>0</formula>
    </cfRule>
  </conditionalFormatting>
  <conditionalFormatting sqref="A90:F91 H91:H92">
    <cfRule type="cellIs" dxfId="49" priority="64" operator="equal">
      <formula>0</formula>
    </cfRule>
  </conditionalFormatting>
  <conditionalFormatting sqref="C6">
    <cfRule type="cellIs" dxfId="48" priority="65" operator="equal">
      <formula>0</formula>
    </cfRule>
  </conditionalFormatting>
  <conditionalFormatting sqref="A13:F13">
    <cfRule type="cellIs" dxfId="47" priority="66" operator="equal">
      <formula>0</formula>
    </cfRule>
  </conditionalFormatting>
  <conditionalFormatting sqref="A14:F14 H14">
    <cfRule type="cellIs" dxfId="46" priority="67" operator="equal">
      <formula>0</formula>
    </cfRule>
  </conditionalFormatting>
  <conditionalFormatting sqref="A92:F92">
    <cfRule type="cellIs" dxfId="45" priority="68" operator="equal">
      <formula>0</formula>
    </cfRule>
  </conditionalFormatting>
  <conditionalFormatting sqref="A136:F136">
    <cfRule type="cellIs" dxfId="44" priority="69" operator="equal">
      <formula>0</formula>
    </cfRule>
  </conditionalFormatting>
  <conditionalFormatting sqref="H34 A33:F34">
    <cfRule type="cellIs" dxfId="43" priority="70" operator="equal">
      <formula>0</formula>
    </cfRule>
  </conditionalFormatting>
  <conditionalFormatting sqref="A9 C9:F10">
    <cfRule type="cellIs" dxfId="42" priority="46" operator="equal">
      <formula>0</formula>
    </cfRule>
  </conditionalFormatting>
  <conditionalFormatting sqref="C12:F12">
    <cfRule type="cellIs" dxfId="41" priority="45" operator="equal">
      <formula>0</formula>
    </cfRule>
  </conditionalFormatting>
  <conditionalFormatting sqref="C11:F11">
    <cfRule type="cellIs" dxfId="40" priority="44" operator="equal">
      <formula>0</formula>
    </cfRule>
  </conditionalFormatting>
  <conditionalFormatting sqref="B9">
    <cfRule type="cellIs" dxfId="39" priority="43" operator="equal">
      <formula>0</formula>
    </cfRule>
  </conditionalFormatting>
  <conditionalFormatting sqref="E131:F131 D124:F124 C131 C125:F130">
    <cfRule type="cellIs" dxfId="38" priority="39" operator="equal">
      <formula>0</formula>
    </cfRule>
  </conditionalFormatting>
  <conditionalFormatting sqref="D131">
    <cfRule type="cellIs" dxfId="37" priority="37" operator="equal">
      <formula>0</formula>
    </cfRule>
  </conditionalFormatting>
  <conditionalFormatting sqref="C123:F123">
    <cfRule type="cellIs" dxfId="36" priority="40" operator="equal">
      <formula>0</formula>
    </cfRule>
  </conditionalFormatting>
  <conditionalFormatting sqref="E132:F132 C132 C133:F133">
    <cfRule type="cellIs" dxfId="35" priority="38" operator="equal">
      <formula>0</formula>
    </cfRule>
  </conditionalFormatting>
  <conditionalFormatting sqref="C134:F134">
    <cfRule type="cellIs" dxfId="34" priority="42" operator="equal">
      <formula>0</formula>
    </cfRule>
  </conditionalFormatting>
  <conditionalFormatting sqref="D135:F135">
    <cfRule type="cellIs" dxfId="33" priority="41" operator="equal">
      <formula>0</formula>
    </cfRule>
  </conditionalFormatting>
  <conditionalFormatting sqref="C124">
    <cfRule type="cellIs" dxfId="32" priority="35" operator="equal">
      <formula>0</formula>
    </cfRule>
  </conditionalFormatting>
  <conditionalFormatting sqref="D132">
    <cfRule type="cellIs" dxfId="31" priority="36" operator="equal">
      <formula>0</formula>
    </cfRule>
  </conditionalFormatting>
  <conditionalFormatting sqref="A112:F112">
    <cfRule type="cellIs" dxfId="30" priority="34" operator="equal">
      <formula>0</formula>
    </cfRule>
  </conditionalFormatting>
  <conditionalFormatting sqref="E120:F120 D113:F113 C120 C114:F119">
    <cfRule type="cellIs" dxfId="29" priority="33" operator="equal">
      <formula>0</formula>
    </cfRule>
  </conditionalFormatting>
  <conditionalFormatting sqref="E121:F121 C121 C122:F122">
    <cfRule type="cellIs" dxfId="28" priority="32" operator="equal">
      <formula>0</formula>
    </cfRule>
  </conditionalFormatting>
  <conditionalFormatting sqref="D120">
    <cfRule type="cellIs" dxfId="27" priority="31" operator="equal">
      <formula>0</formula>
    </cfRule>
  </conditionalFormatting>
  <conditionalFormatting sqref="D121">
    <cfRule type="cellIs" dxfId="26" priority="30" operator="equal">
      <formula>0</formula>
    </cfRule>
  </conditionalFormatting>
  <conditionalFormatting sqref="C113">
    <cfRule type="cellIs" dxfId="25" priority="29" operator="equal">
      <formula>0</formula>
    </cfRule>
  </conditionalFormatting>
  <conditionalFormatting sqref="C135">
    <cfRule type="cellIs" dxfId="24" priority="27" operator="equal">
      <formula>0</formula>
    </cfRule>
  </conditionalFormatting>
  <conditionalFormatting sqref="G57:H61 G63:H89 G35:H55">
    <cfRule type="cellIs" dxfId="23" priority="26" operator="equal">
      <formula>0</formula>
    </cfRule>
  </conditionalFormatting>
  <conditionalFormatting sqref="A35:F35">
    <cfRule type="cellIs" dxfId="22" priority="25" operator="equal">
      <formula>0</formula>
    </cfRule>
  </conditionalFormatting>
  <conditionalFormatting sqref="B49:F49 C50 E50:F50">
    <cfRule type="cellIs" dxfId="21" priority="20" operator="equal">
      <formula>0</formula>
    </cfRule>
  </conditionalFormatting>
  <conditionalFormatting sqref="D46">
    <cfRule type="cellIs" dxfId="20" priority="19" operator="equal">
      <formula>0</formula>
    </cfRule>
  </conditionalFormatting>
  <conditionalFormatting sqref="D50">
    <cfRule type="cellIs" dxfId="19" priority="18" operator="equal">
      <formula>0</formula>
    </cfRule>
  </conditionalFormatting>
  <conditionalFormatting sqref="C59:F59">
    <cfRule type="cellIs" dxfId="18" priority="16" operator="equal">
      <formula>0</formula>
    </cfRule>
  </conditionalFormatting>
  <conditionalFormatting sqref="C55:F55">
    <cfRule type="cellIs" dxfId="17" priority="17" operator="equal">
      <formula>0</formula>
    </cfRule>
  </conditionalFormatting>
  <conditionalFormatting sqref="B87">
    <cfRule type="cellIs" dxfId="16" priority="12" operator="equal">
      <formula>0</formula>
    </cfRule>
  </conditionalFormatting>
  <conditionalFormatting sqref="B43:C43 E43:F43">
    <cfRule type="cellIs" dxfId="15" priority="11" operator="equal">
      <formula>0</formula>
    </cfRule>
  </conditionalFormatting>
  <conditionalFormatting sqref="C44:F44">
    <cfRule type="cellIs" dxfId="14" priority="10" operator="equal">
      <formula>0</formula>
    </cfRule>
  </conditionalFormatting>
  <conditionalFormatting sqref="D43">
    <cfRule type="cellIs" dxfId="13" priority="9" operator="equal">
      <formula>0</formula>
    </cfRule>
  </conditionalFormatting>
  <conditionalFormatting sqref="A72:B72">
    <cfRule type="cellIs" dxfId="12" priority="7" operator="equal">
      <formula>0</formula>
    </cfRule>
  </conditionalFormatting>
  <conditionalFormatting sqref="C72:F72 C73:E76">
    <cfRule type="cellIs" dxfId="11" priority="8" operator="equal">
      <formula>0</formula>
    </cfRule>
  </conditionalFormatting>
  <conditionalFormatting sqref="F73:F75">
    <cfRule type="cellIs" dxfId="10" priority="6" operator="equal">
      <formula>0</formula>
    </cfRule>
  </conditionalFormatting>
  <conditionalFormatting sqref="F76">
    <cfRule type="cellIs" dxfId="9" priority="5" operator="equal">
      <formula>0</formula>
    </cfRule>
  </conditionalFormatting>
  <conditionalFormatting sqref="A36 C36:F42 C51:F54 C65:F71 C45:F45 C77:F89">
    <cfRule type="cellIs" dxfId="8" priority="24" operator="equal">
      <formula>0</formula>
    </cfRule>
  </conditionalFormatting>
  <conditionalFormatting sqref="C57:F58 C60:F61 C63:F64">
    <cfRule type="cellIs" dxfId="7" priority="23" operator="equal">
      <formula>0</formula>
    </cfRule>
  </conditionalFormatting>
  <conditionalFormatting sqref="B45">
    <cfRule type="cellIs" dxfId="6" priority="22" operator="equal">
      <formula>0</formula>
    </cfRule>
  </conditionalFormatting>
  <conditionalFormatting sqref="A46:C46 B47:F48 E46:F46">
    <cfRule type="cellIs" dxfId="5" priority="21" operator="equal">
      <formula>0</formula>
    </cfRule>
  </conditionalFormatting>
  <conditionalFormatting sqref="B38">
    <cfRule type="cellIs" dxfId="4" priority="14" operator="equal">
      <formula>0</formula>
    </cfRule>
  </conditionalFormatting>
  <conditionalFormatting sqref="G56:H56">
    <cfRule type="cellIs" dxfId="3" priority="4" operator="equal">
      <formula>0</formula>
    </cfRule>
  </conditionalFormatting>
  <conditionalFormatting sqref="B56:F56">
    <cfRule type="cellIs" dxfId="2" priority="3" operator="equal">
      <formula>0</formula>
    </cfRule>
  </conditionalFormatting>
  <conditionalFormatting sqref="G62:H62">
    <cfRule type="cellIs" dxfId="1" priority="2" operator="equal">
      <formula>0</formula>
    </cfRule>
  </conditionalFormatting>
  <conditionalFormatting sqref="C62:F62">
    <cfRule type="cellIs" dxfId="0" priority="1" operator="equal">
      <formula>0</formula>
    </cfRule>
  </conditionalFormatting>
  <pageMargins left="0.5" right="0.2" top="0.75" bottom="0.2" header="0.3" footer="0.3"/>
  <pageSetup paperSize="9" orientation="landscape" r:id="rId1"/>
  <rowBreaks count="1" manualBreakCount="1">
    <brk id="1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Davit Grigalashvili</dc:creator>
  <cp:lastModifiedBy>Tariel Sakhelashvili</cp:lastModifiedBy>
  <cp:lastPrinted>2020-10-20T10:52:58Z</cp:lastPrinted>
  <dcterms:created xsi:type="dcterms:W3CDTF">2018-11-17T00:32:38Z</dcterms:created>
  <dcterms:modified xsi:type="dcterms:W3CDTF">2020-12-18T07:28:08Z</dcterms:modified>
</cp:coreProperties>
</file>