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B671F2E6-2090-4710-8A36-47189F962DCD}" xr6:coauthVersionLast="37" xr6:coauthVersionMax="45" xr10:uidLastSave="{00000000-0000-0000-0000-000000000000}"/>
  <bookViews>
    <workbookView xWindow="0" yWindow="0" windowWidth="20490" windowHeight="6945" tabRatio="761" xr2:uid="{00000000-000D-0000-FFFF-FFFF00000000}"/>
  </bookViews>
  <sheets>
    <sheet name="-1-" sheetId="18" r:id="rId1"/>
  </sheets>
  <calcPr calcId="162913"/>
  <fileRecoveryPr autoRecover="0"/>
</workbook>
</file>

<file path=xl/calcChain.xml><?xml version="1.0" encoding="utf-8"?>
<calcChain xmlns="http://schemas.openxmlformats.org/spreadsheetml/2006/main">
  <c r="F388" i="18" l="1"/>
  <c r="L579" i="18" l="1"/>
  <c r="L583" i="18"/>
  <c r="L591" i="18"/>
  <c r="L592" i="18"/>
  <c r="L601" i="18"/>
  <c r="L602" i="18"/>
  <c r="L603" i="18"/>
  <c r="L614" i="18"/>
  <c r="L615" i="18"/>
  <c r="L621" i="18"/>
  <c r="L622" i="18"/>
  <c r="L625" i="18"/>
  <c r="J579" i="18"/>
  <c r="J583" i="18"/>
  <c r="J591" i="18"/>
  <c r="J592" i="18"/>
  <c r="J601" i="18"/>
  <c r="J602" i="18"/>
  <c r="J603" i="18"/>
  <c r="J614" i="18"/>
  <c r="J615" i="18"/>
  <c r="J621" i="18"/>
  <c r="J622" i="18"/>
  <c r="J625" i="18"/>
  <c r="H579" i="18"/>
  <c r="H583" i="18"/>
  <c r="H591" i="18"/>
  <c r="H592" i="18"/>
  <c r="H601" i="18"/>
  <c r="H602" i="18"/>
  <c r="H603" i="18"/>
  <c r="H614" i="18"/>
  <c r="H615" i="18"/>
  <c r="H621" i="18"/>
  <c r="H622" i="18"/>
  <c r="H625" i="18"/>
  <c r="L467" i="18"/>
  <c r="L473" i="18"/>
  <c r="L474" i="18"/>
  <c r="L475" i="18"/>
  <c r="L476" i="18"/>
  <c r="L482" i="18"/>
  <c r="L483" i="18"/>
  <c r="L484" i="18"/>
  <c r="L485" i="18"/>
  <c r="L486" i="18"/>
  <c r="L491" i="18"/>
  <c r="L492" i="18"/>
  <c r="L493" i="18"/>
  <c r="J467" i="18"/>
  <c r="J473" i="18"/>
  <c r="J474" i="18"/>
  <c r="J475" i="18"/>
  <c r="J476" i="18"/>
  <c r="J482" i="18"/>
  <c r="J483" i="18"/>
  <c r="J484" i="18"/>
  <c r="J485" i="18"/>
  <c r="J486" i="18"/>
  <c r="J491" i="18"/>
  <c r="J492" i="18"/>
  <c r="J493" i="18"/>
  <c r="H467" i="18"/>
  <c r="H473" i="18"/>
  <c r="H474" i="18"/>
  <c r="H475" i="18"/>
  <c r="H476" i="18"/>
  <c r="H482" i="18"/>
  <c r="H483" i="18"/>
  <c r="H484" i="18"/>
  <c r="H485" i="18"/>
  <c r="H486" i="18"/>
  <c r="H491" i="18"/>
  <c r="H492" i="18"/>
  <c r="H493" i="18"/>
  <c r="L426" i="18"/>
  <c r="L431" i="18"/>
  <c r="L432" i="18"/>
  <c r="L437" i="18"/>
  <c r="L445" i="18"/>
  <c r="J426" i="18"/>
  <c r="J431" i="18"/>
  <c r="J432" i="18"/>
  <c r="J437" i="18"/>
  <c r="J445" i="18"/>
  <c r="H431" i="18"/>
  <c r="M431" i="18" s="1"/>
  <c r="H432" i="18"/>
  <c r="H437" i="18"/>
  <c r="H445" i="18"/>
  <c r="F320" i="18"/>
  <c r="L320" i="18" s="1"/>
  <c r="L341" i="18"/>
  <c r="L342" i="18"/>
  <c r="L343" i="18"/>
  <c r="L344" i="18"/>
  <c r="L345" i="18"/>
  <c r="L346" i="18"/>
  <c r="L347" i="18"/>
  <c r="L348" i="18"/>
  <c r="L354" i="18"/>
  <c r="L355" i="18"/>
  <c r="L356" i="18"/>
  <c r="L357" i="18"/>
  <c r="L358" i="18"/>
  <c r="L359" i="18"/>
  <c r="L374" i="18"/>
  <c r="L380" i="18"/>
  <c r="L381" i="18"/>
  <c r="L382" i="18"/>
  <c r="L383" i="18"/>
  <c r="L384" i="18"/>
  <c r="L385" i="18"/>
  <c r="L386" i="18"/>
  <c r="L391" i="18"/>
  <c r="L392" i="18"/>
  <c r="J320" i="18"/>
  <c r="J341" i="18"/>
  <c r="J342" i="18"/>
  <c r="J343" i="18"/>
  <c r="J344" i="18"/>
  <c r="J345" i="18"/>
  <c r="J346" i="18"/>
  <c r="J347" i="18"/>
  <c r="J348" i="18"/>
  <c r="J354" i="18"/>
  <c r="J355" i="18"/>
  <c r="J356" i="18"/>
  <c r="J357" i="18"/>
  <c r="J358" i="18"/>
  <c r="J359" i="18"/>
  <c r="J374" i="18"/>
  <c r="J380" i="18"/>
  <c r="J381" i="18"/>
  <c r="J382" i="18"/>
  <c r="J383" i="18"/>
  <c r="J384" i="18"/>
  <c r="J385" i="18"/>
  <c r="J386" i="18"/>
  <c r="J391" i="18"/>
  <c r="J392" i="18"/>
  <c r="H341" i="18"/>
  <c r="H342" i="18"/>
  <c r="H343" i="18"/>
  <c r="H344" i="18"/>
  <c r="H345" i="18"/>
  <c r="H346" i="18"/>
  <c r="H347" i="18"/>
  <c r="H348" i="18"/>
  <c r="H354" i="18"/>
  <c r="H355" i="18"/>
  <c r="M355" i="18" s="1"/>
  <c r="H356" i="18"/>
  <c r="H357" i="18"/>
  <c r="H358" i="18"/>
  <c r="H359" i="18"/>
  <c r="M359" i="18" s="1"/>
  <c r="H374" i="18"/>
  <c r="H380" i="18"/>
  <c r="H381" i="18"/>
  <c r="H382" i="18"/>
  <c r="H383" i="18"/>
  <c r="H384" i="18"/>
  <c r="H385" i="18"/>
  <c r="H386" i="18"/>
  <c r="H391" i="18"/>
  <c r="H392" i="18"/>
  <c r="L94" i="18"/>
  <c r="L95" i="18"/>
  <c r="L155" i="18"/>
  <c r="L163" i="18"/>
  <c r="L164" i="18"/>
  <c r="L175" i="18"/>
  <c r="L204" i="18"/>
  <c r="J94" i="18"/>
  <c r="J95" i="18"/>
  <c r="J155" i="18"/>
  <c r="J163" i="18"/>
  <c r="J164" i="18"/>
  <c r="J175" i="18"/>
  <c r="J204" i="18"/>
  <c r="H94" i="18"/>
  <c r="H95" i="18"/>
  <c r="H155" i="18"/>
  <c r="H163" i="18"/>
  <c r="H164" i="18"/>
  <c r="H175" i="18"/>
  <c r="H204" i="18"/>
  <c r="H320" i="18" l="1"/>
  <c r="M625" i="18"/>
  <c r="M614" i="18"/>
  <c r="M603" i="18"/>
  <c r="M592" i="18"/>
  <c r="M621" i="18"/>
  <c r="M615" i="18"/>
  <c r="M583" i="18"/>
  <c r="M602" i="18"/>
  <c r="M591" i="18"/>
  <c r="M622" i="18"/>
  <c r="M601" i="18"/>
  <c r="M579" i="18"/>
  <c r="M492" i="18"/>
  <c r="M483" i="18"/>
  <c r="M474" i="18"/>
  <c r="M491" i="18"/>
  <c r="M482" i="18"/>
  <c r="M473" i="18"/>
  <c r="M486" i="18"/>
  <c r="M493" i="18"/>
  <c r="M484" i="18"/>
  <c r="M475" i="18"/>
  <c r="M485" i="18"/>
  <c r="M476" i="18"/>
  <c r="M467" i="18"/>
  <c r="M437" i="18"/>
  <c r="M374" i="18"/>
  <c r="M346" i="18"/>
  <c r="M342" i="18"/>
  <c r="M344" i="18"/>
  <c r="M445" i="18"/>
  <c r="M432" i="18"/>
  <c r="M391" i="18"/>
  <c r="M384" i="18"/>
  <c r="M380" i="18"/>
  <c r="M382" i="18"/>
  <c r="M357" i="18"/>
  <c r="M386" i="18"/>
  <c r="M348" i="18"/>
  <c r="M392" i="18"/>
  <c r="M383" i="18"/>
  <c r="M358" i="18"/>
  <c r="M354" i="18"/>
  <c r="M345" i="18"/>
  <c r="M341" i="18"/>
  <c r="M320" i="18"/>
  <c r="M385" i="18"/>
  <c r="M381" i="18"/>
  <c r="M356" i="18"/>
  <c r="M347" i="18"/>
  <c r="M343" i="18"/>
  <c r="M155" i="18"/>
  <c r="M94" i="18"/>
  <c r="M175" i="18"/>
  <c r="M95" i="18"/>
  <c r="M204" i="18"/>
  <c r="M164" i="18"/>
  <c r="M163" i="18"/>
  <c r="F588" i="18" l="1"/>
  <c r="F587" i="18"/>
  <c r="F586" i="18"/>
  <c r="L588" i="18" l="1"/>
  <c r="H588" i="18"/>
  <c r="J588" i="18"/>
  <c r="H586" i="18"/>
  <c r="M586" i="18" s="1"/>
  <c r="L586" i="18"/>
  <c r="J586" i="18"/>
  <c r="J587" i="18"/>
  <c r="H587" i="18"/>
  <c r="M587" i="18" s="1"/>
  <c r="L587" i="18"/>
  <c r="F630" i="18"/>
  <c r="F632" i="18"/>
  <c r="F598" i="18"/>
  <c r="F151" i="18"/>
  <c r="F150" i="18"/>
  <c r="F149" i="18"/>
  <c r="F162" i="18"/>
  <c r="F161" i="18"/>
  <c r="F160" i="18"/>
  <c r="F159" i="18"/>
  <c r="F158" i="18"/>
  <c r="F156" i="18"/>
  <c r="F154" i="18"/>
  <c r="F153" i="18"/>
  <c r="F67" i="18"/>
  <c r="F66" i="18"/>
  <c r="F107" i="18"/>
  <c r="F106" i="18"/>
  <c r="F105" i="18"/>
  <c r="F104" i="18"/>
  <c r="F103" i="18"/>
  <c r="F59" i="18"/>
  <c r="J630" i="18" l="1"/>
  <c r="H630" i="18"/>
  <c r="L630" i="18"/>
  <c r="M588" i="18"/>
  <c r="L66" i="18"/>
  <c r="H66" i="18"/>
  <c r="J66" i="18"/>
  <c r="L161" i="18"/>
  <c r="J161" i="18"/>
  <c r="H161" i="18"/>
  <c r="L151" i="18"/>
  <c r="J151" i="18"/>
  <c r="M151" i="18" s="1"/>
  <c r="H151" i="18"/>
  <c r="J105" i="18"/>
  <c r="L105" i="18"/>
  <c r="H105" i="18"/>
  <c r="M105" i="18" s="1"/>
  <c r="L67" i="18"/>
  <c r="H67" i="18"/>
  <c r="J67" i="18"/>
  <c r="L158" i="18"/>
  <c r="H158" i="18"/>
  <c r="J158" i="18"/>
  <c r="L162" i="18"/>
  <c r="J162" i="18"/>
  <c r="H162" i="18"/>
  <c r="L104" i="18"/>
  <c r="H104" i="18"/>
  <c r="J104" i="18"/>
  <c r="L156" i="18"/>
  <c r="J156" i="18"/>
  <c r="H156" i="18"/>
  <c r="L153" i="18"/>
  <c r="H153" i="18"/>
  <c r="J153" i="18"/>
  <c r="J149" i="18"/>
  <c r="L149" i="18"/>
  <c r="H149" i="18"/>
  <c r="J59" i="18"/>
  <c r="L59" i="18"/>
  <c r="H59" i="18"/>
  <c r="M59" i="18" s="1"/>
  <c r="J106" i="18"/>
  <c r="L106" i="18"/>
  <c r="H106" i="18"/>
  <c r="J159" i="18"/>
  <c r="L159" i="18"/>
  <c r="H159" i="18"/>
  <c r="L103" i="18"/>
  <c r="H103" i="18"/>
  <c r="M103" i="18" s="1"/>
  <c r="J103" i="18"/>
  <c r="L107" i="18"/>
  <c r="H107" i="18"/>
  <c r="J107" i="18"/>
  <c r="J154" i="18"/>
  <c r="L154" i="18"/>
  <c r="H154" i="18"/>
  <c r="J160" i="18"/>
  <c r="H160" i="18"/>
  <c r="L160" i="18"/>
  <c r="J150" i="18"/>
  <c r="L150" i="18"/>
  <c r="H150" i="18"/>
  <c r="F185" i="18"/>
  <c r="F702" i="18"/>
  <c r="M630" i="18" l="1"/>
  <c r="M67" i="18"/>
  <c r="M66" i="18"/>
  <c r="M154" i="18"/>
  <c r="M107" i="18"/>
  <c r="M106" i="18"/>
  <c r="M156" i="18"/>
  <c r="M104" i="18"/>
  <c r="L185" i="18"/>
  <c r="J185" i="18"/>
  <c r="H185" i="18"/>
  <c r="M159" i="18"/>
  <c r="M161" i="18"/>
  <c r="M160" i="18"/>
  <c r="M150" i="18"/>
  <c r="M149" i="18"/>
  <c r="M153" i="18"/>
  <c r="M162" i="18"/>
  <c r="M158" i="18"/>
  <c r="F489" i="18"/>
  <c r="J489" i="18" l="1"/>
  <c r="L489" i="18"/>
  <c r="H489" i="18"/>
  <c r="M489" i="18" s="1"/>
  <c r="M185" i="18"/>
  <c r="F434" i="18"/>
  <c r="F436" i="18" l="1"/>
  <c r="F435" i="18"/>
  <c r="F438" i="18"/>
  <c r="L726" i="18"/>
  <c r="J726" i="18"/>
  <c r="L725" i="18"/>
  <c r="J725" i="18"/>
  <c r="H725" i="18"/>
  <c r="L724" i="18"/>
  <c r="J724" i="18"/>
  <c r="H724" i="18"/>
  <c r="L723" i="18"/>
  <c r="J723" i="18"/>
  <c r="H723" i="18"/>
  <c r="F722" i="18"/>
  <c r="H722" i="18" s="1"/>
  <c r="F721" i="18"/>
  <c r="J721" i="18" s="1"/>
  <c r="F720" i="18"/>
  <c r="L720" i="18" s="1"/>
  <c r="F719" i="18"/>
  <c r="L719" i="18" s="1"/>
  <c r="F718" i="18"/>
  <c r="H718" i="18" s="1"/>
  <c r="L716" i="18"/>
  <c r="J716" i="18"/>
  <c r="H716" i="18"/>
  <c r="L715" i="18"/>
  <c r="J715" i="18"/>
  <c r="H715" i="18"/>
  <c r="L714" i="18"/>
  <c r="J714" i="18"/>
  <c r="H714" i="18"/>
  <c r="F713" i="18"/>
  <c r="J713" i="18" s="1"/>
  <c r="F712" i="18"/>
  <c r="L712" i="18" s="1"/>
  <c r="F711" i="18"/>
  <c r="L711" i="18" s="1"/>
  <c r="F710" i="18"/>
  <c r="H710" i="18" s="1"/>
  <c r="F708" i="18"/>
  <c r="J708" i="18" s="1"/>
  <c r="F707" i="18"/>
  <c r="L707" i="18" s="1"/>
  <c r="F706" i="18"/>
  <c r="L706" i="18" s="1"/>
  <c r="F705" i="18"/>
  <c r="H705" i="18" s="1"/>
  <c r="F703" i="18"/>
  <c r="J703" i="18" s="1"/>
  <c r="L702" i="18"/>
  <c r="J702" i="18"/>
  <c r="H702" i="18"/>
  <c r="F701" i="18"/>
  <c r="L701" i="18" s="1"/>
  <c r="F700" i="18"/>
  <c r="L700" i="18" s="1"/>
  <c r="F698" i="18"/>
  <c r="H698" i="18" s="1"/>
  <c r="L697" i="18"/>
  <c r="J697" i="18"/>
  <c r="H697" i="18"/>
  <c r="F696" i="18"/>
  <c r="J696" i="18" s="1"/>
  <c r="F695" i="18"/>
  <c r="L695" i="18" s="1"/>
  <c r="L693" i="18"/>
  <c r="J693" i="18"/>
  <c r="F692" i="18"/>
  <c r="L692" i="18" s="1"/>
  <c r="F691" i="18"/>
  <c r="L691" i="18" s="1"/>
  <c r="F690" i="18"/>
  <c r="H690" i="18" s="1"/>
  <c r="F689" i="18"/>
  <c r="J689" i="18" s="1"/>
  <c r="F688" i="18"/>
  <c r="L688" i="18" s="1"/>
  <c r="F508" i="18"/>
  <c r="F507" i="18"/>
  <c r="F506" i="18"/>
  <c r="F505" i="18"/>
  <c r="F503" i="18"/>
  <c r="F502" i="18"/>
  <c r="F501" i="18"/>
  <c r="F500" i="18"/>
  <c r="F497" i="18"/>
  <c r="F496" i="18"/>
  <c r="F495" i="18"/>
  <c r="F494" i="18"/>
  <c r="F490" i="18"/>
  <c r="F487" i="18"/>
  <c r="F481" i="18"/>
  <c r="F480" i="18"/>
  <c r="F479" i="18"/>
  <c r="F477" i="18"/>
  <c r="F472" i="18"/>
  <c r="F471" i="18"/>
  <c r="F470" i="18"/>
  <c r="F468" i="18"/>
  <c r="F466" i="18"/>
  <c r="F465" i="18"/>
  <c r="F464" i="18"/>
  <c r="H464" i="18" l="1"/>
  <c r="J464" i="18"/>
  <c r="L464" i="18"/>
  <c r="H490" i="18"/>
  <c r="M490" i="18" s="1"/>
  <c r="J490" i="18"/>
  <c r="L490" i="18"/>
  <c r="J503" i="18"/>
  <c r="L503" i="18"/>
  <c r="H503" i="18"/>
  <c r="L465" i="18"/>
  <c r="H465" i="18"/>
  <c r="J465" i="18"/>
  <c r="J471" i="18"/>
  <c r="H471" i="18"/>
  <c r="L471" i="18"/>
  <c r="J480" i="18"/>
  <c r="L480" i="18"/>
  <c r="H480" i="18"/>
  <c r="H494" i="18"/>
  <c r="L494" i="18"/>
  <c r="J494" i="18"/>
  <c r="H500" i="18"/>
  <c r="J500" i="18"/>
  <c r="L500" i="18"/>
  <c r="H505" i="18"/>
  <c r="L505" i="18"/>
  <c r="J505" i="18"/>
  <c r="L479" i="18"/>
  <c r="J479" i="18"/>
  <c r="H479" i="18"/>
  <c r="J508" i="18"/>
  <c r="L508" i="18"/>
  <c r="H508" i="18"/>
  <c r="J466" i="18"/>
  <c r="L466" i="18"/>
  <c r="H466" i="18"/>
  <c r="M466" i="18" s="1"/>
  <c r="H472" i="18"/>
  <c r="J472" i="18"/>
  <c r="L472" i="18"/>
  <c r="H481" i="18"/>
  <c r="M481" i="18" s="1"/>
  <c r="J481" i="18"/>
  <c r="L481" i="18"/>
  <c r="H495" i="18"/>
  <c r="J495" i="18"/>
  <c r="L495" i="18"/>
  <c r="L501" i="18"/>
  <c r="H501" i="18"/>
  <c r="J501" i="18"/>
  <c r="H506" i="18"/>
  <c r="J506" i="18"/>
  <c r="L506" i="18"/>
  <c r="L470" i="18"/>
  <c r="J470" i="18"/>
  <c r="H470" i="18"/>
  <c r="J497" i="18"/>
  <c r="H497" i="18"/>
  <c r="M497" i="18" s="1"/>
  <c r="L497" i="18"/>
  <c r="J468" i="18"/>
  <c r="L468" i="18"/>
  <c r="H468" i="18"/>
  <c r="M468" i="18" s="1"/>
  <c r="L477" i="18"/>
  <c r="H477" i="18"/>
  <c r="M477" i="18" s="1"/>
  <c r="J477" i="18"/>
  <c r="L487" i="18"/>
  <c r="H487" i="18"/>
  <c r="J487" i="18"/>
  <c r="L496" i="18"/>
  <c r="J496" i="18"/>
  <c r="H496" i="18"/>
  <c r="L502" i="18"/>
  <c r="H502" i="18"/>
  <c r="J502" i="18"/>
  <c r="L507" i="18"/>
  <c r="J507" i="18"/>
  <c r="H507" i="18"/>
  <c r="H438" i="18"/>
  <c r="L438" i="18"/>
  <c r="J438" i="18"/>
  <c r="H435" i="18"/>
  <c r="L435" i="18"/>
  <c r="J435" i="18"/>
  <c r="J436" i="18"/>
  <c r="H436" i="18"/>
  <c r="L436" i="18"/>
  <c r="J698" i="18"/>
  <c r="J690" i="18"/>
  <c r="M702" i="18"/>
  <c r="M726" i="18"/>
  <c r="H719" i="18"/>
  <c r="M714" i="18"/>
  <c r="J719" i="18"/>
  <c r="H706" i="18"/>
  <c r="J722" i="18"/>
  <c r="M725" i="18"/>
  <c r="L689" i="18"/>
  <c r="J706" i="18"/>
  <c r="H708" i="18"/>
  <c r="H689" i="18"/>
  <c r="J710" i="18"/>
  <c r="M693" i="18"/>
  <c r="L708" i="18"/>
  <c r="M724" i="18"/>
  <c r="J691" i="18"/>
  <c r="L696" i="18"/>
  <c r="J700" i="18"/>
  <c r="H703" i="18"/>
  <c r="J711" i="18"/>
  <c r="H713" i="18"/>
  <c r="M716" i="18"/>
  <c r="J718" i="18"/>
  <c r="L721" i="18"/>
  <c r="M723" i="18"/>
  <c r="H691" i="18"/>
  <c r="H696" i="18"/>
  <c r="H700" i="18"/>
  <c r="J705" i="18"/>
  <c r="H711" i="18"/>
  <c r="H721" i="18"/>
  <c r="M697" i="18"/>
  <c r="L703" i="18"/>
  <c r="L713" i="18"/>
  <c r="M715" i="18"/>
  <c r="H688" i="18"/>
  <c r="L690" i="18"/>
  <c r="M690" i="18" s="1"/>
  <c r="H692" i="18"/>
  <c r="H695" i="18"/>
  <c r="L698" i="18"/>
  <c r="M698" i="18" s="1"/>
  <c r="H701" i="18"/>
  <c r="L705" i="18"/>
  <c r="H707" i="18"/>
  <c r="L710" i="18"/>
  <c r="H712" i="18"/>
  <c r="L718" i="18"/>
  <c r="H720" i="18"/>
  <c r="L722" i="18"/>
  <c r="J688" i="18"/>
  <c r="J692" i="18"/>
  <c r="J695" i="18"/>
  <c r="J701" i="18"/>
  <c r="J707" i="18"/>
  <c r="J712" i="18"/>
  <c r="J720" i="18"/>
  <c r="M720" i="18" s="1"/>
  <c r="F191" i="18"/>
  <c r="F142" i="18"/>
  <c r="F141" i="18"/>
  <c r="F599" i="18"/>
  <c r="F597" i="18"/>
  <c r="F596" i="18"/>
  <c r="F428" i="18"/>
  <c r="F81" i="18"/>
  <c r="F199" i="18"/>
  <c r="F198" i="18"/>
  <c r="F197" i="18"/>
  <c r="F196" i="18"/>
  <c r="F195" i="18"/>
  <c r="F248" i="18"/>
  <c r="F247" i="18"/>
  <c r="F246" i="18"/>
  <c r="F245" i="18"/>
  <c r="F244" i="18"/>
  <c r="F243" i="18"/>
  <c r="F241" i="18"/>
  <c r="F240" i="18"/>
  <c r="F239" i="18"/>
  <c r="F238" i="18"/>
  <c r="F237" i="18"/>
  <c r="F236" i="18"/>
  <c r="F235" i="18"/>
  <c r="F233" i="18"/>
  <c r="F232" i="18"/>
  <c r="F231" i="18"/>
  <c r="F230" i="18"/>
  <c r="F229" i="18"/>
  <c r="F87" i="18"/>
  <c r="F86" i="18"/>
  <c r="E79" i="18"/>
  <c r="F79" i="18" s="1"/>
  <c r="F78" i="18"/>
  <c r="F77" i="18"/>
  <c r="F75" i="18"/>
  <c r="F74" i="18"/>
  <c r="F72" i="18"/>
  <c r="F71" i="18"/>
  <c r="F69" i="18"/>
  <c r="F64" i="18"/>
  <c r="F62" i="18"/>
  <c r="F61" i="18"/>
  <c r="F353" i="18"/>
  <c r="F206" i="18"/>
  <c r="F205" i="18"/>
  <c r="L425" i="18"/>
  <c r="J425" i="18"/>
  <c r="H425" i="18"/>
  <c r="H426" i="18"/>
  <c r="M426" i="18" s="1"/>
  <c r="F618" i="18"/>
  <c r="F623" i="18" s="1"/>
  <c r="F203" i="18"/>
  <c r="F83" i="18"/>
  <c r="F84" i="18"/>
  <c r="F89" i="18"/>
  <c r="F90" i="18"/>
  <c r="F92" i="18"/>
  <c r="F93" i="18"/>
  <c r="F97" i="18"/>
  <c r="F98" i="18"/>
  <c r="F100" i="18" s="1"/>
  <c r="F109" i="18"/>
  <c r="F110" i="18"/>
  <c r="F111" i="18"/>
  <c r="F112" i="18"/>
  <c r="F113" i="18"/>
  <c r="F115" i="18"/>
  <c r="F116" i="18"/>
  <c r="F117" i="18"/>
  <c r="F118" i="18"/>
  <c r="F119" i="18"/>
  <c r="F120" i="18"/>
  <c r="F121" i="18"/>
  <c r="F122" i="18"/>
  <c r="F123" i="18"/>
  <c r="F124" i="18"/>
  <c r="F126" i="18"/>
  <c r="F127" i="18"/>
  <c r="F128" i="18"/>
  <c r="F129" i="18"/>
  <c r="F130" i="18"/>
  <c r="F131" i="18"/>
  <c r="F132" i="18"/>
  <c r="F133" i="18"/>
  <c r="F134" i="18"/>
  <c r="F135" i="18"/>
  <c r="F138" i="18"/>
  <c r="F139" i="18"/>
  <c r="F144" i="18"/>
  <c r="F145" i="18"/>
  <c r="F146" i="18"/>
  <c r="F147" i="18"/>
  <c r="F167" i="18"/>
  <c r="F168" i="18"/>
  <c r="F169" i="18"/>
  <c r="F171" i="18"/>
  <c r="F172" i="18"/>
  <c r="F173" i="18"/>
  <c r="F174" i="18"/>
  <c r="F176" i="18"/>
  <c r="F177" i="18"/>
  <c r="F178" i="18"/>
  <c r="F179" i="18"/>
  <c r="F180" i="18"/>
  <c r="F182" i="18"/>
  <c r="F183" i="18"/>
  <c r="F184" i="18"/>
  <c r="F186" i="18"/>
  <c r="F188" i="18"/>
  <c r="F189" i="18"/>
  <c r="F190" i="18"/>
  <c r="F192" i="18"/>
  <c r="F193" i="18"/>
  <c r="F201" i="18"/>
  <c r="F202" i="18"/>
  <c r="F207" i="18"/>
  <c r="F208" i="18"/>
  <c r="F211" i="18"/>
  <c r="F212" i="18"/>
  <c r="F213" i="18"/>
  <c r="F214" i="18"/>
  <c r="F215" i="18"/>
  <c r="F216" i="18"/>
  <c r="F217" i="18"/>
  <c r="F218" i="18"/>
  <c r="F219" i="18"/>
  <c r="F220" i="18"/>
  <c r="F221" i="18"/>
  <c r="F223" i="18"/>
  <c r="F224" i="18"/>
  <c r="F225" i="18"/>
  <c r="F226" i="18"/>
  <c r="F227" i="18"/>
  <c r="F250" i="18"/>
  <c r="F251" i="18"/>
  <c r="F252" i="18"/>
  <c r="F253" i="18"/>
  <c r="F254" i="18"/>
  <c r="F256" i="18"/>
  <c r="F257" i="18"/>
  <c r="F258" i="18"/>
  <c r="F259" i="18"/>
  <c r="F260" i="18"/>
  <c r="F316" i="18"/>
  <c r="F317" i="18"/>
  <c r="F318" i="18"/>
  <c r="F319" i="18"/>
  <c r="F322" i="18"/>
  <c r="F323" i="18"/>
  <c r="F324" i="18"/>
  <c r="F325" i="18"/>
  <c r="F327" i="18"/>
  <c r="F328" i="18"/>
  <c r="F329" i="18"/>
  <c r="F330" i="18"/>
  <c r="F332" i="18"/>
  <c r="F333" i="18"/>
  <c r="F334" i="18"/>
  <c r="F335" i="18"/>
  <c r="F338" i="18"/>
  <c r="F339" i="18"/>
  <c r="F340" i="18"/>
  <c r="F349" i="18"/>
  <c r="F351" i="18"/>
  <c r="F352" i="18"/>
  <c r="F360" i="18"/>
  <c r="F363" i="18"/>
  <c r="F364" i="18"/>
  <c r="F365" i="18"/>
  <c r="F366" i="18"/>
  <c r="F367" i="18"/>
  <c r="F369" i="18"/>
  <c r="F370" i="18"/>
  <c r="F371" i="18"/>
  <c r="F372" i="18"/>
  <c r="F373" i="18"/>
  <c r="F377" i="18"/>
  <c r="F378" i="18"/>
  <c r="F379" i="18"/>
  <c r="F387" i="18"/>
  <c r="F394" i="18"/>
  <c r="F441" i="18"/>
  <c r="F442" i="18"/>
  <c r="F443" i="18"/>
  <c r="F444" i="18"/>
  <c r="F573" i="18"/>
  <c r="F574" i="18"/>
  <c r="F575" i="18"/>
  <c r="F576" i="18"/>
  <c r="F577" i="18"/>
  <c r="F580" i="18" s="1"/>
  <c r="F584" i="18"/>
  <c r="F589" i="18"/>
  <c r="F607" i="18"/>
  <c r="F608" i="18"/>
  <c r="F609" i="18"/>
  <c r="F610" i="18"/>
  <c r="F611" i="18"/>
  <c r="F389" i="18"/>
  <c r="F393" i="18"/>
  <c r="F390" i="18"/>
  <c r="F582" i="18"/>
  <c r="F629" i="18"/>
  <c r="F628" i="18"/>
  <c r="F631" i="18"/>
  <c r="F639" i="18"/>
  <c r="F641" i="18"/>
  <c r="F638" i="18"/>
  <c r="F640" i="18"/>
  <c r="H629" i="18" l="1"/>
  <c r="L629" i="18"/>
  <c r="J629" i="18"/>
  <c r="H608" i="18"/>
  <c r="M608" i="18" s="1"/>
  <c r="J608" i="18"/>
  <c r="L608" i="18"/>
  <c r="L573" i="18"/>
  <c r="J573" i="18"/>
  <c r="H573" i="18"/>
  <c r="H639" i="18"/>
  <c r="L639" i="18"/>
  <c r="J639" i="18"/>
  <c r="J582" i="18"/>
  <c r="H582" i="18"/>
  <c r="L582" i="18"/>
  <c r="H607" i="18"/>
  <c r="M607" i="18" s="1"/>
  <c r="L607" i="18"/>
  <c r="J607" i="18"/>
  <c r="J576" i="18"/>
  <c r="L576" i="18"/>
  <c r="H576" i="18"/>
  <c r="H597" i="18"/>
  <c r="L597" i="18"/>
  <c r="J597" i="18"/>
  <c r="M435" i="18"/>
  <c r="M507" i="18"/>
  <c r="M502" i="18"/>
  <c r="M501" i="18"/>
  <c r="M495" i="18"/>
  <c r="M494" i="18"/>
  <c r="M465" i="18"/>
  <c r="H596" i="18"/>
  <c r="M596" i="18" s="1"/>
  <c r="L596" i="18"/>
  <c r="J596" i="18"/>
  <c r="L610" i="18"/>
  <c r="J610" i="18"/>
  <c r="H610" i="18"/>
  <c r="H623" i="18"/>
  <c r="J623" i="18"/>
  <c r="L623" i="18"/>
  <c r="J599" i="18"/>
  <c r="L599" i="18"/>
  <c r="H599" i="18"/>
  <c r="M703" i="18"/>
  <c r="M470" i="18"/>
  <c r="M479" i="18"/>
  <c r="M500" i="18"/>
  <c r="M480" i="18"/>
  <c r="M471" i="18"/>
  <c r="L641" i="18"/>
  <c r="J641" i="18"/>
  <c r="H641" i="18"/>
  <c r="M641" i="18" s="1"/>
  <c r="H580" i="18"/>
  <c r="J580" i="18"/>
  <c r="L580" i="18"/>
  <c r="J640" i="18"/>
  <c r="L640" i="18"/>
  <c r="H640" i="18"/>
  <c r="L631" i="18"/>
  <c r="J631" i="18"/>
  <c r="H631" i="18"/>
  <c r="H575" i="18"/>
  <c r="L575" i="18"/>
  <c r="J575" i="18"/>
  <c r="H638" i="18"/>
  <c r="L638" i="18"/>
  <c r="J638" i="18"/>
  <c r="H628" i="18"/>
  <c r="M628" i="18" s="1"/>
  <c r="L628" i="18"/>
  <c r="J628" i="18"/>
  <c r="J609" i="18"/>
  <c r="H609" i="18"/>
  <c r="M609" i="18" s="1"/>
  <c r="L609" i="18"/>
  <c r="H584" i="18"/>
  <c r="L584" i="18"/>
  <c r="J584" i="18"/>
  <c r="H574" i="18"/>
  <c r="L574" i="18"/>
  <c r="J574" i="18"/>
  <c r="M496" i="18"/>
  <c r="M487" i="18"/>
  <c r="M506" i="18"/>
  <c r="M472" i="18"/>
  <c r="M508" i="18"/>
  <c r="M505" i="18"/>
  <c r="M503" i="18"/>
  <c r="M464" i="18"/>
  <c r="M438" i="18"/>
  <c r="L444" i="18"/>
  <c r="J444" i="18"/>
  <c r="H444" i="18"/>
  <c r="J365" i="18"/>
  <c r="L365" i="18"/>
  <c r="H365" i="18"/>
  <c r="H323" i="18"/>
  <c r="L323" i="18"/>
  <c r="J323" i="18"/>
  <c r="H393" i="18"/>
  <c r="J393" i="18"/>
  <c r="L393" i="18"/>
  <c r="H443" i="18"/>
  <c r="L443" i="18"/>
  <c r="J443" i="18"/>
  <c r="L387" i="18"/>
  <c r="H387" i="18"/>
  <c r="J387" i="18"/>
  <c r="L373" i="18"/>
  <c r="H373" i="18"/>
  <c r="M373" i="18" s="1"/>
  <c r="J373" i="18"/>
  <c r="J369" i="18"/>
  <c r="L369" i="18"/>
  <c r="H369" i="18"/>
  <c r="M369" i="18" s="1"/>
  <c r="L364" i="18"/>
  <c r="J364" i="18"/>
  <c r="H364" i="18"/>
  <c r="J351" i="18"/>
  <c r="L351" i="18"/>
  <c r="H351" i="18"/>
  <c r="J338" i="18"/>
  <c r="L338" i="18"/>
  <c r="H338" i="18"/>
  <c r="J332" i="18"/>
  <c r="H332" i="18"/>
  <c r="L332" i="18"/>
  <c r="H327" i="18"/>
  <c r="J327" i="18"/>
  <c r="L327" i="18"/>
  <c r="J322" i="18"/>
  <c r="H322" i="18"/>
  <c r="L322" i="18"/>
  <c r="J316" i="18"/>
  <c r="L316" i="18"/>
  <c r="H316" i="18"/>
  <c r="L353" i="18"/>
  <c r="H353" i="18"/>
  <c r="J353" i="18"/>
  <c r="H394" i="18"/>
  <c r="J394" i="18"/>
  <c r="L394" i="18"/>
  <c r="H377" i="18"/>
  <c r="M377" i="18" s="1"/>
  <c r="J377" i="18"/>
  <c r="L377" i="18"/>
  <c r="H352" i="18"/>
  <c r="J352" i="18"/>
  <c r="L352" i="18"/>
  <c r="H333" i="18"/>
  <c r="L333" i="18"/>
  <c r="J333" i="18"/>
  <c r="J389" i="18"/>
  <c r="L389" i="18"/>
  <c r="H389" i="18"/>
  <c r="H442" i="18"/>
  <c r="L442" i="18"/>
  <c r="J442" i="18"/>
  <c r="L379" i="18"/>
  <c r="H379" i="18"/>
  <c r="M379" i="18" s="1"/>
  <c r="J379" i="18"/>
  <c r="L372" i="18"/>
  <c r="H372" i="18"/>
  <c r="J372" i="18"/>
  <c r="L367" i="18"/>
  <c r="J367" i="18"/>
  <c r="H367" i="18"/>
  <c r="L363" i="18"/>
  <c r="M363" i="18" s="1"/>
  <c r="H363" i="18"/>
  <c r="J363" i="18"/>
  <c r="L349" i="18"/>
  <c r="H349" i="18"/>
  <c r="M349" i="18" s="1"/>
  <c r="J349" i="18"/>
  <c r="J335" i="18"/>
  <c r="L335" i="18"/>
  <c r="H335" i="18"/>
  <c r="M335" i="18" s="1"/>
  <c r="L330" i="18"/>
  <c r="H330" i="18"/>
  <c r="J330" i="18"/>
  <c r="J325" i="18"/>
  <c r="L325" i="18"/>
  <c r="H325" i="18"/>
  <c r="L319" i="18"/>
  <c r="H319" i="18"/>
  <c r="M319" i="18" s="1"/>
  <c r="J319" i="18"/>
  <c r="H390" i="18"/>
  <c r="L390" i="18"/>
  <c r="J390" i="18"/>
  <c r="J370" i="18"/>
  <c r="H370" i="18"/>
  <c r="L370" i="18"/>
  <c r="H339" i="18"/>
  <c r="M339" i="18" s="1"/>
  <c r="J339" i="18"/>
  <c r="L339" i="18"/>
  <c r="H328" i="18"/>
  <c r="J328" i="18"/>
  <c r="L328" i="18"/>
  <c r="J317" i="18"/>
  <c r="L317" i="18"/>
  <c r="H317" i="18"/>
  <c r="M317" i="18" s="1"/>
  <c r="L441" i="18"/>
  <c r="J441" i="18"/>
  <c r="H441" i="18"/>
  <c r="L378" i="18"/>
  <c r="J378" i="18"/>
  <c r="H378" i="18"/>
  <c r="H371" i="18"/>
  <c r="J371" i="18"/>
  <c r="L371" i="18"/>
  <c r="H366" i="18"/>
  <c r="L366" i="18"/>
  <c r="J366" i="18"/>
  <c r="H360" i="18"/>
  <c r="J360" i="18"/>
  <c r="L360" i="18"/>
  <c r="L340" i="18"/>
  <c r="H340" i="18"/>
  <c r="J340" i="18"/>
  <c r="L334" i="18"/>
  <c r="J334" i="18"/>
  <c r="H334" i="18"/>
  <c r="L329" i="18"/>
  <c r="H329" i="18"/>
  <c r="J329" i="18"/>
  <c r="L324" i="18"/>
  <c r="J324" i="18"/>
  <c r="H324" i="18"/>
  <c r="H318" i="18"/>
  <c r="M318" i="18" s="1"/>
  <c r="J318" i="18"/>
  <c r="L318" i="18"/>
  <c r="F430" i="18"/>
  <c r="M718" i="18"/>
  <c r="M436" i="18"/>
  <c r="L257" i="18"/>
  <c r="H257" i="18"/>
  <c r="J257" i="18"/>
  <c r="J226" i="18"/>
  <c r="H226" i="18"/>
  <c r="L226" i="18"/>
  <c r="J213" i="18"/>
  <c r="L213" i="18"/>
  <c r="H213" i="18"/>
  <c r="J192" i="18"/>
  <c r="L192" i="18"/>
  <c r="H192" i="18"/>
  <c r="L180" i="18"/>
  <c r="J180" i="18"/>
  <c r="H180" i="18"/>
  <c r="L147" i="18"/>
  <c r="J147" i="18"/>
  <c r="H147" i="18"/>
  <c r="J129" i="18"/>
  <c r="L129" i="18"/>
  <c r="H129" i="18"/>
  <c r="J120" i="18"/>
  <c r="H120" i="18"/>
  <c r="L120" i="18"/>
  <c r="J111" i="18"/>
  <c r="L111" i="18"/>
  <c r="H111" i="18"/>
  <c r="L78" i="18"/>
  <c r="H78" i="18"/>
  <c r="J78" i="18"/>
  <c r="L233" i="18"/>
  <c r="J233" i="18"/>
  <c r="H233" i="18"/>
  <c r="L243" i="18"/>
  <c r="J243" i="18"/>
  <c r="H243" i="18"/>
  <c r="J197" i="18"/>
  <c r="L197" i="18"/>
  <c r="H197" i="18"/>
  <c r="L260" i="18"/>
  <c r="J260" i="18"/>
  <c r="H260" i="18"/>
  <c r="L256" i="18"/>
  <c r="J256" i="18"/>
  <c r="H256" i="18"/>
  <c r="L251" i="18"/>
  <c r="H251" i="18"/>
  <c r="J251" i="18"/>
  <c r="J225" i="18"/>
  <c r="L225" i="18"/>
  <c r="H225" i="18"/>
  <c r="J220" i="18"/>
  <c r="L220" i="18"/>
  <c r="H220" i="18"/>
  <c r="J216" i="18"/>
  <c r="L216" i="18"/>
  <c r="H216" i="18"/>
  <c r="J212" i="18"/>
  <c r="L212" i="18"/>
  <c r="H212" i="18"/>
  <c r="J202" i="18"/>
  <c r="L202" i="18"/>
  <c r="H202" i="18"/>
  <c r="L190" i="18"/>
  <c r="J190" i="18"/>
  <c r="H190" i="18"/>
  <c r="J184" i="18"/>
  <c r="L184" i="18"/>
  <c r="H184" i="18"/>
  <c r="J179" i="18"/>
  <c r="L179" i="18"/>
  <c r="H179" i="18"/>
  <c r="J174" i="18"/>
  <c r="L174" i="18"/>
  <c r="H174" i="18"/>
  <c r="J169" i="18"/>
  <c r="L169" i="18"/>
  <c r="H169" i="18"/>
  <c r="L146" i="18"/>
  <c r="J146" i="18"/>
  <c r="H146" i="18"/>
  <c r="J138" i="18"/>
  <c r="L138" i="18"/>
  <c r="H138" i="18"/>
  <c r="J132" i="18"/>
  <c r="L132" i="18"/>
  <c r="H132" i="18"/>
  <c r="J128" i="18"/>
  <c r="L128" i="18"/>
  <c r="H128" i="18"/>
  <c r="J123" i="18"/>
  <c r="L123" i="18"/>
  <c r="H123" i="18"/>
  <c r="J119" i="18"/>
  <c r="L119" i="18"/>
  <c r="H119" i="18"/>
  <c r="J115" i="18"/>
  <c r="L115" i="18"/>
  <c r="H115" i="18"/>
  <c r="J110" i="18"/>
  <c r="L110" i="18"/>
  <c r="H110" i="18"/>
  <c r="J93" i="18"/>
  <c r="L93" i="18"/>
  <c r="H93" i="18"/>
  <c r="L84" i="18"/>
  <c r="H84" i="18"/>
  <c r="J84" i="18"/>
  <c r="J206" i="18"/>
  <c r="L206" i="18"/>
  <c r="H206" i="18"/>
  <c r="L74" i="18"/>
  <c r="H74" i="18"/>
  <c r="J74" i="18"/>
  <c r="L79" i="18"/>
  <c r="H79" i="18"/>
  <c r="J79" i="18"/>
  <c r="J230" i="18"/>
  <c r="L230" i="18"/>
  <c r="H230" i="18"/>
  <c r="J235" i="18"/>
  <c r="L235" i="18"/>
  <c r="H235" i="18"/>
  <c r="J239" i="18"/>
  <c r="L239" i="18"/>
  <c r="H239" i="18"/>
  <c r="J244" i="18"/>
  <c r="L244" i="18"/>
  <c r="H244" i="18"/>
  <c r="J248" i="18"/>
  <c r="L248" i="18"/>
  <c r="H248" i="18"/>
  <c r="J198" i="18"/>
  <c r="L198" i="18"/>
  <c r="H198" i="18"/>
  <c r="L142" i="18"/>
  <c r="H142" i="18"/>
  <c r="J142" i="18"/>
  <c r="J217" i="18"/>
  <c r="L217" i="18"/>
  <c r="H217" i="18"/>
  <c r="J171" i="18"/>
  <c r="L171" i="18"/>
  <c r="H171" i="18"/>
  <c r="J259" i="18"/>
  <c r="L259" i="18"/>
  <c r="H259" i="18"/>
  <c r="J254" i="18"/>
  <c r="L254" i="18"/>
  <c r="H254" i="18"/>
  <c r="J250" i="18"/>
  <c r="L250" i="18"/>
  <c r="H250" i="18"/>
  <c r="L224" i="18"/>
  <c r="J224" i="18"/>
  <c r="H224" i="18"/>
  <c r="L219" i="18"/>
  <c r="H219" i="18"/>
  <c r="J219" i="18"/>
  <c r="L215" i="18"/>
  <c r="J215" i="18"/>
  <c r="H215" i="18"/>
  <c r="L211" i="18"/>
  <c r="H211" i="18"/>
  <c r="J211" i="18"/>
  <c r="L201" i="18"/>
  <c r="H201" i="18"/>
  <c r="J201" i="18"/>
  <c r="J189" i="18"/>
  <c r="L189" i="18"/>
  <c r="H189" i="18"/>
  <c r="J183" i="18"/>
  <c r="L183" i="18"/>
  <c r="H183" i="18"/>
  <c r="J178" i="18"/>
  <c r="L178" i="18"/>
  <c r="H178" i="18"/>
  <c r="L173" i="18"/>
  <c r="H173" i="18"/>
  <c r="J173" i="18"/>
  <c r="L168" i="18"/>
  <c r="H168" i="18"/>
  <c r="J168" i="18"/>
  <c r="J145" i="18"/>
  <c r="L145" i="18"/>
  <c r="H145" i="18"/>
  <c r="L135" i="18"/>
  <c r="H135" i="18"/>
  <c r="J135" i="18"/>
  <c r="L131" i="18"/>
  <c r="H131" i="18"/>
  <c r="J131" i="18"/>
  <c r="L127" i="18"/>
  <c r="J127" i="18"/>
  <c r="H127" i="18"/>
  <c r="L122" i="18"/>
  <c r="H122" i="18"/>
  <c r="J122" i="18"/>
  <c r="L118" i="18"/>
  <c r="H118" i="18"/>
  <c r="J118" i="18"/>
  <c r="L113" i="18"/>
  <c r="H113" i="18"/>
  <c r="J113" i="18"/>
  <c r="L109" i="18"/>
  <c r="H109" i="18"/>
  <c r="J109" i="18"/>
  <c r="L92" i="18"/>
  <c r="H92" i="18"/>
  <c r="J92" i="18"/>
  <c r="J83" i="18"/>
  <c r="H83" i="18"/>
  <c r="L83" i="18"/>
  <c r="J69" i="18"/>
  <c r="L69" i="18"/>
  <c r="H69" i="18"/>
  <c r="J75" i="18"/>
  <c r="L75" i="18"/>
  <c r="H75" i="18"/>
  <c r="L86" i="18"/>
  <c r="H86" i="18"/>
  <c r="J86" i="18"/>
  <c r="J231" i="18"/>
  <c r="L231" i="18"/>
  <c r="H231" i="18"/>
  <c r="J236" i="18"/>
  <c r="L236" i="18"/>
  <c r="H236" i="18"/>
  <c r="J240" i="18"/>
  <c r="L240" i="18"/>
  <c r="H240" i="18"/>
  <c r="J245" i="18"/>
  <c r="H245" i="18"/>
  <c r="L245" i="18"/>
  <c r="L195" i="18"/>
  <c r="H195" i="18"/>
  <c r="J195" i="18"/>
  <c r="L199" i="18"/>
  <c r="J199" i="18"/>
  <c r="H199" i="18"/>
  <c r="L252" i="18"/>
  <c r="J252" i="18"/>
  <c r="H252" i="18"/>
  <c r="J221" i="18"/>
  <c r="L221" i="18"/>
  <c r="H221" i="18"/>
  <c r="J207" i="18"/>
  <c r="H207" i="18"/>
  <c r="L207" i="18"/>
  <c r="L186" i="18"/>
  <c r="J186" i="18"/>
  <c r="H186" i="18"/>
  <c r="L176" i="18"/>
  <c r="H176" i="18"/>
  <c r="J176" i="18"/>
  <c r="J139" i="18"/>
  <c r="H139" i="18"/>
  <c r="L139" i="18"/>
  <c r="J133" i="18"/>
  <c r="L133" i="18"/>
  <c r="H133" i="18"/>
  <c r="J124" i="18"/>
  <c r="L124" i="18"/>
  <c r="H124" i="18"/>
  <c r="J116" i="18"/>
  <c r="L116" i="18"/>
  <c r="H116" i="18"/>
  <c r="L97" i="18"/>
  <c r="H97" i="18"/>
  <c r="J97" i="18"/>
  <c r="J89" i="18"/>
  <c r="L89" i="18"/>
  <c r="H89" i="18"/>
  <c r="L205" i="18"/>
  <c r="J205" i="18"/>
  <c r="H205" i="18"/>
  <c r="L72" i="18"/>
  <c r="H72" i="18"/>
  <c r="J72" i="18"/>
  <c r="L229" i="18"/>
  <c r="H229" i="18"/>
  <c r="J229" i="18"/>
  <c r="L238" i="18"/>
  <c r="H238" i="18"/>
  <c r="J238" i="18"/>
  <c r="L247" i="18"/>
  <c r="H247" i="18"/>
  <c r="J247" i="18"/>
  <c r="L141" i="18"/>
  <c r="J141" i="18"/>
  <c r="H141" i="18"/>
  <c r="J258" i="18"/>
  <c r="L258" i="18"/>
  <c r="H258" i="18"/>
  <c r="J253" i="18"/>
  <c r="L253" i="18"/>
  <c r="H253" i="18"/>
  <c r="L227" i="18"/>
  <c r="J227" i="18"/>
  <c r="H227" i="18"/>
  <c r="L223" i="18"/>
  <c r="J223" i="18"/>
  <c r="H223" i="18"/>
  <c r="L218" i="18"/>
  <c r="J218" i="18"/>
  <c r="H218" i="18"/>
  <c r="L214" i="18"/>
  <c r="H214" i="18"/>
  <c r="J214" i="18"/>
  <c r="L208" i="18"/>
  <c r="J208" i="18"/>
  <c r="H208" i="18"/>
  <c r="J193" i="18"/>
  <c r="H193" i="18"/>
  <c r="L193" i="18"/>
  <c r="J188" i="18"/>
  <c r="L188" i="18"/>
  <c r="H188" i="18"/>
  <c r="L182" i="18"/>
  <c r="H182" i="18"/>
  <c r="J182" i="18"/>
  <c r="L177" i="18"/>
  <c r="J177" i="18"/>
  <c r="H177" i="18"/>
  <c r="L172" i="18"/>
  <c r="J172" i="18"/>
  <c r="H172" i="18"/>
  <c r="L167" i="18"/>
  <c r="J167" i="18"/>
  <c r="H167" i="18"/>
  <c r="J144" i="18"/>
  <c r="L144" i="18"/>
  <c r="H144" i="18"/>
  <c r="L134" i="18"/>
  <c r="J134" i="18"/>
  <c r="H134" i="18"/>
  <c r="L130" i="18"/>
  <c r="J130" i="18"/>
  <c r="H130" i="18"/>
  <c r="L126" i="18"/>
  <c r="J126" i="18"/>
  <c r="H126" i="18"/>
  <c r="L121" i="18"/>
  <c r="J121" i="18"/>
  <c r="H121" i="18"/>
  <c r="L117" i="18"/>
  <c r="J117" i="18"/>
  <c r="H117" i="18"/>
  <c r="L112" i="18"/>
  <c r="H112" i="18"/>
  <c r="J112" i="18"/>
  <c r="J100" i="18"/>
  <c r="H100" i="18"/>
  <c r="L100" i="18"/>
  <c r="L90" i="18"/>
  <c r="H90" i="18"/>
  <c r="J90" i="18"/>
  <c r="J203" i="18"/>
  <c r="L203" i="18"/>
  <c r="H203" i="18"/>
  <c r="J71" i="18"/>
  <c r="L71" i="18"/>
  <c r="H71" i="18"/>
  <c r="J77" i="18"/>
  <c r="H77" i="18"/>
  <c r="L77" i="18"/>
  <c r="J87" i="18"/>
  <c r="L87" i="18"/>
  <c r="H87" i="18"/>
  <c r="L232" i="18"/>
  <c r="H232" i="18"/>
  <c r="J232" i="18"/>
  <c r="L237" i="18"/>
  <c r="J237" i="18"/>
  <c r="H237" i="18"/>
  <c r="L241" i="18"/>
  <c r="J241" i="18"/>
  <c r="H241" i="18"/>
  <c r="L246" i="18"/>
  <c r="J246" i="18"/>
  <c r="H246" i="18"/>
  <c r="L196" i="18"/>
  <c r="J196" i="18"/>
  <c r="H196" i="18"/>
  <c r="J81" i="18"/>
  <c r="L81" i="18"/>
  <c r="H81" i="18"/>
  <c r="L191" i="18"/>
  <c r="H191" i="18"/>
  <c r="J191" i="18"/>
  <c r="J62" i="18"/>
  <c r="H62" i="18"/>
  <c r="L62" i="18"/>
  <c r="H61" i="18"/>
  <c r="L61" i="18"/>
  <c r="J61" i="18"/>
  <c r="L64" i="18"/>
  <c r="H64" i="18"/>
  <c r="J64" i="18"/>
  <c r="M706" i="18"/>
  <c r="M721" i="18"/>
  <c r="F429" i="18"/>
  <c r="F604" i="18"/>
  <c r="M701" i="18"/>
  <c r="M713" i="18"/>
  <c r="M719" i="18"/>
  <c r="M722" i="18"/>
  <c r="M689" i="18"/>
  <c r="F578" i="18"/>
  <c r="M710" i="18"/>
  <c r="M708" i="18"/>
  <c r="F626" i="18"/>
  <c r="M696" i="18"/>
  <c r="F620" i="18"/>
  <c r="F600" i="18"/>
  <c r="J727" i="18"/>
  <c r="M712" i="18"/>
  <c r="M705" i="18"/>
  <c r="M700" i="18"/>
  <c r="M711" i="18"/>
  <c r="M691" i="18"/>
  <c r="H727" i="18"/>
  <c r="M688" i="18"/>
  <c r="L727" i="18"/>
  <c r="M707" i="18"/>
  <c r="M695" i="18"/>
  <c r="M692" i="18"/>
  <c r="F99" i="18"/>
  <c r="F433" i="18"/>
  <c r="F619" i="18"/>
  <c r="L509" i="18"/>
  <c r="F590" i="18"/>
  <c r="F593" i="18"/>
  <c r="M425" i="18"/>
  <c r="F635" i="18"/>
  <c r="F633" i="18"/>
  <c r="F612" i="18"/>
  <c r="F616" i="18"/>
  <c r="F613" i="18"/>
  <c r="F634" i="18"/>
  <c r="F636" i="18"/>
  <c r="J509" i="18"/>
  <c r="H509" i="18"/>
  <c r="M510" i="18" s="1"/>
  <c r="H613" i="18" l="1"/>
  <c r="J613" i="18"/>
  <c r="L613" i="18"/>
  <c r="L600" i="18"/>
  <c r="J600" i="18"/>
  <c r="H600" i="18"/>
  <c r="H616" i="18"/>
  <c r="L616" i="18"/>
  <c r="J616" i="18"/>
  <c r="H619" i="18"/>
  <c r="L619" i="18"/>
  <c r="J619" i="18"/>
  <c r="J620" i="18"/>
  <c r="L620" i="18"/>
  <c r="H620" i="18"/>
  <c r="M620" i="18" s="1"/>
  <c r="M599" i="18"/>
  <c r="J635" i="18"/>
  <c r="H635" i="18"/>
  <c r="L635" i="18"/>
  <c r="L604" i="18"/>
  <c r="J604" i="18"/>
  <c r="H604" i="18"/>
  <c r="M584" i="18"/>
  <c r="M575" i="18"/>
  <c r="M640" i="18"/>
  <c r="M623" i="18"/>
  <c r="M597" i="18"/>
  <c r="M582" i="18"/>
  <c r="M639" i="18"/>
  <c r="L636" i="18"/>
  <c r="J636" i="18"/>
  <c r="H636" i="18"/>
  <c r="M636" i="18" s="1"/>
  <c r="L612" i="18"/>
  <c r="J612" i="18"/>
  <c r="H612" i="18"/>
  <c r="M612" i="18" s="1"/>
  <c r="L593" i="18"/>
  <c r="J593" i="18"/>
  <c r="H593" i="18"/>
  <c r="L578" i="18"/>
  <c r="J578" i="18"/>
  <c r="J642" i="18" s="1"/>
  <c r="M645" i="18" s="1"/>
  <c r="H578" i="18"/>
  <c r="H634" i="18"/>
  <c r="J634" i="18"/>
  <c r="L634" i="18"/>
  <c r="L633" i="18"/>
  <c r="H633" i="18"/>
  <c r="J633" i="18"/>
  <c r="L590" i="18"/>
  <c r="H590" i="18"/>
  <c r="J590" i="18"/>
  <c r="L626" i="18"/>
  <c r="J626" i="18"/>
  <c r="H626" i="18"/>
  <c r="M574" i="18"/>
  <c r="M638" i="18"/>
  <c r="M631" i="18"/>
  <c r="M580" i="18"/>
  <c r="M610" i="18"/>
  <c r="M576" i="18"/>
  <c r="M573" i="18"/>
  <c r="M629" i="18"/>
  <c r="M728" i="18"/>
  <c r="M727" i="18"/>
  <c r="M509" i="18"/>
  <c r="M511" i="18" s="1"/>
  <c r="M512" i="18" s="1"/>
  <c r="M513" i="18" s="1"/>
  <c r="M514" i="18" s="1"/>
  <c r="M515" i="18" s="1"/>
  <c r="D7" i="18" s="1"/>
  <c r="M442" i="18"/>
  <c r="L395" i="18"/>
  <c r="J395" i="18"/>
  <c r="M370" i="18"/>
  <c r="M330" i="18"/>
  <c r="M394" i="18"/>
  <c r="M327" i="18"/>
  <c r="L429" i="18"/>
  <c r="J429" i="18"/>
  <c r="H429" i="18"/>
  <c r="H430" i="18"/>
  <c r="L430" i="18"/>
  <c r="J430" i="18"/>
  <c r="M329" i="18"/>
  <c r="M334" i="18"/>
  <c r="M371" i="18"/>
  <c r="M441" i="18"/>
  <c r="M328" i="18"/>
  <c r="M367" i="18"/>
  <c r="M389" i="18"/>
  <c r="M352" i="18"/>
  <c r="M332" i="18"/>
  <c r="M364" i="18"/>
  <c r="M323" i="18"/>
  <c r="M444" i="18"/>
  <c r="L433" i="18"/>
  <c r="J433" i="18"/>
  <c r="H433" i="18"/>
  <c r="M366" i="18"/>
  <c r="M378" i="18"/>
  <c r="M390" i="18"/>
  <c r="M325" i="18"/>
  <c r="M372" i="18"/>
  <c r="M333" i="18"/>
  <c r="M353" i="18"/>
  <c r="M351" i="18"/>
  <c r="M393" i="18"/>
  <c r="M365" i="18"/>
  <c r="M247" i="18"/>
  <c r="M205" i="18"/>
  <c r="M124" i="18"/>
  <c r="M186" i="18"/>
  <c r="M69" i="18"/>
  <c r="M131" i="18"/>
  <c r="M224" i="18"/>
  <c r="M171" i="18"/>
  <c r="M230" i="18"/>
  <c r="M119" i="18"/>
  <c r="M138" i="18"/>
  <c r="M184" i="18"/>
  <c r="M216" i="18"/>
  <c r="M120" i="18"/>
  <c r="M324" i="18"/>
  <c r="M340" i="18"/>
  <c r="M360" i="18"/>
  <c r="M316" i="18"/>
  <c r="M322" i="18"/>
  <c r="M338" i="18"/>
  <c r="M387" i="18"/>
  <c r="H447" i="18"/>
  <c r="M447" i="18" s="1"/>
  <c r="M443" i="18"/>
  <c r="M238" i="18"/>
  <c r="M207" i="18"/>
  <c r="M83" i="18"/>
  <c r="M118" i="18"/>
  <c r="M183" i="18"/>
  <c r="M244" i="18"/>
  <c r="M239" i="18"/>
  <c r="M79" i="18"/>
  <c r="M237" i="18"/>
  <c r="M130" i="18"/>
  <c r="M81" i="18"/>
  <c r="M71" i="18"/>
  <c r="M172" i="18"/>
  <c r="M232" i="18"/>
  <c r="M227" i="18"/>
  <c r="M72" i="18"/>
  <c r="M240" i="18"/>
  <c r="M109" i="18"/>
  <c r="M219" i="18"/>
  <c r="M132" i="18"/>
  <c r="M257" i="18"/>
  <c r="M191" i="18"/>
  <c r="M77" i="18"/>
  <c r="M100" i="18"/>
  <c r="M167" i="18"/>
  <c r="J99" i="18"/>
  <c r="L99" i="18"/>
  <c r="L261" i="18" s="1"/>
  <c r="H99" i="18"/>
  <c r="H395" i="18"/>
  <c r="M396" i="18" s="1"/>
  <c r="M196" i="18"/>
  <c r="M241" i="18"/>
  <c r="M112" i="18"/>
  <c r="M126" i="18"/>
  <c r="M188" i="18"/>
  <c r="M193" i="18"/>
  <c r="M208" i="18"/>
  <c r="M218" i="18"/>
  <c r="M223" i="18"/>
  <c r="M258" i="18"/>
  <c r="M141" i="18"/>
  <c r="M116" i="18"/>
  <c r="M252" i="18"/>
  <c r="M199" i="18"/>
  <c r="M236" i="18"/>
  <c r="M231" i="18"/>
  <c r="M75" i="18"/>
  <c r="M113" i="18"/>
  <c r="M127" i="18"/>
  <c r="M173" i="18"/>
  <c r="M189" i="18"/>
  <c r="M201" i="18"/>
  <c r="M198" i="18"/>
  <c r="M248" i="18"/>
  <c r="M235" i="18"/>
  <c r="M206" i="18"/>
  <c r="M84" i="18"/>
  <c r="M115" i="18"/>
  <c r="M174" i="18"/>
  <c r="M202" i="18"/>
  <c r="M212" i="18"/>
  <c r="M225" i="18"/>
  <c r="M251" i="18"/>
  <c r="M197" i="18"/>
  <c r="M243" i="18"/>
  <c r="M111" i="18"/>
  <c r="M192" i="18"/>
  <c r="M246" i="18"/>
  <c r="M87" i="18"/>
  <c r="M121" i="18"/>
  <c r="M253" i="18"/>
  <c r="M221" i="18"/>
  <c r="M145" i="18"/>
  <c r="M254" i="18"/>
  <c r="M110" i="18"/>
  <c r="M169" i="18"/>
  <c r="M179" i="18"/>
  <c r="M190" i="18"/>
  <c r="M220" i="18"/>
  <c r="M260" i="18"/>
  <c r="H261" i="18"/>
  <c r="M262" i="18" s="1"/>
  <c r="M203" i="18"/>
  <c r="M90" i="18"/>
  <c r="M117" i="18"/>
  <c r="M134" i="18"/>
  <c r="M144" i="18"/>
  <c r="M177" i="18"/>
  <c r="M182" i="18"/>
  <c r="M214" i="18"/>
  <c r="M229" i="18"/>
  <c r="M89" i="18"/>
  <c r="M97" i="18"/>
  <c r="M133" i="18"/>
  <c r="M139" i="18"/>
  <c r="M176" i="18"/>
  <c r="M195" i="18"/>
  <c r="M245" i="18"/>
  <c r="M86" i="18"/>
  <c r="M92" i="18"/>
  <c r="M122" i="18"/>
  <c r="M135" i="18"/>
  <c r="M168" i="18"/>
  <c r="M178" i="18"/>
  <c r="M211" i="18"/>
  <c r="M215" i="18"/>
  <c r="M250" i="18"/>
  <c r="M259" i="18"/>
  <c r="M217" i="18"/>
  <c r="M142" i="18"/>
  <c r="M74" i="18"/>
  <c r="M93" i="18"/>
  <c r="M123" i="18"/>
  <c r="M128" i="18"/>
  <c r="M146" i="18"/>
  <c r="M256" i="18"/>
  <c r="M233" i="18"/>
  <c r="M78" i="18"/>
  <c r="M129" i="18"/>
  <c r="M147" i="18"/>
  <c r="M180" i="18"/>
  <c r="M213" i="18"/>
  <c r="M226" i="18"/>
  <c r="M61" i="18"/>
  <c r="M62" i="18"/>
  <c r="M64" i="18"/>
  <c r="J261" i="18"/>
  <c r="M729" i="18"/>
  <c r="M730" i="18" s="1"/>
  <c r="M731" i="18" s="1"/>
  <c r="M732" i="18" s="1"/>
  <c r="M733" i="18" s="1"/>
  <c r="D9" i="18" s="1"/>
  <c r="L642" i="18"/>
  <c r="M616" i="18" l="1"/>
  <c r="M633" i="18"/>
  <c r="M634" i="18"/>
  <c r="M593" i="18"/>
  <c r="M604" i="18"/>
  <c r="M635" i="18"/>
  <c r="M619" i="18"/>
  <c r="M600" i="18"/>
  <c r="M626" i="18"/>
  <c r="M590" i="18"/>
  <c r="M578" i="18"/>
  <c r="M613" i="18"/>
  <c r="H446" i="18"/>
  <c r="M448" i="18" s="1"/>
  <c r="J446" i="18"/>
  <c r="M450" i="18" s="1"/>
  <c r="M430" i="18"/>
  <c r="M429" i="18"/>
  <c r="H642" i="18"/>
  <c r="M433" i="18"/>
  <c r="L446" i="18"/>
  <c r="M395" i="18"/>
  <c r="M397" i="18" s="1"/>
  <c r="M398" i="18" s="1"/>
  <c r="M399" i="18" s="1"/>
  <c r="M400" i="18" s="1"/>
  <c r="M401" i="18" s="1"/>
  <c r="D5" i="18" s="1"/>
  <c r="M261" i="18"/>
  <c r="M263" i="18" s="1"/>
  <c r="M264" i="18" s="1"/>
  <c r="M265" i="18" s="1"/>
  <c r="M266" i="18" s="1"/>
  <c r="M267" i="18" s="1"/>
  <c r="D4" i="18" s="1"/>
  <c r="M99" i="18"/>
  <c r="M642" i="18" l="1"/>
  <c r="M643" i="18"/>
  <c r="M446" i="18"/>
  <c r="M449" i="18" s="1"/>
  <c r="M451" i="18" s="1"/>
  <c r="M452" i="18" s="1"/>
  <c r="M453" i="18" s="1"/>
  <c r="D6" i="18" s="1"/>
  <c r="M644" i="18" l="1"/>
  <c r="M646" i="18" s="1"/>
  <c r="M647" i="18" s="1"/>
  <c r="M648" i="18" s="1"/>
  <c r="D8" i="18" s="1"/>
  <c r="D10" i="18" s="1"/>
  <c r="D11" i="18" s="1"/>
  <c r="D12" i="18" s="1"/>
  <c r="D13" i="18" s="1"/>
  <c r="D14" i="18" s="1"/>
</calcChain>
</file>

<file path=xl/sharedStrings.xml><?xml version="1.0" encoding="utf-8"?>
<sst xmlns="http://schemas.openxmlformats.org/spreadsheetml/2006/main" count="1199" uniqueCount="340">
  <si>
    <t>№</t>
  </si>
  <si>
    <t>რაოდენობა</t>
  </si>
  <si>
    <t>მასალა</t>
  </si>
  <si>
    <t>ხელფასი</t>
  </si>
  <si>
    <t>ჯამი</t>
  </si>
  <si>
    <t>კვ.მ</t>
  </si>
  <si>
    <t>კგ</t>
  </si>
  <si>
    <t>კუბ.მ</t>
  </si>
  <si>
    <t>ზედნადები ხარჯი</t>
  </si>
  <si>
    <t>მოგება</t>
  </si>
  <si>
    <t>სულ</t>
  </si>
  <si>
    <t>#</t>
  </si>
  <si>
    <t>ობიექტების ჩამონათვალი</t>
  </si>
  <si>
    <t>ღირებულება (ლარი)</t>
  </si>
  <si>
    <t>ჯამი:</t>
  </si>
  <si>
    <t>შიდა წყალმომარაგება და კანალიზაცია</t>
  </si>
  <si>
    <t>ელ. მომარაგება</t>
  </si>
  <si>
    <t>გაფას №</t>
  </si>
  <si>
    <t>სამუშაოებისა და ხარჯების დასახელება</t>
  </si>
  <si>
    <t>განზ.</t>
  </si>
  <si>
    <t>3</t>
  </si>
  <si>
    <t>მანქ./მექანიზმ.</t>
  </si>
  <si>
    <t>ღირებულება ლარი</t>
  </si>
  <si>
    <t>ერთ. ფასი</t>
  </si>
  <si>
    <t>ნორმატ. ერთ.</t>
  </si>
  <si>
    <t>საპრ.</t>
  </si>
  <si>
    <t>მასალების სატრანსპორტო ხარჯი</t>
  </si>
  <si>
    <t>კაც/სთ</t>
  </si>
  <si>
    <t>ლარი</t>
  </si>
  <si>
    <t>შრომის დანახარჯი</t>
  </si>
  <si>
    <t>მანქანები</t>
  </si>
  <si>
    <t>სხვა მასალა</t>
  </si>
  <si>
    <t>ელექტროდი</t>
  </si>
  <si>
    <t>კედლები და ტიხრები</t>
  </si>
  <si>
    <t>ღიობები</t>
  </si>
  <si>
    <t>შიდა მოსაპირკეთებელი სამუშაოები</t>
  </si>
  <si>
    <t>საბაზრო</t>
  </si>
  <si>
    <t>ქვიშა-ცემენტის ხსნარი</t>
  </si>
  <si>
    <t>მდფ-ის კარის ბლოკის მოწყობა</t>
  </si>
  <si>
    <t>მდფ-ის კარის ბლოკი ხელსაწყოებით (ყრუ)</t>
  </si>
  <si>
    <t>СНиП IV-2-82 11-8-1.2</t>
  </si>
  <si>
    <t>იატაკზე მოჭიმვის მოწყობა ქვიშა-ცემენტის ხსნარით</t>
  </si>
  <si>
    <t>იატაკზე კერამოგრანიტის ფილების დაგება</t>
  </si>
  <si>
    <t>კერამოგრანიტის ფილები მაღალი ხარისხის</t>
  </si>
  <si>
    <t>წებო-ცემენტი</t>
  </si>
  <si>
    <t>პლინტუსების მოწყობა კერამოგრანიტის ფილებით</t>
  </si>
  <si>
    <t>იატაკზე ლამინირებული ფილების დაგება პლინტუსების მოწყობით</t>
  </si>
  <si>
    <t>СНиП IV-2-82 15-14-1</t>
  </si>
  <si>
    <t>კერამიკული ფილები (კაფელის ფილა)</t>
  </si>
  <si>
    <t>ჭერების დამუშავება და შეღებვა წყალემულსიის საღებავით</t>
  </si>
  <si>
    <t>საფითხნი</t>
  </si>
  <si>
    <t>წყალემულსიის საღებავი</t>
  </si>
  <si>
    <t>კედლების დამუშავება და შეღებვა წყალემულსიის საღებავით</t>
  </si>
  <si>
    <t>მოწყობილობა</t>
  </si>
  <si>
    <t>კანალიზაცია</t>
  </si>
  <si>
    <t>ცივი წყალი</t>
  </si>
  <si>
    <t>ცხელი წყალი</t>
  </si>
  <si>
    <t>СНиП IV-2-82 17-1-5</t>
  </si>
  <si>
    <t>СНиП IV-2-82 17-4-1</t>
  </si>
  <si>
    <t>СНиП IV-2-82 17-1-10</t>
  </si>
  <si>
    <t>СНиП IV-2-82 17-6-1</t>
  </si>
  <si>
    <t>СНиП IV-2-82 16-12-1</t>
  </si>
  <si>
    <t>კომპ.</t>
  </si>
  <si>
    <t>გრძ.მ</t>
  </si>
  <si>
    <t>ხელსაბანის ფეხი</t>
  </si>
  <si>
    <t>ტრაპი Ø-100მმ</t>
  </si>
  <si>
    <t>პლასტმასის კანალიზაციის მილის მონტაჟი</t>
  </si>
  <si>
    <t>პლასტმასის სამკაპი 90 გრად. Ø110/50</t>
  </si>
  <si>
    <t>პლასტმასის სამკაპი 90 გრად. Ø50/50</t>
  </si>
  <si>
    <t>პლასტმასის მუხლი Ø-50</t>
  </si>
  <si>
    <t>პლასტმასის წამგვარი 135 Ø50</t>
  </si>
  <si>
    <t>პლასტიკური ქურო Ø50</t>
  </si>
  <si>
    <t>პლასტიკური სამაგრი Ø50</t>
  </si>
  <si>
    <t>ბეტ ლურსმანი</t>
  </si>
  <si>
    <t>პლასტიკური სამაგრი Ø20</t>
  </si>
  <si>
    <t>ვენტილების და უკუსარქველების მონტაჟი</t>
  </si>
  <si>
    <t>ზედნადები ხარჯი მონტაჟის ღირებულებაზე</t>
  </si>
  <si>
    <t>მათ შორის დანადგარები</t>
  </si>
  <si>
    <t>კომპ</t>
  </si>
  <si>
    <t>გათბობის მილგაყვანილობა</t>
  </si>
  <si>
    <t>ფოლადის პანელური რადიატორები</t>
  </si>
  <si>
    <t>СНиП IV-2-82 20-31-1</t>
  </si>
  <si>
    <t>СНиП IV-2-82 18-2-6</t>
  </si>
  <si>
    <t>ჰაერგამშვები ვენტილი</t>
  </si>
  <si>
    <t>დამცლელი ვენტილი</t>
  </si>
  <si>
    <t>СНиП IV-2-82 18-5-1</t>
  </si>
  <si>
    <t>ფოლადის პანელური რადიატორების მონტაჟი</t>
  </si>
  <si>
    <t>კაბელები</t>
  </si>
  <si>
    <t>ფურნიტირა</t>
  </si>
  <si>
    <t>სანათები</t>
  </si>
  <si>
    <t>სამონტაჟო მასალა</t>
  </si>
  <si>
    <t>8-402-1</t>
  </si>
  <si>
    <t>8-591-7</t>
  </si>
  <si>
    <t>8-591-2</t>
  </si>
  <si>
    <t>8-599-1</t>
  </si>
  <si>
    <t>8-418-3</t>
  </si>
  <si>
    <t>მეტრი</t>
  </si>
  <si>
    <t>სხვა მასალები</t>
  </si>
  <si>
    <t>კაბელების მონტაჟი</t>
  </si>
  <si>
    <t>საშტეფსელო როზეტების მონტაჟი</t>
  </si>
  <si>
    <t>ჩამრთველების მონტაჟი</t>
  </si>
  <si>
    <t>სანათების მონტაჟი</t>
  </si>
  <si>
    <t>ლამინირებული პარკეტი მაღალი ხარისხის</t>
  </si>
  <si>
    <t>კანალიზაციის პლასტმასის მილი Ø-50</t>
  </si>
  <si>
    <t>СНиП IV-2-82 13-60-3 knauf</t>
  </si>
  <si>
    <t>თაბაშირ-მუყაოს ნესტგამძლე ფილა</t>
  </si>
  <si>
    <t>პროფილი UW</t>
  </si>
  <si>
    <t>პროფილი CW</t>
  </si>
  <si>
    <t>შურუპი</t>
  </si>
  <si>
    <t>არმირების ლენტი</t>
  </si>
  <si>
    <t>დუბელი</t>
  </si>
  <si>
    <t>თაბაშირ-მუყაოს ფილა</t>
  </si>
  <si>
    <t>СНиП IV-2-82 9-14-5</t>
  </si>
  <si>
    <t>СНиП IV-2-82 11-20-3</t>
  </si>
  <si>
    <t>СНиП IV-2-82 11-27-4</t>
  </si>
  <si>
    <t>პროფილი CD</t>
  </si>
  <si>
    <t>CD პროფილის გადასაბმელი</t>
  </si>
  <si>
    <t>CD პროფილის ჯვარედინი გადასაბმელი</t>
  </si>
  <si>
    <t>პროფილის საკიდი</t>
  </si>
  <si>
    <t>СНиП IV-2-82 15-168-10</t>
  </si>
  <si>
    <t>СНиП IV-2-82 15-168-9</t>
  </si>
  <si>
    <t>ფასონური ნაწილები</t>
  </si>
  <si>
    <t>СНиП IV-2-82 16-24-3</t>
  </si>
  <si>
    <t>СНиП IV-2-82 16-24-2</t>
  </si>
  <si>
    <t>8-573-3</t>
  </si>
  <si>
    <t>8-574-18</t>
  </si>
  <si>
    <t>8-418-1</t>
  </si>
  <si>
    <t>გაზმომარაგების შიდა ქსელი</t>
  </si>
  <si>
    <t>ცალი</t>
  </si>
  <si>
    <t>ცალმხრივი ხრახნი დ=15მმ</t>
  </si>
  <si>
    <t>კედლის გახვრეტა გარცმისათვის</t>
  </si>
  <si>
    <t>გაზსადენის შეღებვა</t>
  </si>
  <si>
    <t>შტუცერი დ=15მმ</t>
  </si>
  <si>
    <t>რეზინ-ქსოვილიანი შლანგი</t>
  </si>
  <si>
    <t>სამაგრი დეტალი</t>
  </si>
  <si>
    <t>ტექზედამხედველობა</t>
  </si>
  <si>
    <t>სამშენებლო ნაწილი</t>
  </si>
  <si>
    <t>გათბობა-კონდიცირების სისტემა</t>
  </si>
  <si>
    <t>ბურთულიანი ონკანი დ=15მმ</t>
  </si>
  <si>
    <t xml:space="preserve">ელ. გამანაწილებელი ფარი </t>
  </si>
  <si>
    <t xml:space="preserve">გამ. კარადა </t>
  </si>
  <si>
    <t>ავტომატური ამომრთველების მონტაჟი</t>
  </si>
  <si>
    <t>ავტომატური ამომრთველი 100ა. 3 პოლუსა</t>
  </si>
  <si>
    <t>1-ანი ჩამრთველი 10A</t>
  </si>
  <si>
    <t>2-ანი ჩამრთველი 10A</t>
  </si>
  <si>
    <t>კოლოფი ხელსაწყოებისათვის (ფარული მონტაჟი)</t>
  </si>
  <si>
    <t>თვითდნობადი გოფრირებული მილის მონტაჟი</t>
  </si>
  <si>
    <t>თვითდნობადი გოფრირებული მილი ულტრაიისფერი სხივ მედეგი დ-20</t>
  </si>
  <si>
    <t>თვითდნობადი ორკედლიანი გოფრირებული მილი დ-40</t>
  </si>
  <si>
    <t xml:space="preserve">მოგება </t>
  </si>
  <si>
    <t>გამწოვი სავენტილაციო სისტემა</t>
  </si>
  <si>
    <t>ელექტრო ჰაერგამწოვი (Ø=100)</t>
  </si>
  <si>
    <t>გარე დაყენების ცხაური</t>
  </si>
  <si>
    <t>სპლიტ კონდიციონერების მონტაჟი</t>
  </si>
  <si>
    <t>წყლის გამათბობელი ქვაბი</t>
  </si>
  <si>
    <t>ქვაბთან მისაერთებელი კომპლექტი</t>
  </si>
  <si>
    <t>გათბობის და ცხელი წყლის მილგაყვანილობა</t>
  </si>
  <si>
    <t>ჩამკეტ-მარეგულირებელი ვენტილი</t>
  </si>
  <si>
    <t xml:space="preserve">ჩამკეტ-მარეგულირებელი ვენტილი </t>
  </si>
  <si>
    <t>ხელსაბანი შემრევით და ბოთლისებური სიფონით, სარკითა და ყველა საჭირო ფურნიტურით</t>
  </si>
  <si>
    <t>უნიტაზი ჩამრეცხი ავზით და გოფრირებული მილით, საქაღალდითა და ყველა საჭირო ფურნიტურით</t>
  </si>
  <si>
    <t>ჭურჭლის სარეცხი ნიჟარა შემრევით და ბოთლისებური სიფონით (კარადით)</t>
  </si>
  <si>
    <t>მინაბოჭკოვანი წყალსადენის მილის მონტაჟი</t>
  </si>
  <si>
    <t>მინაბოჭკოვანი მუხლი Ø-20</t>
  </si>
  <si>
    <t>მინაბოჭკოვანი მუხლი Ø-20 შიგა ხრახნით</t>
  </si>
  <si>
    <t>დასაშლელი კონსტრუქციები</t>
  </si>
  <si>
    <t>ტონა</t>
  </si>
  <si>
    <t>ВЗЕР 1-3</t>
  </si>
  <si>
    <t>СНиП IV-2-82 46-31-12</t>
  </si>
  <si>
    <t>СНиП IV-2-82 46-30-3</t>
  </si>
  <si>
    <t>СНиП IV-2-82 46-32-3</t>
  </si>
  <si>
    <t>პარკეტის იატაკის დემონტაჟი</t>
  </si>
  <si>
    <t>ლითონის შემინული ვიტრაჟების დემონტაჟი</t>
  </si>
  <si>
    <t>კონდიციონერების დემონტაჟი (დასაწყობებით)</t>
  </si>
  <si>
    <t>ნაგვის გადაადგილება ურიკით 30მ მანძილზე</t>
  </si>
  <si>
    <t>ნაგვის დატვირთვა ავტომანქანაზე ხელით</t>
  </si>
  <si>
    <t>ნაგვის ტრანსპორტირება ავტოთვითმცლელით 25 კმ მანძილზე</t>
  </si>
  <si>
    <t>СНиП IV-2-82 8-15-1</t>
  </si>
  <si>
    <t>კედლების  წყობა წვრილი სამშენებლო ბლოკით 39*19*15 სმ</t>
  </si>
  <si>
    <t>წვრილი სამშენებლო ბლოკი</t>
  </si>
  <si>
    <t>СНиП IV-2-82 10-60-3 knauf</t>
  </si>
  <si>
    <t>მეტალოპლასტმასის ფანჯარა</t>
  </si>
  <si>
    <t>იატაკზე დასამაგრებელი კარის ფიქსატორის მოწყობა</t>
  </si>
  <si>
    <t>СНиП IV-2-82 11-7-1</t>
  </si>
  <si>
    <t>პემზა</t>
  </si>
  <si>
    <t xml:space="preserve">СНиП IV-2-82 10-10-3 </t>
  </si>
  <si>
    <t>თაბაშირ-მუყაოს ფილა შეკიდული ჭერის კარკასით</t>
  </si>
  <si>
    <t>ВЗЕР 1-127 1-128</t>
  </si>
  <si>
    <t>15.21</t>
  </si>
  <si>
    <t>მეტალოპლასტმასის ფანჯრების მოწყობა</t>
  </si>
  <si>
    <t>დროებითი შენობა-ნაგებობები 1,2%</t>
  </si>
  <si>
    <t>კედლების მოპირკეთება კერამიკული ფილებით</t>
  </si>
  <si>
    <t>16-20-1</t>
  </si>
  <si>
    <t>8-574-24</t>
  </si>
  <si>
    <t>8-574-19</t>
  </si>
  <si>
    <t>კარის ბლოკის დემონტაჟი</t>
  </si>
  <si>
    <t>16-12-1</t>
  </si>
  <si>
    <t>მილი</t>
  </si>
  <si>
    <t>ფიტინგი</t>
  </si>
  <si>
    <t>ტიხრების მოწყობა ნესტგამძლე თაბაშირ-მუყაოს ფილებით კარკასით და მინერალური ბამბის იზოლაციით</t>
  </si>
  <si>
    <t>ტიხრების მოწყობა ჩვეულებრივი თაბაშირ-მუყაოს ფილებით კარკასით და მინერალური ბამბის იზოლაციით</t>
  </si>
  <si>
    <t>არსებული ცემენტის მოჭიმვის აყრა (გადახურვის ფილამდე)</t>
  </si>
  <si>
    <t>СНиП IV-2-82 46-31-2</t>
  </si>
  <si>
    <t>არსებული მეტლახის დემონტაჟი</t>
  </si>
  <si>
    <t>პემზით თბოსაიზოლაციო ფენის მოწყობა სისსქით 5-სმ</t>
  </si>
  <si>
    <t>იატაკები</t>
  </si>
  <si>
    <t>СНиП IV-2-82 6-16-8</t>
  </si>
  <si>
    <t>გადახურვის არსებულ ღიობებში რკ/ბეტ. ფილების მოწყობა</t>
  </si>
  <si>
    <t>ბეტონი M-200 (სისქით 100მმ)</t>
  </si>
  <si>
    <t>პლასმასის წყალსადენის მილის მონტაჟი</t>
  </si>
  <si>
    <t>მინაბამბა სისქით 5 სმ</t>
  </si>
  <si>
    <t xml:space="preserve"> პლინტუსი</t>
  </si>
  <si>
    <t>შეკიდული ჭერის მოწყობა თაბაშირ-მუყაოს ფილებით კარკასის მოწყობით და მინაბამბის იზოლაციით</t>
  </si>
  <si>
    <t>ფარდა-ჟალუზის მოწყობა (ნაჭრის ზოლის სიგანე: 127მმ (±10%); ნაჭრის მასალა: 100% პოლიესტერი; ნაჭრის წონა: 240გრ/1კბ.მ (±10%); ნაჭრის სისქე 0,60მმ (±10%); ნაჭრის გამჭვირვალობა: 20,00% (±5%); ნაჭრის ფერი: შემსყიდველის მოთხოვნის შესაბამისად; კარნიზის ზომები: არაუმეტეს 25მმX45მმ; კარნიზის მასალა: ალუმინი; კარნიზის ფერი: თეთრი)</t>
  </si>
  <si>
    <t>არმატურა Ø=16 AIII (ბიჯით 100-მმ)</t>
  </si>
  <si>
    <t>კანალიზაციის პლასტმასის მილი Ø-110</t>
  </si>
  <si>
    <t>პლასტმასის სამკაპი 90 გრად. Ø110/110</t>
  </si>
  <si>
    <t>პლასტმასის მუხლი Ø-100</t>
  </si>
  <si>
    <t>პლასტმასის წამგვარი 135 Ø110</t>
  </si>
  <si>
    <t>რევიზია Ø110</t>
  </si>
  <si>
    <t>პლასტიკური ქურო Ø110</t>
  </si>
  <si>
    <t>პლასტიკური სამაგრი Ø110</t>
  </si>
  <si>
    <t>პლასმასის წყალსადენის მილი Ø-25</t>
  </si>
  <si>
    <t>პლასმასის წყალსადენის მილი Ø-20</t>
  </si>
  <si>
    <t>მინაბოჭკოვანი წყალსადენის მილი Ø-20</t>
  </si>
  <si>
    <t>მინაბოჭკოვანი სამკაპი Ø-20/20</t>
  </si>
  <si>
    <t>დრეკადი შლანგი Ø-20</t>
  </si>
  <si>
    <t>ქურო Ø-20</t>
  </si>
  <si>
    <t>ვენტილი Ø-20</t>
  </si>
  <si>
    <t>უკუსარქველი Ø-20</t>
  </si>
  <si>
    <t>k=0.5</t>
  </si>
  <si>
    <t>k=0.6</t>
  </si>
  <si>
    <t>k=0.7</t>
  </si>
  <si>
    <t>СНиП IV-2-82 9-14-6</t>
  </si>
  <si>
    <t>СНиП IV-2-82 10-20-1</t>
  </si>
  <si>
    <t>СНиП IV-2-82 11-20-3 მისად.</t>
  </si>
  <si>
    <t>ყალიბის ფარი</t>
  </si>
  <si>
    <t>ხის მასალა</t>
  </si>
  <si>
    <t>სულ ჯამი</t>
  </si>
  <si>
    <t>მასალების სატრანაპორტო ხარჯი</t>
  </si>
  <si>
    <t>მოგება დანადგარების ღირებულების გამოკლებით</t>
  </si>
  <si>
    <t>СНиП IV-2-82 16-24-4</t>
  </si>
  <si>
    <t xml:space="preserve">ზედნადები ხარჯი </t>
  </si>
  <si>
    <t>16-7-6</t>
  </si>
  <si>
    <t>15-164-8</t>
  </si>
  <si>
    <t>ზეთოვანი საღებავი</t>
  </si>
  <si>
    <t>ოლიფა</t>
  </si>
  <si>
    <t>СНиП IV-2-8246-15-2</t>
  </si>
  <si>
    <t>46-32-2</t>
  </si>
  <si>
    <t>15-55-5-11</t>
  </si>
  <si>
    <t>15-159-8</t>
  </si>
  <si>
    <t>15-159-2</t>
  </si>
  <si>
    <t>ლინონეუმის იატაკის მოწყობა</t>
  </si>
  <si>
    <t>ლინონეუმი რეზინის საფუძველზე</t>
  </si>
  <si>
    <t>ლითონის შემინული ვიტრაჟებში დაზიანებული შუშების დემონტაჟი</t>
  </si>
  <si>
    <t>ბეტონის ხელოვნური ფილების მოხსნა</t>
  </si>
  <si>
    <t>საკაბელო არხის მონტაჟი</t>
  </si>
  <si>
    <t>საკაბელო არხი</t>
  </si>
  <si>
    <t>ლითონის ვიტრაჟებში მინების მონტაჟი</t>
  </si>
  <si>
    <t>ნაწრთობი მინა 4-იანი</t>
  </si>
  <si>
    <t>დასაგები ღრუბელი 3-მმ</t>
  </si>
  <si>
    <t xml:space="preserve"> შიდა წყალმომარაგება და კანალიზაცია</t>
  </si>
  <si>
    <t xml:space="preserve"> სამშენებლო ნაწილი</t>
  </si>
  <si>
    <t>შეჭრა დაბალი წნევის გაზსადენში (დ=20*50)</t>
  </si>
  <si>
    <t>კედელზე დასაკიდ ქვაბთან მიერთება  24კვტ</t>
  </si>
  <si>
    <t>დ=15მმ ფოლადის მილის მონტაჟი პნევმო გამოცდით</t>
  </si>
  <si>
    <t>დ=20 მმ ფოლადის მილის მონტაჟი პნევმო გამოცდით</t>
  </si>
  <si>
    <t>ფოლადის მილის გატარება გარცმის მილში დ=25მმ</t>
  </si>
  <si>
    <t>ბურთულიანი ონკანი დ=15 მმ</t>
  </si>
  <si>
    <t>მუხლი დ=20მმ</t>
  </si>
  <si>
    <t>გაუთვალისწინებელი ხარჯი 3%</t>
  </si>
  <si>
    <t>სპლიტ კონდიციონერების "კოლონური"მონტაჟი</t>
  </si>
  <si>
    <t>შპს „საქართველოს ფოსტის“ ადმინისტრაციული შენობის მე-3 სართულზე არსებული ფართის სამშენებლო-სარემონტო სამუშაოების ხარჯთაღრიცხვა</t>
  </si>
  <si>
    <t>არსებული ლითონის თაროების დემონტაჟი (დასაწყობებით)</t>
  </si>
  <si>
    <t>СНиП IV-2-82 8-2-2</t>
  </si>
  <si>
    <t>ხარაჩოს მოწყობა</t>
  </si>
  <si>
    <t>ხარაჩოს ლითონის ელემენტები</t>
  </si>
  <si>
    <t>ხარაჩოს ხის ელემენტები</t>
  </si>
  <si>
    <t>ფენილის ფარი</t>
  </si>
  <si>
    <t>გასაღებიანი საკეტის მექანიზმი (ქარხნული)</t>
  </si>
  <si>
    <t>СНиП IV-2-82 15-164-8</t>
  </si>
  <si>
    <t>ლითონის კარებების  და ტიხრების  დამუშავება და  შეღებვა ზეთოვანი საღებავით ორჯერ</t>
  </si>
  <si>
    <t>არსებული ლითონის კარებების რეაბილიტაცია</t>
  </si>
  <si>
    <t>СНиП IV-2-82 15-52-3</t>
  </si>
  <si>
    <t>კარ-ფანჯრების ფერდილების შელესვა ქვიშა-ცემენტის ხსნარით</t>
  </si>
  <si>
    <t>ქვიშა-ცემენტის ხსნარი 1:3</t>
  </si>
  <si>
    <t>არსებული 3 ფაზიანი კაბელის გადაბმა (ქარხნული ელემენტებით) და გამანაწილებელ კარადაზე დაერთება</t>
  </si>
  <si>
    <t>ელექტროქსელის სრული დემონტაჟი</t>
  </si>
  <si>
    <t>კედლებიდან დაზიანებული ნალესის მოხსნა</t>
  </si>
  <si>
    <t>რ-14-801</t>
  </si>
  <si>
    <r>
      <t xml:space="preserve">კაუჩუკის თბოიზოლაცია </t>
    </r>
    <r>
      <rPr>
        <b/>
        <sz val="10"/>
        <rFont val="Calibri"/>
        <family val="2"/>
        <scheme val="minor"/>
      </rPr>
      <t xml:space="preserve">D25*3,5 (H=9mm) </t>
    </r>
    <r>
      <rPr>
        <sz val="10"/>
        <rFont val="Calibri"/>
        <family val="2"/>
        <scheme val="minor"/>
      </rPr>
      <t>პ/პ მილებისათვის</t>
    </r>
  </si>
  <si>
    <r>
      <t xml:space="preserve">კაუჩუკის თბოიზოლაცია </t>
    </r>
    <r>
      <rPr>
        <b/>
        <sz val="10"/>
        <rFont val="Calibri"/>
        <family val="2"/>
        <scheme val="minor"/>
      </rPr>
      <t xml:space="preserve">D20*3,5 (H=9mm) </t>
    </r>
    <r>
      <rPr>
        <sz val="10"/>
        <rFont val="Calibri"/>
        <family val="2"/>
        <scheme val="minor"/>
      </rPr>
      <t>პ/პ მილებისათვის</t>
    </r>
  </si>
  <si>
    <r>
      <t xml:space="preserve">სპლიტ კონდიციონერი სიმძლავრით 24000 BTU/H (სრული ავტომატიკით აღჭურვილი და ეკოლოგიურად სუფთა სამაცივრო აგენტზე </t>
    </r>
    <r>
      <rPr>
        <b/>
        <sz val="10"/>
        <rFont val="Calibri"/>
        <family val="2"/>
        <scheme val="minor"/>
      </rPr>
      <t>R410A</t>
    </r>
    <r>
      <rPr>
        <sz val="10"/>
        <rFont val="Calibri"/>
        <family val="2"/>
        <scheme val="minor"/>
      </rPr>
      <t xml:space="preserve">, მომუშავე სპლიტ კონდიციონერის გარე ბლოკით  </t>
    </r>
    <r>
      <rPr>
        <b/>
        <sz val="10"/>
        <rFont val="Calibri"/>
        <family val="2"/>
        <scheme val="minor"/>
      </rPr>
      <t>t=-9°C</t>
    </r>
    <r>
      <rPr>
        <sz val="10"/>
        <rFont val="Calibri"/>
        <family val="2"/>
        <scheme val="minor"/>
      </rPr>
      <t>, ზამთრის გარე ტემპერატურის დროს და სპლიტ კონდიციონერის, კედლის ტიპის შიდა ბლოკით, აღჭურვილი: სრული ავტომატიკით, მართვის პულტით, ჰაერის გამწმენდი ფილტრით)</t>
    </r>
  </si>
  <si>
    <r>
      <t xml:space="preserve">სპლიტ კონდიციონერი სიმძლავრით 18000 BTU/H (სრული ავტომატიკით აღჭურვილი და ეკოლოგიურად სუფთა სამაცივრო აგენტზე </t>
    </r>
    <r>
      <rPr>
        <b/>
        <sz val="10"/>
        <rFont val="Calibri"/>
        <family val="2"/>
        <scheme val="minor"/>
      </rPr>
      <t>R410A</t>
    </r>
    <r>
      <rPr>
        <sz val="10"/>
        <rFont val="Calibri"/>
        <family val="2"/>
        <scheme val="minor"/>
      </rPr>
      <t xml:space="preserve">, მომუშავე სპლიტ კონდიციონერის გარე ბლოკით  </t>
    </r>
    <r>
      <rPr>
        <b/>
        <sz val="10"/>
        <rFont val="Calibri"/>
        <family val="2"/>
        <scheme val="minor"/>
      </rPr>
      <t>t=-9°C</t>
    </r>
    <r>
      <rPr>
        <sz val="10"/>
        <rFont val="Calibri"/>
        <family val="2"/>
        <scheme val="minor"/>
      </rPr>
      <t>, ზამთრის გარე ტემპერატურის დროს და სპლიტ კონდიციონერის, კედლის ტიპის შიდა ბლოკით, აღჭურვილი: სრული ავტომატიკით, მართვის პულტით, ჰაერის გამწმენდი ფილტრით)</t>
    </r>
  </si>
  <si>
    <r>
      <t xml:space="preserve">სპლიტ კონდიციონერი "კოლონური" სიმძლავრით 60000 BTU/H (სრული ავტომატიკით აღჭურვილი და ეკოლოგიურად სუფთა სამაცივრო აგენტზე </t>
    </r>
    <r>
      <rPr>
        <b/>
        <sz val="10"/>
        <rFont val="Calibri"/>
        <family val="2"/>
        <scheme val="minor"/>
      </rPr>
      <t>R410A</t>
    </r>
    <r>
      <rPr>
        <sz val="10"/>
        <rFont val="Calibri"/>
        <family val="2"/>
        <scheme val="minor"/>
      </rPr>
      <t xml:space="preserve">, მომუშავე სპლიტ კონდიციონერის გარე ბლოკით  </t>
    </r>
    <r>
      <rPr>
        <b/>
        <sz val="10"/>
        <rFont val="Calibri"/>
        <family val="2"/>
        <scheme val="minor"/>
      </rPr>
      <t>t=-9°C</t>
    </r>
    <r>
      <rPr>
        <sz val="10"/>
        <rFont val="Calibri"/>
        <family val="2"/>
        <scheme val="minor"/>
      </rPr>
      <t xml:space="preserve">, ზამთრის გარე ტემპერატურის დროს და სპლიტ კონდიციონერის, კოლონური ტიპის შიდა ბლოკით, აღჭურვილი: სრული ავტომატიკით, მართვის პულტით, ჰაერის გამწმენდი ფილტრით) </t>
    </r>
  </si>
  <si>
    <r>
      <t xml:space="preserve">პ/პ მინაბოჭკოვანი მილები </t>
    </r>
    <r>
      <rPr>
        <b/>
        <sz val="10"/>
        <rFont val="Calibri"/>
        <family val="2"/>
        <scheme val="minor"/>
      </rPr>
      <t>D20*2.8</t>
    </r>
  </si>
  <si>
    <r>
      <t xml:space="preserve">მუხლი 90გრ პ/პ მილისათვის </t>
    </r>
    <r>
      <rPr>
        <b/>
        <sz val="10"/>
        <rFont val="Calibri"/>
        <family val="2"/>
        <scheme val="minor"/>
      </rPr>
      <t>D20</t>
    </r>
  </si>
  <si>
    <r>
      <t xml:space="preserve">პ/პ მინაბოჭკოვანი მილები </t>
    </r>
    <r>
      <rPr>
        <b/>
        <sz val="10"/>
        <rFont val="Calibri"/>
        <family val="2"/>
        <scheme val="minor"/>
      </rPr>
      <t>D25*3.5</t>
    </r>
  </si>
  <si>
    <r>
      <t xml:space="preserve">მუხლი 90გრ პ/პ მილისათვის </t>
    </r>
    <r>
      <rPr>
        <b/>
        <sz val="10"/>
        <rFont val="Calibri"/>
        <family val="2"/>
        <scheme val="minor"/>
      </rPr>
      <t>D25</t>
    </r>
  </si>
  <si>
    <r>
      <t xml:space="preserve">სამკაპი პ/პ მილები: </t>
    </r>
    <r>
      <rPr>
        <b/>
        <sz val="10"/>
        <rFont val="Calibri"/>
        <family val="2"/>
        <scheme val="minor"/>
      </rPr>
      <t>25X20X25</t>
    </r>
  </si>
  <si>
    <r>
      <t xml:space="preserve">გადამყვანი პ/პ მილები </t>
    </r>
    <r>
      <rPr>
        <b/>
        <sz val="10"/>
        <rFont val="Calibri"/>
        <family val="2"/>
        <scheme val="minor"/>
      </rPr>
      <t>D25*20</t>
    </r>
  </si>
  <si>
    <r>
      <t xml:space="preserve">ქურო პ/პ მილები </t>
    </r>
    <r>
      <rPr>
        <b/>
        <sz val="10"/>
        <rFont val="Calibri"/>
        <family val="2"/>
        <scheme val="minor"/>
      </rPr>
      <t>D25*4,2</t>
    </r>
  </si>
  <si>
    <r>
      <t xml:space="preserve">პ/პ მინაბოჭკოვანი მილები </t>
    </r>
    <r>
      <rPr>
        <b/>
        <sz val="10"/>
        <rFont val="Calibri"/>
        <family val="2"/>
        <scheme val="minor"/>
      </rPr>
      <t>D32*4,4</t>
    </r>
  </si>
  <si>
    <r>
      <t xml:space="preserve">მუხლი 90გრ პ/პ მილისათვის </t>
    </r>
    <r>
      <rPr>
        <b/>
        <sz val="10"/>
        <rFont val="Calibri"/>
        <family val="2"/>
        <scheme val="minor"/>
      </rPr>
      <t xml:space="preserve">D32 </t>
    </r>
  </si>
  <si>
    <r>
      <t>სამკაპი პ/პ მილები:32</t>
    </r>
    <r>
      <rPr>
        <b/>
        <sz val="10"/>
        <rFont val="Calibri"/>
        <family val="2"/>
        <scheme val="minor"/>
      </rPr>
      <t>X20X32</t>
    </r>
  </si>
  <si>
    <r>
      <t xml:space="preserve">ქურო პ/პ მილები </t>
    </r>
    <r>
      <rPr>
        <b/>
        <sz val="10"/>
        <rFont val="Calibri"/>
        <family val="2"/>
        <scheme val="minor"/>
      </rPr>
      <t>D32*4,2</t>
    </r>
  </si>
  <si>
    <r>
      <t xml:space="preserve">ქურო პ/პ მილები </t>
    </r>
    <r>
      <rPr>
        <b/>
        <sz val="10"/>
        <rFont val="Calibri"/>
        <family val="2"/>
        <scheme val="minor"/>
      </rPr>
      <t>D32*25</t>
    </r>
  </si>
  <si>
    <r>
      <t xml:space="preserve">ხიდი პ/პ მილები </t>
    </r>
    <r>
      <rPr>
        <b/>
        <sz val="10"/>
        <rFont val="Calibri"/>
        <family val="2"/>
        <scheme val="minor"/>
      </rPr>
      <t>D32*4,2</t>
    </r>
  </si>
  <si>
    <r>
      <t xml:space="preserve">წყლის ფილტრი </t>
    </r>
    <r>
      <rPr>
        <b/>
        <sz val="10"/>
        <rFont val="Calibri"/>
        <family val="2"/>
        <scheme val="minor"/>
      </rPr>
      <t>D25</t>
    </r>
  </si>
  <si>
    <r>
      <t xml:space="preserve">კაუჩუკის თბოიზოლაცია </t>
    </r>
    <r>
      <rPr>
        <b/>
        <sz val="10"/>
        <rFont val="Calibri"/>
        <family val="2"/>
        <scheme val="minor"/>
      </rPr>
      <t xml:space="preserve">D20 (H=9mm) </t>
    </r>
    <r>
      <rPr>
        <sz val="10"/>
        <rFont val="Calibri"/>
        <family val="2"/>
        <scheme val="minor"/>
      </rPr>
      <t>პ/პ მილებისათვის</t>
    </r>
  </si>
  <si>
    <r>
      <t xml:space="preserve">კაუჩუკის თბოიზოლაცია </t>
    </r>
    <r>
      <rPr>
        <b/>
        <sz val="10"/>
        <rFont val="Calibri"/>
        <family val="2"/>
        <scheme val="minor"/>
      </rPr>
      <t xml:space="preserve">D25 (H=9mm) </t>
    </r>
    <r>
      <rPr>
        <sz val="10"/>
        <rFont val="Calibri"/>
        <family val="2"/>
        <scheme val="minor"/>
      </rPr>
      <t>პ/პ მილებისათვის</t>
    </r>
  </si>
  <si>
    <r>
      <t xml:space="preserve">კაუჩუკის თბოიზოლაცია </t>
    </r>
    <r>
      <rPr>
        <b/>
        <sz val="10"/>
        <rFont val="Calibri"/>
        <family val="2"/>
        <scheme val="minor"/>
      </rPr>
      <t xml:space="preserve">D32 (H=9mm) </t>
    </r>
    <r>
      <rPr>
        <sz val="10"/>
        <rFont val="Calibri"/>
        <family val="2"/>
        <scheme val="minor"/>
      </rPr>
      <t>პ/პ მილებისათვის</t>
    </r>
  </si>
  <si>
    <r>
      <t xml:space="preserve">ფოლადის პანელური რადიატორი: </t>
    </r>
    <r>
      <rPr>
        <b/>
        <sz val="10"/>
        <rFont val="Calibri"/>
        <family val="2"/>
        <scheme val="minor"/>
      </rPr>
      <t>(1500X600H)</t>
    </r>
  </si>
  <si>
    <r>
      <t xml:space="preserve">ჩამკეტ-მარეგულირებელი ვენტილი </t>
    </r>
    <r>
      <rPr>
        <b/>
        <sz val="10"/>
        <rFont val="Calibri"/>
        <family val="2"/>
        <scheme val="minor"/>
      </rPr>
      <t>D20</t>
    </r>
  </si>
  <si>
    <r>
      <rPr>
        <sz val="10"/>
        <rFont val="Calibri"/>
        <family val="2"/>
        <scheme val="minor"/>
      </rPr>
      <t>ავტომატური ამომრთველი 32ა. 3 პოლუსა</t>
    </r>
    <r>
      <rPr>
        <b/>
        <sz val="10"/>
        <rFont val="Calibri"/>
        <family val="2"/>
        <scheme val="minor"/>
      </rPr>
      <t xml:space="preserve"> </t>
    </r>
  </si>
  <si>
    <r>
      <rPr>
        <sz val="10"/>
        <rFont val="Calibri"/>
        <family val="2"/>
        <scheme val="minor"/>
      </rPr>
      <t>ავტომატური ამომრთველი 40ა. 2 პოლუსა</t>
    </r>
    <r>
      <rPr>
        <b/>
        <sz val="10"/>
        <rFont val="Calibri"/>
        <family val="2"/>
        <scheme val="minor"/>
      </rPr>
      <t xml:space="preserve"> </t>
    </r>
  </si>
  <si>
    <r>
      <rPr>
        <sz val="10"/>
        <rFont val="Calibri"/>
        <family val="2"/>
        <scheme val="minor"/>
      </rPr>
      <t>ავტომატური ამომრთველი 25ა. 1 პოლუსა</t>
    </r>
    <r>
      <rPr>
        <b/>
        <sz val="10"/>
        <rFont val="Calibri"/>
        <family val="2"/>
        <scheme val="minor"/>
      </rPr>
      <t xml:space="preserve"> </t>
    </r>
  </si>
  <si>
    <r>
      <rPr>
        <sz val="10"/>
        <rFont val="Calibri"/>
        <family val="2"/>
        <scheme val="minor"/>
      </rPr>
      <t>ავტომატური ამომრთველი 16ა. 1 პოლუსა</t>
    </r>
    <r>
      <rPr>
        <b/>
        <sz val="10"/>
        <rFont val="Calibri"/>
        <family val="2"/>
        <scheme val="minor"/>
      </rPr>
      <t xml:space="preserve"> </t>
    </r>
  </si>
  <si>
    <r>
      <t xml:space="preserve">კაბელი </t>
    </r>
    <r>
      <rPr>
        <b/>
        <sz val="10"/>
        <rFont val="Calibri"/>
        <family val="2"/>
        <scheme val="minor"/>
      </rPr>
      <t xml:space="preserve">ВВГ-НГ 3X1,5mm² </t>
    </r>
    <r>
      <rPr>
        <sz val="10"/>
        <rFont val="Calibri"/>
        <family val="2"/>
        <scheme val="minor"/>
      </rPr>
      <t>(ან ანალოგიური)</t>
    </r>
  </si>
  <si>
    <r>
      <t xml:space="preserve">კაბელი </t>
    </r>
    <r>
      <rPr>
        <b/>
        <sz val="10"/>
        <rFont val="Calibri"/>
        <family val="2"/>
        <scheme val="minor"/>
      </rPr>
      <t xml:space="preserve">ВВГ-НГ 3X2,5mm² </t>
    </r>
    <r>
      <rPr>
        <sz val="10"/>
        <rFont val="Calibri"/>
        <family val="2"/>
        <scheme val="minor"/>
      </rPr>
      <t xml:space="preserve"> (ან ანალოგიური)</t>
    </r>
  </si>
  <si>
    <r>
      <t xml:space="preserve">კაბელი </t>
    </r>
    <r>
      <rPr>
        <b/>
        <sz val="10"/>
        <rFont val="Calibri"/>
        <family val="2"/>
        <scheme val="minor"/>
      </rPr>
      <t xml:space="preserve">ВВГ-НГ 4X2,5mm²  </t>
    </r>
    <r>
      <rPr>
        <sz val="10"/>
        <rFont val="Calibri"/>
        <family val="2"/>
        <scheme val="minor"/>
      </rPr>
      <t>(ან ანალოგიური)</t>
    </r>
  </si>
  <si>
    <r>
      <t xml:space="preserve">როზეტი </t>
    </r>
    <r>
      <rPr>
        <b/>
        <sz val="10"/>
        <rFont val="Calibri"/>
        <family val="2"/>
        <scheme val="minor"/>
      </rPr>
      <t xml:space="preserve">2p+E </t>
    </r>
    <r>
      <rPr>
        <sz val="10"/>
        <rFont val="Calibri"/>
        <family val="2"/>
        <scheme val="minor"/>
      </rPr>
      <t>(2 ბუდიანი)</t>
    </r>
  </si>
  <si>
    <r>
      <t>ლუმინესცენტური სანათი</t>
    </r>
    <r>
      <rPr>
        <b/>
        <sz val="10"/>
        <rFont val="Calibri"/>
        <family val="2"/>
        <scheme val="minor"/>
      </rPr>
      <t xml:space="preserve"> 2XT5-28W</t>
    </r>
  </si>
  <si>
    <r>
      <t xml:space="preserve">ავარიული გასასვლელის მანიშნებელი ინტეგრირებული აკუმულატორით </t>
    </r>
    <r>
      <rPr>
        <b/>
        <sz val="10"/>
        <rFont val="Calibri"/>
        <family val="2"/>
        <scheme val="minor"/>
      </rPr>
      <t>(EXIT)</t>
    </r>
  </si>
  <si>
    <r>
      <t xml:space="preserve">გამანაწილებელი კოლოფი </t>
    </r>
    <r>
      <rPr>
        <b/>
        <sz val="10"/>
        <rFont val="Calibri"/>
        <family val="2"/>
        <scheme val="minor"/>
      </rPr>
      <t xml:space="preserve">100X100 </t>
    </r>
    <r>
      <rPr>
        <sz val="10"/>
        <rFont val="Calibri"/>
        <family val="2"/>
        <scheme val="minor"/>
      </rPr>
      <t>ხუფით (ფარული მონტაჟი)</t>
    </r>
  </si>
  <si>
    <r>
      <t>მილი Ф</t>
    </r>
    <r>
      <rPr>
        <sz val="9"/>
        <rFont val="Calibri"/>
        <family val="2"/>
        <scheme val="minor"/>
      </rPr>
      <t>20</t>
    </r>
  </si>
  <si>
    <r>
      <t>მილი Ф</t>
    </r>
    <r>
      <rPr>
        <sz val="9"/>
        <rFont val="Calibri"/>
        <family val="2"/>
        <scheme val="minor"/>
      </rPr>
      <t>25</t>
    </r>
  </si>
  <si>
    <t>კედლებიდან საღებავის მოხსნა</t>
  </si>
  <si>
    <t>მანქ/სთ</t>
  </si>
  <si>
    <t>ჭერიდან საღებავის მოხსნა</t>
  </si>
  <si>
    <t>კედლებიდან ნალესის (წერტილოვანი) მოხსნა, მიკრო პნევმატური ჩაქუჩის და ლითონის ჯაგრისის გამოყენებით</t>
  </si>
  <si>
    <t>რ 14-801</t>
  </si>
  <si>
    <t>ხის ფანჯრის ბლოკის დემონტაჟი</t>
  </si>
  <si>
    <t>კედლების შელესვა ცემენტის ხსნარით</t>
  </si>
  <si>
    <t>ხსნარის ტუმბო 1კუბ.მ/სთ</t>
  </si>
  <si>
    <t>ცემენტის ხსნარი 1:3</t>
  </si>
  <si>
    <t>კედლების შეღებვა ზეთოვანი საღებავით ორჯერ</t>
  </si>
  <si>
    <t>საგრუნტი ზეთოვანი</t>
  </si>
  <si>
    <t>ჭერის შეღებვა ზეთოვანი საღებავით</t>
  </si>
  <si>
    <t>ბუნებრივ აირზე მომუშავე დახურული წვის კამერიანი, ორკონტურიანი კედლის წყალგამთბობი ქვაბი, აღჭურვილი: საფართოებელი ავზით, გათბობის საცირკულაციო ტუმბოთი, მართვის პანელით და სრული ავტომატიკით N=24kw სიმძლავრის და DT=80-60°C ტემპერატურული რეჟიმით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</si>
</sst>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</cellStyleXfs>
  <cellXfs count="243">
    <xf numFmtId="0" fontId="0" fillId="0" borderId="0" xfId="0"/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12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9" fontId="6" fillId="0" borderId="24" xfId="0" applyNumberFormat="1" applyFont="1" applyFill="1" applyBorder="1" applyAlignment="1" applyProtection="1">
      <alignment horizontal="center" vertical="center"/>
      <protection locked="0"/>
    </xf>
    <xf numFmtId="9" fontId="6" fillId="0" borderId="1" xfId="0" applyNumberFormat="1" applyFont="1" applyFill="1" applyBorder="1" applyAlignment="1" applyProtection="1">
      <alignment horizontal="center" vertical="center"/>
      <protection locked="0"/>
    </xf>
    <xf numFmtId="9" fontId="6" fillId="0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6" fillId="0" borderId="20" xfId="1" applyNumberFormat="1" applyFont="1" applyFill="1" applyBorder="1" applyAlignment="1" applyProtection="1">
      <alignment horizontal="center" vertical="center" wrapText="1"/>
    </xf>
    <xf numFmtId="4" fontId="12" fillId="0" borderId="41" xfId="0" applyNumberFormat="1" applyFont="1" applyFill="1" applyBorder="1" applyAlignment="1">
      <alignment vertical="center"/>
    </xf>
    <xf numFmtId="4" fontId="7" fillId="0" borderId="0" xfId="0" applyNumberFormat="1" applyFont="1" applyFill="1" applyAlignment="1" applyProtection="1">
      <alignment vertical="center"/>
    </xf>
    <xf numFmtId="3" fontId="13" fillId="0" borderId="0" xfId="0" applyNumberFormat="1" applyFont="1" applyFill="1" applyAlignment="1" applyProtection="1">
      <alignment horizontal="center" vertical="center" wrapText="1"/>
    </xf>
    <xf numFmtId="2" fontId="13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center" vertical="center"/>
    </xf>
    <xf numFmtId="3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Alignment="1" applyProtection="1">
      <alignment horizontal="center" vertical="center" wrapText="1"/>
    </xf>
    <xf numFmtId="3" fontId="10" fillId="0" borderId="28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2" fontId="10" fillId="0" borderId="3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Alignment="1" applyProtection="1">
      <alignment horizontal="center" vertical="center"/>
    </xf>
    <xf numFmtId="3" fontId="10" fillId="0" borderId="4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vertical="center"/>
    </xf>
    <xf numFmtId="2" fontId="10" fillId="0" borderId="29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3" fontId="7" fillId="0" borderId="28" xfId="0" applyNumberFormat="1" applyFont="1" applyFill="1" applyBorder="1" applyAlignment="1" applyProtection="1">
      <alignment horizontal="center" vertical="center"/>
    </xf>
    <xf numFmtId="3" fontId="7" fillId="0" borderId="30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2" fontId="10" fillId="0" borderId="23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horizontal="center" vertical="center"/>
    </xf>
    <xf numFmtId="4" fontId="13" fillId="0" borderId="31" xfId="0" applyNumberFormat="1" applyFont="1" applyFill="1" applyBorder="1" applyAlignment="1" applyProtection="1">
      <alignment horizontal="center" vertical="center" wrapText="1"/>
    </xf>
    <xf numFmtId="4" fontId="13" fillId="0" borderId="32" xfId="0" applyNumberFormat="1" applyFont="1" applyFill="1" applyBorder="1" applyAlignment="1" applyProtection="1">
      <alignment horizontal="center" vertical="center" wrapText="1"/>
    </xf>
    <xf numFmtId="4" fontId="13" fillId="0" borderId="33" xfId="0" applyNumberFormat="1" applyFont="1" applyFill="1" applyBorder="1" applyAlignment="1" applyProtection="1">
      <alignment horizontal="center" vertical="center" wrapText="1"/>
    </xf>
    <xf numFmtId="4" fontId="13" fillId="0" borderId="34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4" fontId="13" fillId="0" borderId="35" xfId="0" applyNumberFormat="1" applyFont="1" applyFill="1" applyBorder="1" applyAlignment="1" applyProtection="1">
      <alignment horizontal="center" vertical="center" wrapText="1"/>
    </xf>
    <xf numFmtId="3" fontId="8" fillId="0" borderId="27" xfId="0" applyNumberFormat="1" applyFont="1" applyFill="1" applyBorder="1" applyAlignment="1" applyProtection="1">
      <alignment horizontal="center" vertical="center" wrapText="1"/>
    </xf>
    <xf numFmtId="3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4" fontId="8" fillId="0" borderId="24" xfId="0" applyNumberFormat="1" applyFont="1" applyFill="1" applyBorder="1" applyAlignment="1" applyProtection="1">
      <alignment horizontal="center" vertical="center" wrapText="1"/>
    </xf>
    <xf numFmtId="2" fontId="8" fillId="0" borderId="24" xfId="0" applyNumberFormat="1" applyFont="1" applyFill="1" applyBorder="1" applyAlignment="1" applyProtection="1">
      <alignment horizontal="center" vertical="center" wrapText="1"/>
    </xf>
    <xf numFmtId="2" fontId="8" fillId="0" borderId="7" xfId="0" applyNumberFormat="1" applyFont="1" applyFill="1" applyBorder="1" applyAlignment="1" applyProtection="1">
      <alignment horizontal="center" vertical="center" wrapText="1"/>
    </xf>
    <xf numFmtId="2" fontId="8" fillId="0" borderId="8" xfId="0" applyNumberFormat="1" applyFont="1" applyFill="1" applyBorder="1" applyAlignment="1" applyProtection="1">
      <alignment horizontal="center" vertical="center" wrapText="1"/>
    </xf>
    <xf numFmtId="2" fontId="8" fillId="0" borderId="9" xfId="0" applyNumberFormat="1" applyFont="1" applyFill="1" applyBorder="1" applyAlignment="1" applyProtection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</xf>
    <xf numFmtId="3" fontId="8" fillId="0" borderId="28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9" fillId="0" borderId="2" xfId="0" applyNumberFormat="1" applyFont="1" applyFill="1" applyBorder="1" applyAlignment="1" applyProtection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</xf>
    <xf numFmtId="2" fontId="8" fillId="0" borderId="12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1" fontId="10" fillId="0" borderId="36" xfId="0" applyNumberFormat="1" applyFont="1" applyFill="1" applyBorder="1" applyAlignment="1" applyProtection="1">
      <alignment horizontal="center" vertical="center"/>
    </xf>
    <xf numFmtId="3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 applyProtection="1">
      <alignment horizontal="center" vertical="center" wrapText="1"/>
    </xf>
    <xf numFmtId="1" fontId="10" fillId="0" borderId="14" xfId="0" applyNumberFormat="1" applyFont="1" applyFill="1" applyBorder="1" applyAlignment="1" applyProtection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 wrapText="1"/>
    </xf>
    <xf numFmtId="1" fontId="11" fillId="0" borderId="5" xfId="0" applyNumberFormat="1" applyFont="1" applyFill="1" applyBorder="1" applyAlignment="1" applyProtection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 wrapText="1"/>
    </xf>
    <xf numFmtId="2" fontId="11" fillId="0" borderId="16" xfId="0" applyNumberFormat="1" applyFont="1" applyFill="1" applyBorder="1" applyAlignment="1" applyProtection="1">
      <alignment horizontal="center" vertical="center" wrapText="1"/>
    </xf>
    <xf numFmtId="2" fontId="11" fillId="0" borderId="17" xfId="0" applyNumberFormat="1" applyFont="1" applyFill="1" applyBorder="1" applyAlignment="1" applyProtection="1">
      <alignment horizontal="center" vertical="center" wrapText="1"/>
    </xf>
    <xf numFmtId="2" fontId="11" fillId="0" borderId="18" xfId="0" applyNumberFormat="1" applyFont="1" applyFill="1" applyBorder="1" applyAlignment="1" applyProtection="1">
      <alignment horizontal="center" vertical="center" wrapText="1"/>
    </xf>
    <xf numFmtId="0" fontId="6" fillId="0" borderId="4" xfId="4" applyFont="1" applyFill="1" applyBorder="1" applyAlignment="1" applyProtection="1">
      <alignment horizontal="center" vertical="center" wrapText="1"/>
    </xf>
    <xf numFmtId="0" fontId="6" fillId="0" borderId="25" xfId="4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left" vertical="top" wrapText="1"/>
    </xf>
    <xf numFmtId="0" fontId="6" fillId="0" borderId="2" xfId="4" applyFont="1" applyFill="1" applyBorder="1" applyAlignment="1" applyProtection="1">
      <alignment horizontal="center" vertical="center" wrapText="1"/>
    </xf>
    <xf numFmtId="2" fontId="6" fillId="0" borderId="2" xfId="4" applyNumberFormat="1" applyFont="1" applyFill="1" applyBorder="1" applyAlignment="1" applyProtection="1">
      <alignment horizontal="center" vertical="top" wrapText="1"/>
    </xf>
    <xf numFmtId="0" fontId="6" fillId="0" borderId="6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1" fontId="6" fillId="0" borderId="4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2" fontId="6" fillId="0" borderId="2" xfId="4" applyNumberFormat="1" applyFont="1" applyFill="1" applyBorder="1" applyAlignment="1" applyProtection="1">
      <alignment horizontal="center" vertical="center" wrapText="1"/>
    </xf>
    <xf numFmtId="1" fontId="6" fillId="0" borderId="5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1" fontId="6" fillId="0" borderId="28" xfId="0" applyNumberFormat="1" applyFont="1" applyFill="1" applyBorder="1" applyAlignment="1" applyProtection="1">
      <alignment horizontal="center" vertical="center"/>
    </xf>
    <xf numFmtId="0" fontId="6" fillId="0" borderId="2" xfId="4" quotePrefix="1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28" xfId="0" applyNumberFormat="1" applyFont="1" applyFill="1" applyBorder="1" applyAlignment="1" applyProtection="1">
      <alignment horizontal="center" vertical="center"/>
    </xf>
    <xf numFmtId="1" fontId="10" fillId="0" borderId="5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16" xfId="0" applyNumberFormat="1" applyFont="1" applyFill="1" applyBorder="1" applyAlignment="1" applyProtection="1">
      <alignment horizontal="center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</xf>
    <xf numFmtId="2" fontId="10" fillId="0" borderId="17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28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0" fontId="6" fillId="0" borderId="28" xfId="4" applyFont="1" applyFill="1" applyBorder="1" applyAlignment="1" applyProtection="1">
      <alignment horizontal="center" vertical="center" wrapText="1"/>
    </xf>
    <xf numFmtId="0" fontId="6" fillId="0" borderId="2" xfId="0" quotePrefix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4" fontId="6" fillId="0" borderId="30" xfId="0" applyNumberFormat="1" applyFont="1" applyFill="1" applyBorder="1" applyAlignment="1" applyProtection="1">
      <alignment vertical="center"/>
    </xf>
    <xf numFmtId="3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4" fontId="11" fillId="0" borderId="21" xfId="0" applyNumberFormat="1" applyFont="1" applyFill="1" applyBorder="1" applyAlignment="1" applyProtection="1">
      <alignment horizontal="center" vertical="center" wrapText="1"/>
    </xf>
    <xf numFmtId="2" fontId="11" fillId="0" borderId="21" xfId="0" applyNumberFormat="1" applyFont="1" applyFill="1" applyBorder="1" applyAlignment="1" applyProtection="1">
      <alignment horizontal="center" vertical="center" wrapText="1"/>
    </xf>
    <xf numFmtId="2" fontId="11" fillId="0" borderId="21" xfId="0" applyNumberFormat="1" applyFont="1" applyFill="1" applyBorder="1" applyAlignment="1" applyProtection="1">
      <alignment horizontal="center" vertical="center"/>
    </xf>
    <xf numFmtId="2" fontId="11" fillId="0" borderId="22" xfId="0" applyNumberFormat="1" applyFont="1" applyFill="1" applyBorder="1" applyAlignment="1" applyProtection="1">
      <alignment horizontal="center" vertical="center"/>
    </xf>
    <xf numFmtId="2" fontId="11" fillId="0" borderId="23" xfId="0" applyNumberFormat="1" applyFont="1" applyFill="1" applyBorder="1" applyAlignment="1" applyProtection="1">
      <alignment horizontal="center" vertical="center"/>
    </xf>
    <xf numFmtId="4" fontId="6" fillId="0" borderId="27" xfId="0" applyNumberFormat="1" applyFont="1" applyFill="1" applyBorder="1" applyAlignment="1" applyProtection="1">
      <alignment vertical="center"/>
    </xf>
    <xf numFmtId="3" fontId="6" fillId="0" borderId="24" xfId="0" applyNumberFormat="1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2" fontId="6" fillId="0" borderId="24" xfId="0" applyNumberFormat="1" applyFont="1" applyFill="1" applyBorder="1" applyAlignment="1" applyProtection="1">
      <alignment horizontal="center" vertical="center"/>
    </xf>
    <xf numFmtId="2" fontId="6" fillId="0" borderId="7" xfId="0" applyNumberFormat="1" applyFont="1" applyFill="1" applyBorder="1" applyAlignment="1" applyProtection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</xf>
    <xf numFmtId="4" fontId="6" fillId="0" borderId="6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9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6" fillId="0" borderId="19" xfId="0" applyNumberFormat="1" applyFont="1" applyFill="1" applyBorder="1" applyAlignment="1" applyProtection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</xf>
    <xf numFmtId="4" fontId="6" fillId="0" borderId="28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9" fontId="6" fillId="0" borderId="21" xfId="0" applyNumberFormat="1" applyFont="1" applyFill="1" applyBorder="1" applyAlignment="1" applyProtection="1">
      <alignment horizontal="center" vertical="center"/>
    </xf>
    <xf numFmtId="2" fontId="6" fillId="0" borderId="21" xfId="0" applyNumberFormat="1" applyFont="1" applyFill="1" applyBorder="1" applyAlignment="1" applyProtection="1">
      <alignment horizontal="center" vertical="center"/>
    </xf>
    <xf numFmtId="2" fontId="6" fillId="0" borderId="22" xfId="0" applyNumberFormat="1" applyFont="1" applyFill="1" applyBorder="1" applyAlignment="1" applyProtection="1">
      <alignment horizontal="center" vertical="center"/>
    </xf>
    <xf numFmtId="2" fontId="6" fillId="0" borderId="2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3" fontId="10" fillId="0" borderId="16" xfId="0" applyNumberFormat="1" applyFont="1" applyFill="1" applyBorder="1" applyAlignment="1" applyProtection="1">
      <alignment horizontal="center" vertical="center" wrapText="1"/>
    </xf>
    <xf numFmtId="2" fontId="10" fillId="0" borderId="18" xfId="0" applyNumberFormat="1" applyFont="1" applyFill="1" applyBorder="1" applyAlignment="1" applyProtection="1">
      <alignment horizontal="center" vertical="center" wrapText="1"/>
    </xf>
    <xf numFmtId="2" fontId="6" fillId="0" borderId="25" xfId="0" applyNumberFormat="1" applyFont="1" applyFill="1" applyBorder="1" applyAlignment="1" applyProtection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9" fontId="6" fillId="0" borderId="0" xfId="0" applyNumberFormat="1" applyFont="1" applyFill="1" applyAlignment="1" applyProtection="1">
      <alignment horizontal="center" vertical="center"/>
    </xf>
    <xf numFmtId="2" fontId="6" fillId="0" borderId="0" xfId="0" applyNumberFormat="1" applyFont="1" applyFill="1" applyAlignment="1" applyProtection="1">
      <alignment horizontal="center" vertical="center"/>
    </xf>
    <xf numFmtId="3" fontId="11" fillId="0" borderId="6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1" fillId="0" borderId="11" xfId="0" applyNumberFormat="1" applyFont="1" applyFill="1" applyBorder="1" applyAlignment="1" applyProtection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 vertical="center"/>
    </xf>
    <xf numFmtId="3" fontId="6" fillId="0" borderId="36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2" fontId="6" fillId="0" borderId="21" xfId="0" applyNumberFormat="1" applyFont="1" applyFill="1" applyBorder="1" applyAlignment="1" applyProtection="1">
      <alignment horizontal="center" vertical="center" wrapText="1"/>
    </xf>
    <xf numFmtId="3" fontId="6" fillId="0" borderId="27" xfId="0" applyNumberFormat="1" applyFont="1" applyFill="1" applyBorder="1" applyAlignment="1" applyProtection="1">
      <alignment horizontal="center" vertical="center"/>
    </xf>
    <xf numFmtId="3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2" fontId="6" fillId="0" borderId="24" xfId="0" applyNumberFormat="1" applyFont="1" applyFill="1" applyBorder="1" applyAlignment="1" applyProtection="1">
      <alignment horizontal="center" vertical="center" wrapText="1"/>
    </xf>
    <xf numFmtId="9" fontId="6" fillId="0" borderId="2" xfId="0" applyNumberFormat="1" applyFont="1" applyFill="1" applyBorder="1" applyAlignment="1" applyProtection="1">
      <alignment horizontal="center" vertical="center" wrapText="1"/>
    </xf>
    <xf numFmtId="3" fontId="11" fillId="0" borderId="30" xfId="0" applyNumberFormat="1" applyFont="1" applyFill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vertical="center" wrapText="1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19" xfId="0" applyNumberFormat="1" applyFont="1" applyFill="1" applyBorder="1" applyAlignment="1" applyProtection="1">
      <alignment horizontal="center" vertical="center" wrapText="1"/>
    </xf>
    <xf numFmtId="2" fontId="8" fillId="0" borderId="41" xfId="0" applyNumberFormat="1" applyFont="1" applyFill="1" applyBorder="1" applyAlignment="1" applyProtection="1">
      <alignment horizontal="center" vertical="center" wrapText="1"/>
    </xf>
    <xf numFmtId="2" fontId="8" fillId="0" borderId="42" xfId="0" applyNumberFormat="1" applyFont="1" applyFill="1" applyBorder="1" applyAlignment="1" applyProtection="1">
      <alignment horizontal="center" vertical="center" wrapText="1"/>
    </xf>
    <xf numFmtId="2" fontId="8" fillId="0" borderId="2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4" fontId="6" fillId="0" borderId="25" xfId="0" applyNumberFormat="1" applyFont="1" applyFill="1" applyBorder="1" applyAlignment="1" applyProtection="1">
      <alignment horizontal="center" vertical="center" wrapText="1"/>
    </xf>
    <xf numFmtId="2" fontId="6" fillId="0" borderId="25" xfId="0" applyNumberFormat="1" applyFont="1" applyFill="1" applyBorder="1" applyAlignment="1" applyProtection="1">
      <alignment horizontal="center" vertical="center" wrapText="1"/>
    </xf>
    <xf numFmtId="2" fontId="11" fillId="0" borderId="16" xfId="0" applyNumberFormat="1" applyFont="1" applyFill="1" applyBorder="1" applyAlignment="1" applyProtection="1">
      <alignment horizontal="center" vertical="center"/>
    </xf>
    <xf numFmtId="2" fontId="11" fillId="0" borderId="25" xfId="0" applyNumberFormat="1" applyFont="1" applyFill="1" applyBorder="1" applyAlignment="1" applyProtection="1">
      <alignment horizontal="center" vertical="center"/>
    </xf>
    <xf numFmtId="2" fontId="11" fillId="0" borderId="26" xfId="0" applyNumberFormat="1" applyFont="1" applyFill="1" applyBorder="1" applyAlignment="1" applyProtection="1">
      <alignment horizontal="center" vertical="center"/>
    </xf>
    <xf numFmtId="2" fontId="11" fillId="0" borderId="17" xfId="0" applyNumberFormat="1" applyFont="1" applyFill="1" applyBorder="1" applyAlignment="1" applyProtection="1">
      <alignment horizontal="center" vertical="center"/>
    </xf>
    <xf numFmtId="4" fontId="11" fillId="0" borderId="30" xfId="0" applyNumberFormat="1" applyFont="1" applyFill="1" applyBorder="1" applyAlignment="1" applyProtection="1">
      <alignment vertical="center"/>
    </xf>
    <xf numFmtId="3" fontId="11" fillId="0" borderId="21" xfId="0" applyNumberFormat="1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9" fontId="11" fillId="0" borderId="21" xfId="0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3" fontId="6" fillId="0" borderId="40" xfId="0" applyNumberFormat="1" applyFont="1" applyFill="1" applyBorder="1" applyAlignment="1" applyProtection="1">
      <alignment horizontal="center" vertical="center"/>
    </xf>
    <xf numFmtId="2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1" applyNumberFormat="1" applyFont="1" applyFill="1" applyBorder="1" applyAlignment="1" applyProtection="1">
      <alignment horizontal="center" vertical="top" wrapText="1"/>
      <protection locked="0"/>
    </xf>
  </cellXfs>
  <cellStyles count="5">
    <cellStyle name="Comma" xfId="1" builtinId="3"/>
    <cellStyle name="Excel Built-in Normal" xfId="2" xr:uid="{00000000-0005-0000-0000-000001000000}"/>
    <cellStyle name="Excel Built-in Normal 2" xfId="3" xr:uid="{00000000-0005-0000-0000-000002000000}"/>
    <cellStyle name="Normal" xfId="0" builtinId="0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808"/>
  <sheetViews>
    <sheetView tabSelected="1" topLeftCell="D677" zoomScaleNormal="100" zoomScaleSheetLayoutView="100" workbookViewId="0">
      <selection activeCell="K687" activeCellId="35" sqref="G57:G260 D262 D264 D266 I57:I260 K57:K260 G314:G394 D396 D398 D400 I314:I394 K314:K394 G424:G445 D448 D450 D452 I424:I445 K424:K445 G462:G508 D510 D512 D514 I462:I508 K462:K508 G571:G641 D643 D645 D647 I571:I641 K571:K641 G687:G726 D728 D730 D732 I687:I726 K687:K726"/>
    </sheetView>
  </sheetViews>
  <sheetFormatPr defaultRowHeight="15.75" x14ac:dyDescent="0.25"/>
  <cols>
    <col min="1" max="1" width="5.42578125" style="30" customWidth="1"/>
    <col min="2" max="2" width="10.28515625" style="50" customWidth="1"/>
    <col min="3" max="3" width="76.7109375" style="51" customWidth="1"/>
    <col min="4" max="4" width="11.85546875" style="52" customWidth="1"/>
    <col min="5" max="5" width="11.85546875" style="33" customWidth="1"/>
    <col min="6" max="6" width="14.42578125" style="33" customWidth="1"/>
    <col min="7" max="7" width="11.42578125" style="33" customWidth="1"/>
    <col min="8" max="8" width="13.5703125" style="33" customWidth="1"/>
    <col min="9" max="9" width="11.140625" style="33" customWidth="1"/>
    <col min="10" max="10" width="14.28515625" style="33" customWidth="1"/>
    <col min="11" max="11" width="12.85546875" style="33" customWidth="1"/>
    <col min="12" max="12" width="12.28515625" style="33" customWidth="1"/>
    <col min="13" max="13" width="15.28515625" style="33" customWidth="1"/>
    <col min="14" max="14" width="9.140625" style="3"/>
    <col min="15" max="15" width="9.5703125" style="3" bestFit="1" customWidth="1"/>
    <col min="16" max="16" width="9.140625" style="3"/>
    <col min="17" max="17" width="9.5703125" style="3" bestFit="1" customWidth="1"/>
    <col min="18" max="18" width="9.140625" style="3"/>
    <col min="19" max="19" width="11.7109375" style="3" customWidth="1"/>
    <col min="20" max="20" width="9.140625" style="3"/>
    <col min="21" max="21" width="10.140625" style="3" bestFit="1" customWidth="1"/>
    <col min="22" max="16384" width="9.140625" style="3"/>
  </cols>
  <sheetData>
    <row r="2" spans="2:6" ht="69" customHeight="1" thickBot="1" x14ac:dyDescent="0.3">
      <c r="B2" s="31" t="s">
        <v>272</v>
      </c>
      <c r="C2" s="31"/>
      <c r="D2" s="31"/>
      <c r="E2" s="32"/>
    </row>
    <row r="3" spans="2:6" ht="47.25" x14ac:dyDescent="0.25">
      <c r="B3" s="34" t="s">
        <v>11</v>
      </c>
      <c r="C3" s="35" t="s">
        <v>12</v>
      </c>
      <c r="D3" s="36" t="s">
        <v>13</v>
      </c>
      <c r="E3" s="37"/>
      <c r="F3" s="37"/>
    </row>
    <row r="4" spans="2:6" ht="15" customHeight="1" x14ac:dyDescent="0.25">
      <c r="B4" s="38">
        <v>1</v>
      </c>
      <c r="C4" s="39" t="s">
        <v>136</v>
      </c>
      <c r="D4" s="40">
        <f>M267</f>
        <v>0</v>
      </c>
      <c r="E4" s="41"/>
    </row>
    <row r="5" spans="2:6" ht="15" customHeight="1" x14ac:dyDescent="0.25">
      <c r="B5" s="38">
        <v>2</v>
      </c>
      <c r="C5" s="39" t="s">
        <v>15</v>
      </c>
      <c r="D5" s="40">
        <f>M401</f>
        <v>0</v>
      </c>
      <c r="E5" s="41"/>
    </row>
    <row r="6" spans="2:6" ht="15" customHeight="1" x14ac:dyDescent="0.25">
      <c r="B6" s="42">
        <v>3</v>
      </c>
      <c r="C6" s="43" t="s">
        <v>137</v>
      </c>
      <c r="D6" s="44">
        <f>M453</f>
        <v>0</v>
      </c>
      <c r="E6" s="41"/>
    </row>
    <row r="7" spans="2:6" ht="15" customHeight="1" x14ac:dyDescent="0.25">
      <c r="B7" s="42">
        <v>4</v>
      </c>
      <c r="C7" s="43" t="s">
        <v>156</v>
      </c>
      <c r="D7" s="44">
        <f>M515</f>
        <v>0</v>
      </c>
      <c r="E7" s="41"/>
    </row>
    <row r="8" spans="2:6" ht="15" customHeight="1" x14ac:dyDescent="0.25">
      <c r="B8" s="42">
        <v>5</v>
      </c>
      <c r="C8" s="43" t="s">
        <v>16</v>
      </c>
      <c r="D8" s="44">
        <f>M648</f>
        <v>0</v>
      </c>
      <c r="E8" s="41"/>
    </row>
    <row r="9" spans="2:6" ht="15" customHeight="1" x14ac:dyDescent="0.25">
      <c r="B9" s="42">
        <v>6</v>
      </c>
      <c r="C9" s="43" t="s">
        <v>127</v>
      </c>
      <c r="D9" s="44">
        <f>M733</f>
        <v>0</v>
      </c>
      <c r="E9" s="41"/>
    </row>
    <row r="10" spans="2:6" ht="15" customHeight="1" x14ac:dyDescent="0.25">
      <c r="B10" s="38"/>
      <c r="C10" s="45" t="s">
        <v>14</v>
      </c>
      <c r="D10" s="40">
        <f>SUM(D4:D9)</f>
        <v>0</v>
      </c>
      <c r="E10" s="41"/>
    </row>
    <row r="11" spans="2:6" ht="15" customHeight="1" x14ac:dyDescent="0.25">
      <c r="B11" s="46"/>
      <c r="C11" s="45" t="s">
        <v>270</v>
      </c>
      <c r="D11" s="40">
        <f>D10*3/100</f>
        <v>0</v>
      </c>
    </row>
    <row r="12" spans="2:6" ht="15" customHeight="1" x14ac:dyDescent="0.25">
      <c r="B12" s="46"/>
      <c r="C12" s="45" t="s">
        <v>14</v>
      </c>
      <c r="D12" s="40">
        <f>D10+D11</f>
        <v>0</v>
      </c>
    </row>
    <row r="13" spans="2:6" ht="15" customHeight="1" x14ac:dyDescent="0.25">
      <c r="B13" s="46"/>
      <c r="C13" s="45" t="s">
        <v>190</v>
      </c>
      <c r="D13" s="40">
        <f>D12*1.2/100</f>
        <v>0</v>
      </c>
    </row>
    <row r="14" spans="2:6" ht="15" customHeight="1" thickBot="1" x14ac:dyDescent="0.3">
      <c r="B14" s="47"/>
      <c r="C14" s="48" t="s">
        <v>14</v>
      </c>
      <c r="D14" s="49">
        <f>D12+D13</f>
        <v>0</v>
      </c>
    </row>
    <row r="50" spans="1:13" ht="16.5" thickBot="1" x14ac:dyDescent="0.3"/>
    <row r="51" spans="1:13" ht="15" customHeight="1" x14ac:dyDescent="0.25">
      <c r="A51" s="53" t="s">
        <v>262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5"/>
    </row>
    <row r="52" spans="1:13" ht="15" customHeight="1" thickBot="1" x14ac:dyDescent="0.3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</row>
    <row r="53" spans="1:13" ht="15" customHeight="1" x14ac:dyDescent="0.25">
      <c r="A53" s="59" t="s">
        <v>0</v>
      </c>
      <c r="B53" s="60" t="s">
        <v>17</v>
      </c>
      <c r="C53" s="61" t="s">
        <v>18</v>
      </c>
      <c r="D53" s="62" t="s">
        <v>19</v>
      </c>
      <c r="E53" s="63" t="s">
        <v>1</v>
      </c>
      <c r="F53" s="63"/>
      <c r="G53" s="64" t="s">
        <v>22</v>
      </c>
      <c r="H53" s="65"/>
      <c r="I53" s="65"/>
      <c r="J53" s="65"/>
      <c r="K53" s="65"/>
      <c r="L53" s="66"/>
      <c r="M53" s="67" t="s">
        <v>4</v>
      </c>
    </row>
    <row r="54" spans="1:13" ht="15" customHeight="1" x14ac:dyDescent="0.25">
      <c r="A54" s="68"/>
      <c r="B54" s="69"/>
      <c r="C54" s="70"/>
      <c r="D54" s="71"/>
      <c r="E54" s="72" t="s">
        <v>24</v>
      </c>
      <c r="F54" s="72" t="s">
        <v>25</v>
      </c>
      <c r="G54" s="72" t="s">
        <v>2</v>
      </c>
      <c r="H54" s="73"/>
      <c r="I54" s="72" t="s">
        <v>3</v>
      </c>
      <c r="J54" s="72"/>
      <c r="K54" s="74" t="s">
        <v>21</v>
      </c>
      <c r="L54" s="75"/>
      <c r="M54" s="76"/>
    </row>
    <row r="55" spans="1:13" ht="33.75" customHeight="1" x14ac:dyDescent="0.25">
      <c r="A55" s="68"/>
      <c r="B55" s="69"/>
      <c r="C55" s="70"/>
      <c r="D55" s="71"/>
      <c r="E55" s="72"/>
      <c r="F55" s="72"/>
      <c r="G55" s="77" t="s">
        <v>23</v>
      </c>
      <c r="H55" s="77" t="s">
        <v>4</v>
      </c>
      <c r="I55" s="77" t="s">
        <v>23</v>
      </c>
      <c r="J55" s="77" t="s">
        <v>4</v>
      </c>
      <c r="K55" s="77" t="s">
        <v>23</v>
      </c>
      <c r="L55" s="77" t="s">
        <v>4</v>
      </c>
      <c r="M55" s="76"/>
    </row>
    <row r="56" spans="1:13" ht="15" customHeight="1" thickBot="1" x14ac:dyDescent="0.3">
      <c r="A56" s="78">
        <v>1</v>
      </c>
      <c r="B56" s="79">
        <v>2</v>
      </c>
      <c r="C56" s="80" t="s">
        <v>20</v>
      </c>
      <c r="D56" s="79">
        <v>4</v>
      </c>
      <c r="E56" s="81">
        <v>5</v>
      </c>
      <c r="F56" s="81">
        <v>6</v>
      </c>
      <c r="G56" s="81">
        <v>7</v>
      </c>
      <c r="H56" s="81">
        <v>8</v>
      </c>
      <c r="I56" s="81">
        <v>9</v>
      </c>
      <c r="J56" s="81">
        <v>10</v>
      </c>
      <c r="K56" s="82">
        <v>11</v>
      </c>
      <c r="L56" s="82">
        <v>12</v>
      </c>
      <c r="M56" s="83">
        <v>13</v>
      </c>
    </row>
    <row r="57" spans="1:13" ht="15" customHeight="1" x14ac:dyDescent="0.25">
      <c r="A57" s="84"/>
      <c r="B57" s="85"/>
      <c r="C57" s="86" t="s">
        <v>165</v>
      </c>
      <c r="D57" s="87"/>
      <c r="E57" s="88"/>
      <c r="F57" s="88"/>
      <c r="G57" s="20"/>
      <c r="H57" s="88"/>
      <c r="I57" s="20"/>
      <c r="J57" s="88"/>
      <c r="K57" s="21"/>
      <c r="L57" s="89"/>
      <c r="M57" s="90"/>
    </row>
    <row r="58" spans="1:13" ht="15" customHeight="1" x14ac:dyDescent="0.25">
      <c r="A58" s="91">
        <v>1</v>
      </c>
      <c r="B58" s="92" t="s">
        <v>36</v>
      </c>
      <c r="C58" s="93" t="s">
        <v>287</v>
      </c>
      <c r="D58" s="94" t="s">
        <v>5</v>
      </c>
      <c r="E58" s="95"/>
      <c r="F58" s="22">
        <v>528.75</v>
      </c>
      <c r="G58" s="241"/>
      <c r="H58" s="22"/>
      <c r="I58" s="241"/>
      <c r="J58" s="22"/>
      <c r="K58" s="241"/>
      <c r="L58" s="22"/>
      <c r="M58" s="23"/>
    </row>
    <row r="59" spans="1:13" ht="15" customHeight="1" x14ac:dyDescent="0.25">
      <c r="A59" s="96"/>
      <c r="B59" s="97"/>
      <c r="C59" s="93" t="s">
        <v>29</v>
      </c>
      <c r="D59" s="94" t="s">
        <v>5</v>
      </c>
      <c r="E59" s="95">
        <v>1</v>
      </c>
      <c r="F59" s="22">
        <f>F58*E59</f>
        <v>528.75</v>
      </c>
      <c r="G59" s="241"/>
      <c r="H59" s="22">
        <f t="shared" ref="H59:H122" si="0">F59*G59</f>
        <v>0</v>
      </c>
      <c r="I59" s="241"/>
      <c r="J59" s="22">
        <f t="shared" ref="J59:J122" si="1">F59*I59</f>
        <v>0</v>
      </c>
      <c r="K59" s="241"/>
      <c r="L59" s="22">
        <f t="shared" ref="L59:L122" si="2">F59*K59</f>
        <v>0</v>
      </c>
      <c r="M59" s="23">
        <f t="shared" ref="M59:M122" si="3">H59+J59+L59</f>
        <v>0</v>
      </c>
    </row>
    <row r="60" spans="1:13" ht="26.25" customHeight="1" x14ac:dyDescent="0.25">
      <c r="A60" s="98">
        <v>2</v>
      </c>
      <c r="B60" s="99" t="s">
        <v>247</v>
      </c>
      <c r="C60" s="100" t="s">
        <v>288</v>
      </c>
      <c r="D60" s="101" t="s">
        <v>5</v>
      </c>
      <c r="E60" s="102"/>
      <c r="F60" s="22">
        <v>27.5</v>
      </c>
      <c r="G60" s="241"/>
      <c r="H60" s="22"/>
      <c r="I60" s="241"/>
      <c r="J60" s="22"/>
      <c r="K60" s="241"/>
      <c r="L60" s="22"/>
      <c r="M60" s="23"/>
    </row>
    <row r="61" spans="1:13" ht="15" customHeight="1" x14ac:dyDescent="0.25">
      <c r="A61" s="103"/>
      <c r="B61" s="104"/>
      <c r="C61" s="105" t="s">
        <v>29</v>
      </c>
      <c r="D61" s="101" t="s">
        <v>27</v>
      </c>
      <c r="E61" s="102">
        <v>0.186</v>
      </c>
      <c r="F61" s="22">
        <f>F60*E61</f>
        <v>5.1150000000000002</v>
      </c>
      <c r="G61" s="241"/>
      <c r="H61" s="22">
        <f t="shared" si="0"/>
        <v>0</v>
      </c>
      <c r="I61" s="241"/>
      <c r="J61" s="22">
        <f t="shared" si="1"/>
        <v>0</v>
      </c>
      <c r="K61" s="241"/>
      <c r="L61" s="22">
        <f t="shared" si="2"/>
        <v>0</v>
      </c>
      <c r="M61" s="23">
        <f t="shared" si="3"/>
        <v>0</v>
      </c>
    </row>
    <row r="62" spans="1:13" ht="15" customHeight="1" x14ac:dyDescent="0.25">
      <c r="A62" s="106"/>
      <c r="B62" s="104"/>
      <c r="C62" s="105" t="s">
        <v>30</v>
      </c>
      <c r="D62" s="101" t="s">
        <v>28</v>
      </c>
      <c r="E62" s="102">
        <v>1.6000000000000001E-3</v>
      </c>
      <c r="F62" s="22">
        <f>F60*E62</f>
        <v>4.4000000000000004E-2</v>
      </c>
      <c r="G62" s="241"/>
      <c r="H62" s="22">
        <f t="shared" si="0"/>
        <v>0</v>
      </c>
      <c r="I62" s="241"/>
      <c r="J62" s="22">
        <f t="shared" si="1"/>
        <v>0</v>
      </c>
      <c r="K62" s="241"/>
      <c r="L62" s="22">
        <f t="shared" si="2"/>
        <v>0</v>
      </c>
      <c r="M62" s="23">
        <f t="shared" si="3"/>
        <v>0</v>
      </c>
    </row>
    <row r="63" spans="1:13" ht="15" customHeight="1" x14ac:dyDescent="0.25">
      <c r="A63" s="107">
        <v>3</v>
      </c>
      <c r="B63" s="108" t="s">
        <v>289</v>
      </c>
      <c r="C63" s="109" t="s">
        <v>327</v>
      </c>
      <c r="D63" s="94" t="s">
        <v>5</v>
      </c>
      <c r="E63" s="95"/>
      <c r="F63" s="22">
        <v>522.9</v>
      </c>
      <c r="G63" s="241"/>
      <c r="H63" s="22"/>
      <c r="I63" s="241"/>
      <c r="J63" s="22"/>
      <c r="K63" s="241"/>
      <c r="L63" s="22"/>
      <c r="M63" s="23"/>
    </row>
    <row r="64" spans="1:13" ht="15" customHeight="1" x14ac:dyDescent="0.25">
      <c r="A64" s="107"/>
      <c r="B64" s="108"/>
      <c r="C64" s="93" t="s">
        <v>29</v>
      </c>
      <c r="D64" s="94" t="s">
        <v>27</v>
      </c>
      <c r="E64" s="95">
        <v>0.16</v>
      </c>
      <c r="F64" s="22">
        <f>F63*E64</f>
        <v>83.664000000000001</v>
      </c>
      <c r="G64" s="241"/>
      <c r="H64" s="22">
        <f t="shared" si="0"/>
        <v>0</v>
      </c>
      <c r="I64" s="241"/>
      <c r="J64" s="22">
        <f t="shared" si="1"/>
        <v>0</v>
      </c>
      <c r="K64" s="241"/>
      <c r="L64" s="22">
        <f t="shared" si="2"/>
        <v>0</v>
      </c>
      <c r="M64" s="23">
        <f t="shared" si="3"/>
        <v>0</v>
      </c>
    </row>
    <row r="65" spans="1:13" ht="27" customHeight="1" x14ac:dyDescent="0.25">
      <c r="A65" s="98">
        <v>4</v>
      </c>
      <c r="B65" s="108" t="s">
        <v>36</v>
      </c>
      <c r="C65" s="93" t="s">
        <v>330</v>
      </c>
      <c r="D65" s="94" t="s">
        <v>5</v>
      </c>
      <c r="E65" s="95"/>
      <c r="F65" s="22">
        <v>522.9</v>
      </c>
      <c r="G65" s="241"/>
      <c r="H65" s="22"/>
      <c r="I65" s="241"/>
      <c r="J65" s="22"/>
      <c r="K65" s="241"/>
      <c r="L65" s="22"/>
      <c r="M65" s="23"/>
    </row>
    <row r="66" spans="1:13" ht="15" customHeight="1" x14ac:dyDescent="0.25">
      <c r="A66" s="103"/>
      <c r="B66" s="108"/>
      <c r="C66" s="93" t="s">
        <v>29</v>
      </c>
      <c r="D66" s="94" t="s">
        <v>27</v>
      </c>
      <c r="E66" s="95">
        <v>0.3</v>
      </c>
      <c r="F66" s="22">
        <f>F65*E66</f>
        <v>156.86999999999998</v>
      </c>
      <c r="G66" s="241"/>
      <c r="H66" s="22">
        <f t="shared" si="0"/>
        <v>0</v>
      </c>
      <c r="I66" s="241"/>
      <c r="J66" s="22">
        <f t="shared" si="1"/>
        <v>0</v>
      </c>
      <c r="K66" s="241"/>
      <c r="L66" s="22">
        <f t="shared" si="2"/>
        <v>0</v>
      </c>
      <c r="M66" s="23">
        <f t="shared" si="3"/>
        <v>0</v>
      </c>
    </row>
    <row r="67" spans="1:13" ht="15" customHeight="1" x14ac:dyDescent="0.25">
      <c r="A67" s="106"/>
      <c r="B67" s="108"/>
      <c r="C67" s="93" t="s">
        <v>30</v>
      </c>
      <c r="D67" s="101" t="s">
        <v>28</v>
      </c>
      <c r="E67" s="95">
        <v>9.8400000000000001E-2</v>
      </c>
      <c r="F67" s="22">
        <f>F65*E67</f>
        <v>51.453359999999996</v>
      </c>
      <c r="G67" s="241"/>
      <c r="H67" s="22">
        <f t="shared" si="0"/>
        <v>0</v>
      </c>
      <c r="I67" s="241"/>
      <c r="J67" s="22">
        <f t="shared" si="1"/>
        <v>0</v>
      </c>
      <c r="K67" s="241"/>
      <c r="L67" s="22">
        <f t="shared" si="2"/>
        <v>0</v>
      </c>
      <c r="M67" s="23">
        <f t="shared" si="3"/>
        <v>0</v>
      </c>
    </row>
    <row r="68" spans="1:13" ht="15" customHeight="1" x14ac:dyDescent="0.25">
      <c r="A68" s="98">
        <v>5</v>
      </c>
      <c r="B68" s="108" t="s">
        <v>331</v>
      </c>
      <c r="C68" s="109" t="s">
        <v>329</v>
      </c>
      <c r="D68" s="94" t="s">
        <v>5</v>
      </c>
      <c r="E68" s="95"/>
      <c r="F68" s="22">
        <v>344</v>
      </c>
      <c r="G68" s="241"/>
      <c r="H68" s="22"/>
      <c r="I68" s="241"/>
      <c r="J68" s="22"/>
      <c r="K68" s="241"/>
      <c r="L68" s="22"/>
      <c r="M68" s="23"/>
    </row>
    <row r="69" spans="1:13" ht="15" customHeight="1" x14ac:dyDescent="0.25">
      <c r="A69" s="103"/>
      <c r="B69" s="108"/>
      <c r="C69" s="93" t="s">
        <v>29</v>
      </c>
      <c r="D69" s="94" t="s">
        <v>27</v>
      </c>
      <c r="E69" s="95">
        <v>0.16</v>
      </c>
      <c r="F69" s="22">
        <f>F68*E69</f>
        <v>55.04</v>
      </c>
      <c r="G69" s="241"/>
      <c r="H69" s="22">
        <f t="shared" si="0"/>
        <v>0</v>
      </c>
      <c r="I69" s="241"/>
      <c r="J69" s="22">
        <f t="shared" si="1"/>
        <v>0</v>
      </c>
      <c r="K69" s="241"/>
      <c r="L69" s="22">
        <f t="shared" si="2"/>
        <v>0</v>
      </c>
      <c r="M69" s="23">
        <f t="shared" si="3"/>
        <v>0</v>
      </c>
    </row>
    <row r="70" spans="1:13" ht="27.95" customHeight="1" x14ac:dyDescent="0.25">
      <c r="A70" s="98">
        <v>6</v>
      </c>
      <c r="B70" s="110" t="s">
        <v>170</v>
      </c>
      <c r="C70" s="111" t="s">
        <v>195</v>
      </c>
      <c r="D70" s="112" t="s">
        <v>5</v>
      </c>
      <c r="E70" s="113"/>
      <c r="F70" s="113">
        <v>1.7</v>
      </c>
      <c r="G70" s="19"/>
      <c r="H70" s="22"/>
      <c r="I70" s="19"/>
      <c r="J70" s="22"/>
      <c r="K70" s="19"/>
      <c r="L70" s="22"/>
      <c r="M70" s="23"/>
    </row>
    <row r="71" spans="1:13" ht="15" customHeight="1" x14ac:dyDescent="0.25">
      <c r="A71" s="103"/>
      <c r="B71" s="104"/>
      <c r="C71" s="111" t="s">
        <v>29</v>
      </c>
      <c r="D71" s="112" t="s">
        <v>27</v>
      </c>
      <c r="E71" s="113">
        <v>0.88700000000000001</v>
      </c>
      <c r="F71" s="113">
        <f>F70*E71</f>
        <v>1.5079</v>
      </c>
      <c r="G71" s="19"/>
      <c r="H71" s="22">
        <f t="shared" si="0"/>
        <v>0</v>
      </c>
      <c r="I71" s="19"/>
      <c r="J71" s="22">
        <f t="shared" si="1"/>
        <v>0</v>
      </c>
      <c r="K71" s="19"/>
      <c r="L71" s="22">
        <f t="shared" si="2"/>
        <v>0</v>
      </c>
      <c r="M71" s="23">
        <f t="shared" si="3"/>
        <v>0</v>
      </c>
    </row>
    <row r="72" spans="1:13" ht="15" customHeight="1" x14ac:dyDescent="0.25">
      <c r="A72" s="106"/>
      <c r="B72" s="104"/>
      <c r="C72" s="111" t="s">
        <v>30</v>
      </c>
      <c r="D72" s="112" t="s">
        <v>28</v>
      </c>
      <c r="E72" s="113">
        <v>9.8400000000000001E-2</v>
      </c>
      <c r="F72" s="113">
        <f>F70*E72</f>
        <v>0.16727999999999998</v>
      </c>
      <c r="G72" s="19"/>
      <c r="H72" s="22">
        <f t="shared" si="0"/>
        <v>0</v>
      </c>
      <c r="I72" s="19"/>
      <c r="J72" s="22">
        <f t="shared" si="1"/>
        <v>0</v>
      </c>
      <c r="K72" s="19"/>
      <c r="L72" s="22">
        <f t="shared" si="2"/>
        <v>0</v>
      </c>
      <c r="M72" s="23">
        <f t="shared" si="3"/>
        <v>0</v>
      </c>
    </row>
    <row r="73" spans="1:13" ht="15" customHeight="1" x14ac:dyDescent="0.25">
      <c r="A73" s="107">
        <v>7</v>
      </c>
      <c r="B73" s="108" t="s">
        <v>248</v>
      </c>
      <c r="C73" s="93" t="s">
        <v>332</v>
      </c>
      <c r="D73" s="94" t="s">
        <v>5</v>
      </c>
      <c r="E73" s="95"/>
      <c r="F73" s="22">
        <v>11.1</v>
      </c>
      <c r="G73" s="241"/>
      <c r="H73" s="22"/>
      <c r="I73" s="241"/>
      <c r="J73" s="22"/>
      <c r="K73" s="241"/>
      <c r="L73" s="22"/>
      <c r="M73" s="23"/>
    </row>
    <row r="74" spans="1:13" ht="15" customHeight="1" x14ac:dyDescent="0.25">
      <c r="A74" s="107"/>
      <c r="B74" s="108"/>
      <c r="C74" s="93" t="s">
        <v>29</v>
      </c>
      <c r="D74" s="94" t="s">
        <v>27</v>
      </c>
      <c r="E74" s="95">
        <v>1.56</v>
      </c>
      <c r="F74" s="22">
        <f>F73*E74</f>
        <v>17.315999999999999</v>
      </c>
      <c r="G74" s="241"/>
      <c r="H74" s="22">
        <f t="shared" si="0"/>
        <v>0</v>
      </c>
      <c r="I74" s="241"/>
      <c r="J74" s="22">
        <f t="shared" si="1"/>
        <v>0</v>
      </c>
      <c r="K74" s="241"/>
      <c r="L74" s="22">
        <f t="shared" si="2"/>
        <v>0</v>
      </c>
      <c r="M74" s="23">
        <f t="shared" si="3"/>
        <v>0</v>
      </c>
    </row>
    <row r="75" spans="1:13" ht="15" customHeight="1" x14ac:dyDescent="0.25">
      <c r="A75" s="107"/>
      <c r="B75" s="108"/>
      <c r="C75" s="93" t="s">
        <v>30</v>
      </c>
      <c r="D75" s="101" t="s">
        <v>28</v>
      </c>
      <c r="E75" s="95">
        <v>9.8400000000000001E-2</v>
      </c>
      <c r="F75" s="22">
        <f>F73*E75</f>
        <v>1.0922399999999999</v>
      </c>
      <c r="G75" s="241"/>
      <c r="H75" s="22">
        <f t="shared" si="0"/>
        <v>0</v>
      </c>
      <c r="I75" s="241"/>
      <c r="J75" s="22">
        <f t="shared" si="1"/>
        <v>0</v>
      </c>
      <c r="K75" s="241"/>
      <c r="L75" s="22">
        <f t="shared" si="2"/>
        <v>0</v>
      </c>
      <c r="M75" s="23">
        <f t="shared" si="3"/>
        <v>0</v>
      </c>
    </row>
    <row r="76" spans="1:13" ht="29.25" customHeight="1" x14ac:dyDescent="0.25">
      <c r="A76" s="98">
        <v>8</v>
      </c>
      <c r="B76" s="110" t="s">
        <v>233</v>
      </c>
      <c r="C76" s="111" t="s">
        <v>172</v>
      </c>
      <c r="D76" s="112" t="s">
        <v>5</v>
      </c>
      <c r="E76" s="113"/>
      <c r="F76" s="113">
        <v>57.97</v>
      </c>
      <c r="G76" s="19"/>
      <c r="H76" s="22"/>
      <c r="I76" s="19"/>
      <c r="J76" s="22"/>
      <c r="K76" s="19"/>
      <c r="L76" s="22"/>
      <c r="M76" s="23"/>
    </row>
    <row r="77" spans="1:13" ht="15" customHeight="1" x14ac:dyDescent="0.25">
      <c r="A77" s="103"/>
      <c r="B77" s="104" t="s">
        <v>231</v>
      </c>
      <c r="C77" s="111" t="s">
        <v>29</v>
      </c>
      <c r="D77" s="112" t="s">
        <v>27</v>
      </c>
      <c r="E77" s="113">
        <v>4.59</v>
      </c>
      <c r="F77" s="113">
        <f>F76*E77</f>
        <v>266.08229999999998</v>
      </c>
      <c r="G77" s="19"/>
      <c r="H77" s="22">
        <f t="shared" si="0"/>
        <v>0</v>
      </c>
      <c r="I77" s="19"/>
      <c r="J77" s="22">
        <f t="shared" si="1"/>
        <v>0</v>
      </c>
      <c r="K77" s="19"/>
      <c r="L77" s="22">
        <f t="shared" si="2"/>
        <v>0</v>
      </c>
      <c r="M77" s="23">
        <f t="shared" si="3"/>
        <v>0</v>
      </c>
    </row>
    <row r="78" spans="1:13" ht="15" customHeight="1" x14ac:dyDescent="0.25">
      <c r="A78" s="103"/>
      <c r="B78" s="104" t="s">
        <v>232</v>
      </c>
      <c r="C78" s="111" t="s">
        <v>30</v>
      </c>
      <c r="D78" s="112" t="s">
        <v>28</v>
      </c>
      <c r="E78" s="113">
        <v>0.24360000000000001</v>
      </c>
      <c r="F78" s="113">
        <f>F76*E78</f>
        <v>14.121492</v>
      </c>
      <c r="G78" s="19"/>
      <c r="H78" s="22">
        <f t="shared" si="0"/>
        <v>0</v>
      </c>
      <c r="I78" s="19"/>
      <c r="J78" s="22">
        <f t="shared" si="1"/>
        <v>0</v>
      </c>
      <c r="K78" s="19"/>
      <c r="L78" s="22">
        <f t="shared" si="2"/>
        <v>0</v>
      </c>
      <c r="M78" s="23">
        <f t="shared" si="3"/>
        <v>0</v>
      </c>
    </row>
    <row r="79" spans="1:13" ht="15" customHeight="1" x14ac:dyDescent="0.25">
      <c r="A79" s="106"/>
      <c r="B79" s="104" t="s">
        <v>230</v>
      </c>
      <c r="C79" s="111" t="s">
        <v>31</v>
      </c>
      <c r="D79" s="104" t="s">
        <v>28</v>
      </c>
      <c r="E79" s="113">
        <f>65.6*0.5/100</f>
        <v>0.32799999999999996</v>
      </c>
      <c r="F79" s="113">
        <f>E79*F76</f>
        <v>19.014159999999997</v>
      </c>
      <c r="G79" s="19"/>
      <c r="H79" s="22">
        <f t="shared" si="0"/>
        <v>0</v>
      </c>
      <c r="I79" s="19"/>
      <c r="J79" s="22">
        <f t="shared" si="1"/>
        <v>0</v>
      </c>
      <c r="K79" s="19"/>
      <c r="L79" s="22">
        <f t="shared" si="2"/>
        <v>0</v>
      </c>
      <c r="M79" s="23">
        <f t="shared" si="3"/>
        <v>0</v>
      </c>
    </row>
    <row r="80" spans="1:13" ht="15" customHeight="1" x14ac:dyDescent="0.25">
      <c r="A80" s="98">
        <v>9</v>
      </c>
      <c r="B80" s="108" t="s">
        <v>36</v>
      </c>
      <c r="C80" s="111" t="s">
        <v>254</v>
      </c>
      <c r="D80" s="94" t="s">
        <v>5</v>
      </c>
      <c r="E80" s="95"/>
      <c r="F80" s="22">
        <v>13.15</v>
      </c>
      <c r="G80" s="241"/>
      <c r="H80" s="22"/>
      <c r="I80" s="241"/>
      <c r="J80" s="22"/>
      <c r="K80" s="241"/>
      <c r="L80" s="22"/>
      <c r="M80" s="23"/>
    </row>
    <row r="81" spans="1:13" ht="15" customHeight="1" x14ac:dyDescent="0.25">
      <c r="A81" s="103"/>
      <c r="B81" s="108"/>
      <c r="C81" s="93" t="s">
        <v>29</v>
      </c>
      <c r="D81" s="94" t="s">
        <v>27</v>
      </c>
      <c r="E81" s="95">
        <v>0.35</v>
      </c>
      <c r="F81" s="22">
        <f>F80*E81</f>
        <v>4.6025</v>
      </c>
      <c r="G81" s="241"/>
      <c r="H81" s="22">
        <f t="shared" si="0"/>
        <v>0</v>
      </c>
      <c r="I81" s="241"/>
      <c r="J81" s="22">
        <f t="shared" si="1"/>
        <v>0</v>
      </c>
      <c r="K81" s="241"/>
      <c r="L81" s="22">
        <f t="shared" si="2"/>
        <v>0</v>
      </c>
      <c r="M81" s="23">
        <f t="shared" si="3"/>
        <v>0</v>
      </c>
    </row>
    <row r="82" spans="1:13" s="29" customFormat="1" ht="27.95" customHeight="1" x14ac:dyDescent="0.25">
      <c r="A82" s="98">
        <v>10</v>
      </c>
      <c r="B82" s="110" t="s">
        <v>202</v>
      </c>
      <c r="C82" s="111" t="s">
        <v>203</v>
      </c>
      <c r="D82" s="112" t="s">
        <v>5</v>
      </c>
      <c r="E82" s="113"/>
      <c r="F82" s="113">
        <v>22.7</v>
      </c>
      <c r="G82" s="19"/>
      <c r="H82" s="22"/>
      <c r="I82" s="19"/>
      <c r="J82" s="22"/>
      <c r="K82" s="19"/>
      <c r="L82" s="22"/>
      <c r="M82" s="23"/>
    </row>
    <row r="83" spans="1:13" ht="15" customHeight="1" x14ac:dyDescent="0.25">
      <c r="A83" s="103"/>
      <c r="B83" s="114"/>
      <c r="C83" s="115" t="s">
        <v>29</v>
      </c>
      <c r="D83" s="116" t="s">
        <v>27</v>
      </c>
      <c r="E83" s="117">
        <v>0.32300000000000001</v>
      </c>
      <c r="F83" s="117">
        <f>F82*E83</f>
        <v>7.3320999999999996</v>
      </c>
      <c r="G83" s="26"/>
      <c r="H83" s="27">
        <f t="shared" si="0"/>
        <v>0</v>
      </c>
      <c r="I83" s="26"/>
      <c r="J83" s="27">
        <f t="shared" si="1"/>
        <v>0</v>
      </c>
      <c r="K83" s="26"/>
      <c r="L83" s="27">
        <f t="shared" si="2"/>
        <v>0</v>
      </c>
      <c r="M83" s="28">
        <f t="shared" si="3"/>
        <v>0</v>
      </c>
    </row>
    <row r="84" spans="1:13" ht="15" customHeight="1" x14ac:dyDescent="0.25">
      <c r="A84" s="106"/>
      <c r="B84" s="104"/>
      <c r="C84" s="111" t="s">
        <v>30</v>
      </c>
      <c r="D84" s="112" t="s">
        <v>28</v>
      </c>
      <c r="E84" s="113">
        <v>2.1499999999999998E-2</v>
      </c>
      <c r="F84" s="113">
        <f>F82*E84</f>
        <v>0.48804999999999993</v>
      </c>
      <c r="G84" s="19"/>
      <c r="H84" s="22">
        <f t="shared" si="0"/>
        <v>0</v>
      </c>
      <c r="I84" s="19"/>
      <c r="J84" s="22">
        <f t="shared" si="1"/>
        <v>0</v>
      </c>
      <c r="K84" s="19"/>
      <c r="L84" s="22">
        <f t="shared" si="2"/>
        <v>0</v>
      </c>
      <c r="M84" s="23">
        <f t="shared" si="3"/>
        <v>0</v>
      </c>
    </row>
    <row r="85" spans="1:13" ht="15" customHeight="1" x14ac:dyDescent="0.25">
      <c r="A85" s="107">
        <v>11</v>
      </c>
      <c r="B85" s="108" t="s">
        <v>36</v>
      </c>
      <c r="C85" s="93" t="s">
        <v>255</v>
      </c>
      <c r="D85" s="112" t="s">
        <v>5</v>
      </c>
      <c r="E85" s="95"/>
      <c r="F85" s="22">
        <v>140</v>
      </c>
      <c r="G85" s="241"/>
      <c r="H85" s="22"/>
      <c r="I85" s="241"/>
      <c r="J85" s="22"/>
      <c r="K85" s="241"/>
      <c r="L85" s="22"/>
      <c r="M85" s="23"/>
    </row>
    <row r="86" spans="1:13" ht="15" customHeight="1" x14ac:dyDescent="0.25">
      <c r="A86" s="107"/>
      <c r="B86" s="108"/>
      <c r="C86" s="93" t="s">
        <v>29</v>
      </c>
      <c r="D86" s="101" t="s">
        <v>27</v>
      </c>
      <c r="E86" s="95">
        <v>0.55000000000000004</v>
      </c>
      <c r="F86" s="22">
        <f>F85*E86</f>
        <v>77</v>
      </c>
      <c r="G86" s="241"/>
      <c r="H86" s="22">
        <f t="shared" si="0"/>
        <v>0</v>
      </c>
      <c r="I86" s="241"/>
      <c r="J86" s="22">
        <f t="shared" si="1"/>
        <v>0</v>
      </c>
      <c r="K86" s="241"/>
      <c r="L86" s="22">
        <f t="shared" si="2"/>
        <v>0</v>
      </c>
      <c r="M86" s="23">
        <f t="shared" si="3"/>
        <v>0</v>
      </c>
    </row>
    <row r="87" spans="1:13" ht="15" customHeight="1" x14ac:dyDescent="0.25">
      <c r="A87" s="107"/>
      <c r="B87" s="108"/>
      <c r="C87" s="93" t="s">
        <v>30</v>
      </c>
      <c r="D87" s="101" t="s">
        <v>28</v>
      </c>
      <c r="E87" s="95">
        <v>0.19</v>
      </c>
      <c r="F87" s="22">
        <f>F85*E87</f>
        <v>26.6</v>
      </c>
      <c r="G87" s="241"/>
      <c r="H87" s="22">
        <f t="shared" si="0"/>
        <v>0</v>
      </c>
      <c r="I87" s="241"/>
      <c r="J87" s="22">
        <f t="shared" si="1"/>
        <v>0</v>
      </c>
      <c r="K87" s="241"/>
      <c r="L87" s="22">
        <f t="shared" si="2"/>
        <v>0</v>
      </c>
      <c r="M87" s="23">
        <f t="shared" si="3"/>
        <v>0</v>
      </c>
    </row>
    <row r="88" spans="1:13" ht="27.95" customHeight="1" x14ac:dyDescent="0.25">
      <c r="A88" s="98">
        <v>12</v>
      </c>
      <c r="B88" s="110" t="s">
        <v>169</v>
      </c>
      <c r="C88" s="111" t="s">
        <v>171</v>
      </c>
      <c r="D88" s="112" t="s">
        <v>5</v>
      </c>
      <c r="E88" s="113"/>
      <c r="F88" s="113">
        <v>150</v>
      </c>
      <c r="G88" s="19"/>
      <c r="H88" s="22"/>
      <c r="I88" s="19"/>
      <c r="J88" s="22"/>
      <c r="K88" s="19"/>
      <c r="L88" s="22"/>
      <c r="M88" s="23"/>
    </row>
    <row r="89" spans="1:13" ht="15" customHeight="1" x14ac:dyDescent="0.25">
      <c r="A89" s="103"/>
      <c r="B89" s="104"/>
      <c r="C89" s="111" t="s">
        <v>29</v>
      </c>
      <c r="D89" s="112" t="s">
        <v>27</v>
      </c>
      <c r="E89" s="113">
        <v>0.47199999999999998</v>
      </c>
      <c r="F89" s="113">
        <f>F88*E89</f>
        <v>70.8</v>
      </c>
      <c r="G89" s="19"/>
      <c r="H89" s="22">
        <f t="shared" si="0"/>
        <v>0</v>
      </c>
      <c r="I89" s="19"/>
      <c r="J89" s="22">
        <f t="shared" si="1"/>
        <v>0</v>
      </c>
      <c r="K89" s="19"/>
      <c r="L89" s="22">
        <f t="shared" si="2"/>
        <v>0</v>
      </c>
      <c r="M89" s="23">
        <f t="shared" si="3"/>
        <v>0</v>
      </c>
    </row>
    <row r="90" spans="1:13" ht="15" customHeight="1" x14ac:dyDescent="0.25">
      <c r="A90" s="106"/>
      <c r="B90" s="104"/>
      <c r="C90" s="111" t="s">
        <v>30</v>
      </c>
      <c r="D90" s="112" t="s">
        <v>28</v>
      </c>
      <c r="E90" s="113">
        <v>3.0099999999999998E-2</v>
      </c>
      <c r="F90" s="113">
        <f>F88*E90</f>
        <v>4.5149999999999997</v>
      </c>
      <c r="G90" s="19"/>
      <c r="H90" s="22">
        <f t="shared" si="0"/>
        <v>0</v>
      </c>
      <c r="I90" s="19"/>
      <c r="J90" s="22">
        <f t="shared" si="1"/>
        <v>0</v>
      </c>
      <c r="K90" s="19"/>
      <c r="L90" s="22">
        <f t="shared" si="2"/>
        <v>0</v>
      </c>
      <c r="M90" s="23">
        <f t="shared" si="3"/>
        <v>0</v>
      </c>
    </row>
    <row r="91" spans="1:13" ht="35.25" customHeight="1" x14ac:dyDescent="0.25">
      <c r="A91" s="98">
        <v>13</v>
      </c>
      <c r="B91" s="110" t="s">
        <v>168</v>
      </c>
      <c r="C91" s="111" t="s">
        <v>201</v>
      </c>
      <c r="D91" s="112" t="s">
        <v>5</v>
      </c>
      <c r="E91" s="113"/>
      <c r="F91" s="113">
        <v>312.7</v>
      </c>
      <c r="G91" s="19"/>
      <c r="H91" s="22"/>
      <c r="I91" s="19"/>
      <c r="J91" s="22"/>
      <c r="K91" s="19"/>
      <c r="L91" s="22"/>
      <c r="M91" s="23"/>
    </row>
    <row r="92" spans="1:13" ht="15" customHeight="1" x14ac:dyDescent="0.25">
      <c r="A92" s="103"/>
      <c r="B92" s="104"/>
      <c r="C92" s="111" t="s">
        <v>29</v>
      </c>
      <c r="D92" s="112" t="s">
        <v>27</v>
      </c>
      <c r="E92" s="113">
        <v>0.23799999999999999</v>
      </c>
      <c r="F92" s="113">
        <f>F91*E92</f>
        <v>74.422599999999989</v>
      </c>
      <c r="G92" s="19"/>
      <c r="H92" s="22">
        <f t="shared" si="0"/>
        <v>0</v>
      </c>
      <c r="I92" s="19"/>
      <c r="J92" s="22">
        <f t="shared" si="1"/>
        <v>0</v>
      </c>
      <c r="K92" s="19"/>
      <c r="L92" s="22">
        <f t="shared" si="2"/>
        <v>0</v>
      </c>
      <c r="M92" s="23">
        <f t="shared" si="3"/>
        <v>0</v>
      </c>
    </row>
    <row r="93" spans="1:13" ht="15" customHeight="1" x14ac:dyDescent="0.25">
      <c r="A93" s="106"/>
      <c r="B93" s="104"/>
      <c r="C93" s="111" t="s">
        <v>30</v>
      </c>
      <c r="D93" s="112" t="s">
        <v>28</v>
      </c>
      <c r="E93" s="113">
        <v>3.9199999999999999E-2</v>
      </c>
      <c r="F93" s="113">
        <f>F91*E93</f>
        <v>12.25784</v>
      </c>
      <c r="G93" s="19"/>
      <c r="H93" s="22">
        <f t="shared" si="0"/>
        <v>0</v>
      </c>
      <c r="I93" s="19"/>
      <c r="J93" s="22">
        <f t="shared" si="1"/>
        <v>0</v>
      </c>
      <c r="K93" s="19"/>
      <c r="L93" s="22">
        <f t="shared" si="2"/>
        <v>0</v>
      </c>
      <c r="M93" s="23">
        <f t="shared" si="3"/>
        <v>0</v>
      </c>
    </row>
    <row r="94" spans="1:13" ht="15" customHeight="1" x14ac:dyDescent="0.25">
      <c r="A94" s="118">
        <v>14</v>
      </c>
      <c r="B94" s="104" t="s">
        <v>36</v>
      </c>
      <c r="C94" s="111" t="s">
        <v>273</v>
      </c>
      <c r="D94" s="112" t="s">
        <v>128</v>
      </c>
      <c r="E94" s="113"/>
      <c r="F94" s="113">
        <v>1</v>
      </c>
      <c r="G94" s="19"/>
      <c r="H94" s="22">
        <f t="shared" si="0"/>
        <v>0</v>
      </c>
      <c r="I94" s="19"/>
      <c r="J94" s="22">
        <f t="shared" si="1"/>
        <v>0</v>
      </c>
      <c r="K94" s="19"/>
      <c r="L94" s="22">
        <f t="shared" si="2"/>
        <v>0</v>
      </c>
      <c r="M94" s="23">
        <f t="shared" si="3"/>
        <v>0</v>
      </c>
    </row>
    <row r="95" spans="1:13" ht="15" customHeight="1" x14ac:dyDescent="0.25">
      <c r="A95" s="118">
        <v>15</v>
      </c>
      <c r="B95" s="104" t="s">
        <v>36</v>
      </c>
      <c r="C95" s="111" t="s">
        <v>173</v>
      </c>
      <c r="D95" s="112" t="s">
        <v>128</v>
      </c>
      <c r="E95" s="113"/>
      <c r="F95" s="113">
        <v>2</v>
      </c>
      <c r="G95" s="19"/>
      <c r="H95" s="22">
        <f t="shared" si="0"/>
        <v>0</v>
      </c>
      <c r="I95" s="19"/>
      <c r="J95" s="22">
        <f t="shared" si="1"/>
        <v>0</v>
      </c>
      <c r="K95" s="19"/>
      <c r="L95" s="22">
        <f t="shared" si="2"/>
        <v>0</v>
      </c>
      <c r="M95" s="23">
        <f t="shared" si="3"/>
        <v>0</v>
      </c>
    </row>
    <row r="96" spans="1:13" ht="27.95" customHeight="1" x14ac:dyDescent="0.25">
      <c r="A96" s="98">
        <v>16</v>
      </c>
      <c r="B96" s="104" t="s">
        <v>187</v>
      </c>
      <c r="C96" s="111" t="s">
        <v>174</v>
      </c>
      <c r="D96" s="112" t="s">
        <v>7</v>
      </c>
      <c r="E96" s="113"/>
      <c r="F96" s="113">
        <v>57</v>
      </c>
      <c r="G96" s="19"/>
      <c r="H96" s="22"/>
      <c r="I96" s="19"/>
      <c r="J96" s="22"/>
      <c r="K96" s="19"/>
      <c r="L96" s="22"/>
      <c r="M96" s="23"/>
    </row>
    <row r="97" spans="1:13" ht="15" customHeight="1" x14ac:dyDescent="0.25">
      <c r="A97" s="106"/>
      <c r="B97" s="104" t="s">
        <v>36</v>
      </c>
      <c r="C97" s="111" t="s">
        <v>29</v>
      </c>
      <c r="D97" s="112" t="s">
        <v>27</v>
      </c>
      <c r="E97" s="113">
        <v>3.12</v>
      </c>
      <c r="F97" s="113">
        <f>F96*E97</f>
        <v>177.84</v>
      </c>
      <c r="G97" s="19"/>
      <c r="H97" s="22">
        <f t="shared" si="0"/>
        <v>0</v>
      </c>
      <c r="I97" s="19"/>
      <c r="J97" s="22">
        <f t="shared" si="1"/>
        <v>0</v>
      </c>
      <c r="K97" s="19"/>
      <c r="L97" s="22">
        <f t="shared" si="2"/>
        <v>0</v>
      </c>
      <c r="M97" s="23">
        <f t="shared" si="3"/>
        <v>0</v>
      </c>
    </row>
    <row r="98" spans="1:13" ht="15" customHeight="1" x14ac:dyDescent="0.25">
      <c r="A98" s="98">
        <v>17</v>
      </c>
      <c r="B98" s="104" t="s">
        <v>167</v>
      </c>
      <c r="C98" s="111" t="s">
        <v>175</v>
      </c>
      <c r="D98" s="112" t="s">
        <v>7</v>
      </c>
      <c r="E98" s="113"/>
      <c r="F98" s="113">
        <f>F96</f>
        <v>57</v>
      </c>
      <c r="G98" s="19"/>
      <c r="H98" s="22"/>
      <c r="I98" s="19"/>
      <c r="J98" s="22"/>
      <c r="K98" s="19"/>
      <c r="L98" s="22"/>
      <c r="M98" s="23"/>
    </row>
    <row r="99" spans="1:13" ht="15" customHeight="1" x14ac:dyDescent="0.25">
      <c r="A99" s="106"/>
      <c r="B99" s="104"/>
      <c r="C99" s="111" t="s">
        <v>29</v>
      </c>
      <c r="D99" s="112" t="s">
        <v>27</v>
      </c>
      <c r="E99" s="113">
        <v>0.87</v>
      </c>
      <c r="F99" s="113">
        <f>F98*E99</f>
        <v>49.589999999999996</v>
      </c>
      <c r="G99" s="19"/>
      <c r="H99" s="22">
        <f t="shared" si="0"/>
        <v>0</v>
      </c>
      <c r="I99" s="19"/>
      <c r="J99" s="22">
        <f t="shared" si="1"/>
        <v>0</v>
      </c>
      <c r="K99" s="19"/>
      <c r="L99" s="22">
        <f t="shared" si="2"/>
        <v>0</v>
      </c>
      <c r="M99" s="23">
        <f t="shared" si="3"/>
        <v>0</v>
      </c>
    </row>
    <row r="100" spans="1:13" ht="15" customHeight="1" x14ac:dyDescent="0.25">
      <c r="A100" s="118">
        <v>18</v>
      </c>
      <c r="B100" s="104" t="s">
        <v>188</v>
      </c>
      <c r="C100" s="111" t="s">
        <v>176</v>
      </c>
      <c r="D100" s="112" t="s">
        <v>166</v>
      </c>
      <c r="E100" s="113"/>
      <c r="F100" s="113">
        <f>F98*1.75</f>
        <v>99.75</v>
      </c>
      <c r="G100" s="19"/>
      <c r="H100" s="22">
        <f t="shared" si="0"/>
        <v>0</v>
      </c>
      <c r="I100" s="19"/>
      <c r="J100" s="22">
        <f t="shared" si="1"/>
        <v>0</v>
      </c>
      <c r="K100" s="19"/>
      <c r="L100" s="22">
        <f t="shared" si="2"/>
        <v>0</v>
      </c>
      <c r="M100" s="23">
        <f t="shared" si="3"/>
        <v>0</v>
      </c>
    </row>
    <row r="101" spans="1:13" ht="15" customHeight="1" x14ac:dyDescent="0.25">
      <c r="A101" s="119"/>
      <c r="B101" s="120"/>
      <c r="C101" s="86" t="s">
        <v>33</v>
      </c>
      <c r="D101" s="121"/>
      <c r="E101" s="122"/>
      <c r="F101" s="122"/>
      <c r="G101" s="24"/>
      <c r="H101" s="22"/>
      <c r="I101" s="24"/>
      <c r="J101" s="22"/>
      <c r="K101" s="25"/>
      <c r="L101" s="22"/>
      <c r="M101" s="23"/>
    </row>
    <row r="102" spans="1:13" ht="29.25" customHeight="1" x14ac:dyDescent="0.25">
      <c r="A102" s="98">
        <v>1</v>
      </c>
      <c r="B102" s="114" t="s">
        <v>274</v>
      </c>
      <c r="C102" s="111" t="s">
        <v>275</v>
      </c>
      <c r="D102" s="104" t="s">
        <v>5</v>
      </c>
      <c r="E102" s="113"/>
      <c r="F102" s="124">
        <v>528.75</v>
      </c>
      <c r="G102" s="1"/>
      <c r="H102" s="22"/>
      <c r="I102" s="1"/>
      <c r="J102" s="22"/>
      <c r="K102" s="2"/>
      <c r="L102" s="22"/>
      <c r="M102" s="23"/>
    </row>
    <row r="103" spans="1:13" ht="15" customHeight="1" x14ac:dyDescent="0.25">
      <c r="A103" s="103"/>
      <c r="B103" s="104"/>
      <c r="C103" s="111" t="s">
        <v>29</v>
      </c>
      <c r="D103" s="104" t="s">
        <v>27</v>
      </c>
      <c r="E103" s="113">
        <v>0.45900000000000002</v>
      </c>
      <c r="F103" s="124">
        <f>F102*E103</f>
        <v>242.69625000000002</v>
      </c>
      <c r="G103" s="1"/>
      <c r="H103" s="22">
        <f t="shared" si="0"/>
        <v>0</v>
      </c>
      <c r="I103" s="1"/>
      <c r="J103" s="22">
        <f t="shared" si="1"/>
        <v>0</v>
      </c>
      <c r="K103" s="2"/>
      <c r="L103" s="22">
        <f t="shared" si="2"/>
        <v>0</v>
      </c>
      <c r="M103" s="23">
        <f t="shared" si="3"/>
        <v>0</v>
      </c>
    </row>
    <row r="104" spans="1:13" ht="15" customHeight="1" x14ac:dyDescent="0.25">
      <c r="A104" s="103"/>
      <c r="B104" s="114"/>
      <c r="C104" s="111" t="s">
        <v>30</v>
      </c>
      <c r="D104" s="104" t="s">
        <v>28</v>
      </c>
      <c r="E104" s="113">
        <v>2.3E-3</v>
      </c>
      <c r="F104" s="124">
        <f>F102*E104</f>
        <v>1.2161249999999999</v>
      </c>
      <c r="G104" s="1"/>
      <c r="H104" s="22">
        <f t="shared" si="0"/>
        <v>0</v>
      </c>
      <c r="I104" s="1"/>
      <c r="J104" s="22">
        <f t="shared" si="1"/>
        <v>0</v>
      </c>
      <c r="K104" s="2"/>
      <c r="L104" s="22">
        <f t="shared" si="2"/>
        <v>0</v>
      </c>
      <c r="M104" s="23">
        <f t="shared" si="3"/>
        <v>0</v>
      </c>
    </row>
    <row r="105" spans="1:13" ht="15" customHeight="1" x14ac:dyDescent="0.25">
      <c r="A105" s="103"/>
      <c r="B105" s="104"/>
      <c r="C105" s="111" t="s">
        <v>276</v>
      </c>
      <c r="D105" s="104" t="s">
        <v>166</v>
      </c>
      <c r="E105" s="113">
        <v>3.5E-4</v>
      </c>
      <c r="F105" s="124">
        <f>F102*E105</f>
        <v>0.18506249999999999</v>
      </c>
      <c r="G105" s="1"/>
      <c r="H105" s="22">
        <f t="shared" si="0"/>
        <v>0</v>
      </c>
      <c r="I105" s="1"/>
      <c r="J105" s="22">
        <f t="shared" si="1"/>
        <v>0</v>
      </c>
      <c r="K105" s="2"/>
      <c r="L105" s="22">
        <f t="shared" si="2"/>
        <v>0</v>
      </c>
      <c r="M105" s="23">
        <f t="shared" si="3"/>
        <v>0</v>
      </c>
    </row>
    <row r="106" spans="1:13" ht="15" customHeight="1" x14ac:dyDescent="0.25">
      <c r="A106" s="103"/>
      <c r="B106" s="104"/>
      <c r="C106" s="111" t="s">
        <v>277</v>
      </c>
      <c r="D106" s="104" t="s">
        <v>7</v>
      </c>
      <c r="E106" s="113">
        <v>9.0000000000000006E-5</v>
      </c>
      <c r="F106" s="124">
        <f>F102*E106</f>
        <v>4.7587500000000005E-2</v>
      </c>
      <c r="G106" s="1"/>
      <c r="H106" s="22">
        <f t="shared" si="0"/>
        <v>0</v>
      </c>
      <c r="I106" s="1"/>
      <c r="J106" s="22">
        <f t="shared" si="1"/>
        <v>0</v>
      </c>
      <c r="K106" s="2"/>
      <c r="L106" s="22">
        <f t="shared" si="2"/>
        <v>0</v>
      </c>
      <c r="M106" s="23">
        <f t="shared" si="3"/>
        <v>0</v>
      </c>
    </row>
    <row r="107" spans="1:13" ht="15" customHeight="1" x14ac:dyDescent="0.25">
      <c r="A107" s="106"/>
      <c r="B107" s="104"/>
      <c r="C107" s="111" t="s">
        <v>278</v>
      </c>
      <c r="D107" s="104" t="s">
        <v>5</v>
      </c>
      <c r="E107" s="113">
        <v>3.4000000000000002E-2</v>
      </c>
      <c r="F107" s="124">
        <f>F102*E107</f>
        <v>17.977500000000003</v>
      </c>
      <c r="G107" s="1"/>
      <c r="H107" s="22">
        <f t="shared" si="0"/>
        <v>0</v>
      </c>
      <c r="I107" s="1"/>
      <c r="J107" s="22">
        <f t="shared" si="1"/>
        <v>0</v>
      </c>
      <c r="K107" s="2"/>
      <c r="L107" s="22">
        <f t="shared" si="2"/>
        <v>0</v>
      </c>
      <c r="M107" s="23">
        <f t="shared" si="3"/>
        <v>0</v>
      </c>
    </row>
    <row r="108" spans="1:13" ht="27.95" customHeight="1" x14ac:dyDescent="0.25">
      <c r="A108" s="98">
        <v>2</v>
      </c>
      <c r="B108" s="99" t="s">
        <v>177</v>
      </c>
      <c r="C108" s="111" t="s">
        <v>178</v>
      </c>
      <c r="D108" s="104" t="s">
        <v>7</v>
      </c>
      <c r="E108" s="113"/>
      <c r="F108" s="113">
        <v>1.2</v>
      </c>
      <c r="G108" s="19"/>
      <c r="H108" s="22"/>
      <c r="I108" s="19"/>
      <c r="J108" s="22"/>
      <c r="K108" s="19"/>
      <c r="L108" s="22"/>
      <c r="M108" s="23"/>
    </row>
    <row r="109" spans="1:13" ht="15" customHeight="1" x14ac:dyDescent="0.25">
      <c r="A109" s="103"/>
      <c r="B109" s="126"/>
      <c r="C109" s="111" t="s">
        <v>29</v>
      </c>
      <c r="D109" s="104" t="s">
        <v>27</v>
      </c>
      <c r="E109" s="113">
        <v>3.36</v>
      </c>
      <c r="F109" s="113">
        <f>F108*E109</f>
        <v>4.032</v>
      </c>
      <c r="G109" s="19"/>
      <c r="H109" s="22">
        <f t="shared" si="0"/>
        <v>0</v>
      </c>
      <c r="I109" s="19"/>
      <c r="J109" s="22">
        <f t="shared" si="1"/>
        <v>0</v>
      </c>
      <c r="K109" s="19"/>
      <c r="L109" s="22">
        <f t="shared" si="2"/>
        <v>0</v>
      </c>
      <c r="M109" s="23">
        <f t="shared" si="3"/>
        <v>0</v>
      </c>
    </row>
    <row r="110" spans="1:13" ht="15" customHeight="1" x14ac:dyDescent="0.25">
      <c r="A110" s="103"/>
      <c r="B110" s="126"/>
      <c r="C110" s="111" t="s">
        <v>30</v>
      </c>
      <c r="D110" s="104" t="s">
        <v>28</v>
      </c>
      <c r="E110" s="113">
        <v>0.92</v>
      </c>
      <c r="F110" s="113">
        <f>F108*E110</f>
        <v>1.1040000000000001</v>
      </c>
      <c r="G110" s="19"/>
      <c r="H110" s="22">
        <f t="shared" si="0"/>
        <v>0</v>
      </c>
      <c r="I110" s="19"/>
      <c r="J110" s="22">
        <f t="shared" si="1"/>
        <v>0</v>
      </c>
      <c r="K110" s="19"/>
      <c r="L110" s="22">
        <f t="shared" si="2"/>
        <v>0</v>
      </c>
      <c r="M110" s="23">
        <f t="shared" si="3"/>
        <v>0</v>
      </c>
    </row>
    <row r="111" spans="1:13" ht="15" customHeight="1" x14ac:dyDescent="0.25">
      <c r="A111" s="103"/>
      <c r="B111" s="126"/>
      <c r="C111" s="111" t="s">
        <v>37</v>
      </c>
      <c r="D111" s="104" t="s">
        <v>7</v>
      </c>
      <c r="E111" s="113">
        <v>0.11</v>
      </c>
      <c r="F111" s="113">
        <f>F108*E111</f>
        <v>0.13200000000000001</v>
      </c>
      <c r="G111" s="19"/>
      <c r="H111" s="22">
        <f t="shared" si="0"/>
        <v>0</v>
      </c>
      <c r="I111" s="19"/>
      <c r="J111" s="22">
        <f t="shared" si="1"/>
        <v>0</v>
      </c>
      <c r="K111" s="19"/>
      <c r="L111" s="22">
        <f t="shared" si="2"/>
        <v>0</v>
      </c>
      <c r="M111" s="23">
        <f t="shared" si="3"/>
        <v>0</v>
      </c>
    </row>
    <row r="112" spans="1:13" ht="15" customHeight="1" x14ac:dyDescent="0.25">
      <c r="A112" s="103"/>
      <c r="B112" s="126"/>
      <c r="C112" s="111" t="s">
        <v>179</v>
      </c>
      <c r="D112" s="104" t="s">
        <v>128</v>
      </c>
      <c r="E112" s="113">
        <v>82.77</v>
      </c>
      <c r="F112" s="113">
        <f>F108*E112</f>
        <v>99.323999999999998</v>
      </c>
      <c r="G112" s="19"/>
      <c r="H112" s="22">
        <f t="shared" si="0"/>
        <v>0</v>
      </c>
      <c r="I112" s="19"/>
      <c r="J112" s="22">
        <f t="shared" si="1"/>
        <v>0</v>
      </c>
      <c r="K112" s="19"/>
      <c r="L112" s="22">
        <f t="shared" si="2"/>
        <v>0</v>
      </c>
      <c r="M112" s="23">
        <f t="shared" si="3"/>
        <v>0</v>
      </c>
    </row>
    <row r="113" spans="1:28" ht="15" customHeight="1" x14ac:dyDescent="0.25">
      <c r="A113" s="106"/>
      <c r="B113" s="126"/>
      <c r="C113" s="111" t="s">
        <v>31</v>
      </c>
      <c r="D113" s="104" t="s">
        <v>28</v>
      </c>
      <c r="E113" s="113">
        <v>0.16</v>
      </c>
      <c r="F113" s="113">
        <f>F108*E113</f>
        <v>0.192</v>
      </c>
      <c r="G113" s="19"/>
      <c r="H113" s="22">
        <f t="shared" si="0"/>
        <v>0</v>
      </c>
      <c r="I113" s="19"/>
      <c r="J113" s="22">
        <f t="shared" si="1"/>
        <v>0</v>
      </c>
      <c r="K113" s="19"/>
      <c r="L113" s="22">
        <f t="shared" si="2"/>
        <v>0</v>
      </c>
      <c r="M113" s="23">
        <f t="shared" si="3"/>
        <v>0</v>
      </c>
    </row>
    <row r="114" spans="1:28" s="4" customFormat="1" ht="39" customHeight="1" x14ac:dyDescent="0.25">
      <c r="A114" s="127">
        <v>3</v>
      </c>
      <c r="B114" s="99" t="s">
        <v>180</v>
      </c>
      <c r="C114" s="111" t="s">
        <v>199</v>
      </c>
      <c r="D114" s="112" t="s">
        <v>5</v>
      </c>
      <c r="E114" s="113"/>
      <c r="F114" s="124">
        <v>21</v>
      </c>
      <c r="G114" s="1"/>
      <c r="H114" s="22"/>
      <c r="I114" s="1"/>
      <c r="J114" s="22"/>
      <c r="K114" s="2"/>
      <c r="L114" s="22"/>
      <c r="M114" s="23"/>
    </row>
    <row r="115" spans="1:28" s="4" customFormat="1" ht="15" customHeight="1" x14ac:dyDescent="0.25">
      <c r="A115" s="128"/>
      <c r="B115" s="99"/>
      <c r="C115" s="111" t="s">
        <v>29</v>
      </c>
      <c r="D115" s="112" t="s">
        <v>27</v>
      </c>
      <c r="E115" s="113">
        <v>1.81</v>
      </c>
      <c r="F115" s="124">
        <f>F114*E115</f>
        <v>38.01</v>
      </c>
      <c r="G115" s="1"/>
      <c r="H115" s="22">
        <f t="shared" si="0"/>
        <v>0</v>
      </c>
      <c r="I115" s="1"/>
      <c r="J115" s="22">
        <f t="shared" si="1"/>
        <v>0</v>
      </c>
      <c r="K115" s="2"/>
      <c r="L115" s="22">
        <f t="shared" si="2"/>
        <v>0</v>
      </c>
      <c r="M115" s="23">
        <f t="shared" si="3"/>
        <v>0</v>
      </c>
    </row>
    <row r="116" spans="1:28" s="4" customFormat="1" ht="15" customHeight="1" x14ac:dyDescent="0.25">
      <c r="A116" s="128"/>
      <c r="B116" s="99"/>
      <c r="C116" s="111" t="s">
        <v>30</v>
      </c>
      <c r="D116" s="112" t="s">
        <v>28</v>
      </c>
      <c r="E116" s="113">
        <v>5.5E-2</v>
      </c>
      <c r="F116" s="124">
        <f>F114*E116</f>
        <v>1.155</v>
      </c>
      <c r="G116" s="1"/>
      <c r="H116" s="22">
        <f t="shared" si="0"/>
        <v>0</v>
      </c>
      <c r="I116" s="1"/>
      <c r="J116" s="22">
        <f t="shared" si="1"/>
        <v>0</v>
      </c>
      <c r="K116" s="2"/>
      <c r="L116" s="22">
        <f t="shared" si="2"/>
        <v>0</v>
      </c>
      <c r="M116" s="23">
        <f t="shared" si="3"/>
        <v>0</v>
      </c>
    </row>
    <row r="117" spans="1:28" s="4" customFormat="1" ht="15" customHeight="1" x14ac:dyDescent="0.25">
      <c r="A117" s="128"/>
      <c r="B117" s="99"/>
      <c r="C117" s="111" t="s">
        <v>210</v>
      </c>
      <c r="D117" s="112" t="s">
        <v>5</v>
      </c>
      <c r="E117" s="113">
        <v>1.05</v>
      </c>
      <c r="F117" s="124">
        <f>F114*E117</f>
        <v>22.05</v>
      </c>
      <c r="G117" s="1"/>
      <c r="H117" s="22">
        <f t="shared" si="0"/>
        <v>0</v>
      </c>
      <c r="I117" s="1"/>
      <c r="J117" s="22">
        <f t="shared" si="1"/>
        <v>0</v>
      </c>
      <c r="K117" s="2"/>
      <c r="L117" s="22">
        <f t="shared" si="2"/>
        <v>0</v>
      </c>
      <c r="M117" s="23">
        <f t="shared" si="3"/>
        <v>0</v>
      </c>
    </row>
    <row r="118" spans="1:28" s="4" customFormat="1" ht="15" customHeight="1" x14ac:dyDescent="0.25">
      <c r="A118" s="128"/>
      <c r="B118" s="99"/>
      <c r="C118" s="111" t="s">
        <v>105</v>
      </c>
      <c r="D118" s="112" t="s">
        <v>5</v>
      </c>
      <c r="E118" s="113">
        <v>2.1</v>
      </c>
      <c r="F118" s="124">
        <f>F114*E118</f>
        <v>44.1</v>
      </c>
      <c r="G118" s="1"/>
      <c r="H118" s="22">
        <f t="shared" si="0"/>
        <v>0</v>
      </c>
      <c r="I118" s="1"/>
      <c r="J118" s="22">
        <f t="shared" si="1"/>
        <v>0</v>
      </c>
      <c r="K118" s="2"/>
      <c r="L118" s="22">
        <f t="shared" si="2"/>
        <v>0</v>
      </c>
      <c r="M118" s="23">
        <f t="shared" si="3"/>
        <v>0</v>
      </c>
    </row>
    <row r="119" spans="1:28" s="4" customFormat="1" ht="15" customHeight="1" x14ac:dyDescent="0.25">
      <c r="A119" s="128"/>
      <c r="B119" s="99"/>
      <c r="C119" s="111" t="s">
        <v>106</v>
      </c>
      <c r="D119" s="112" t="s">
        <v>63</v>
      </c>
      <c r="E119" s="113">
        <v>0.7</v>
      </c>
      <c r="F119" s="124">
        <f>F114*E119</f>
        <v>14.7</v>
      </c>
      <c r="G119" s="1"/>
      <c r="H119" s="22">
        <f t="shared" si="0"/>
        <v>0</v>
      </c>
      <c r="I119" s="1"/>
      <c r="J119" s="22">
        <f t="shared" si="1"/>
        <v>0</v>
      </c>
      <c r="K119" s="2"/>
      <c r="L119" s="22">
        <f t="shared" si="2"/>
        <v>0</v>
      </c>
      <c r="M119" s="23">
        <f t="shared" si="3"/>
        <v>0</v>
      </c>
    </row>
    <row r="120" spans="1:28" s="4" customFormat="1" ht="15" customHeight="1" x14ac:dyDescent="0.25">
      <c r="A120" s="128"/>
      <c r="B120" s="99"/>
      <c r="C120" s="111" t="s">
        <v>107</v>
      </c>
      <c r="D120" s="112" t="s">
        <v>63</v>
      </c>
      <c r="E120" s="113">
        <v>2</v>
      </c>
      <c r="F120" s="124">
        <f>F114*E120</f>
        <v>42</v>
      </c>
      <c r="G120" s="1"/>
      <c r="H120" s="22">
        <f t="shared" si="0"/>
        <v>0</v>
      </c>
      <c r="I120" s="1"/>
      <c r="J120" s="22">
        <f t="shared" si="1"/>
        <v>0</v>
      </c>
      <c r="K120" s="2"/>
      <c r="L120" s="22">
        <f t="shared" si="2"/>
        <v>0</v>
      </c>
      <c r="M120" s="23">
        <f t="shared" si="3"/>
        <v>0</v>
      </c>
    </row>
    <row r="121" spans="1:28" s="4" customFormat="1" ht="15" customHeight="1" x14ac:dyDescent="0.25">
      <c r="A121" s="128"/>
      <c r="B121" s="99"/>
      <c r="C121" s="111" t="s">
        <v>108</v>
      </c>
      <c r="D121" s="112" t="s">
        <v>128</v>
      </c>
      <c r="E121" s="113">
        <v>29</v>
      </c>
      <c r="F121" s="124">
        <f>F114*E121</f>
        <v>609</v>
      </c>
      <c r="G121" s="1"/>
      <c r="H121" s="22">
        <f t="shared" si="0"/>
        <v>0</v>
      </c>
      <c r="I121" s="1"/>
      <c r="J121" s="22">
        <f t="shared" si="1"/>
        <v>0</v>
      </c>
      <c r="K121" s="2"/>
      <c r="L121" s="22">
        <f t="shared" si="2"/>
        <v>0</v>
      </c>
      <c r="M121" s="23">
        <f t="shared" si="3"/>
        <v>0</v>
      </c>
    </row>
    <row r="122" spans="1:28" s="4" customFormat="1" ht="15" customHeight="1" x14ac:dyDescent="0.25">
      <c r="A122" s="128"/>
      <c r="B122" s="99"/>
      <c r="C122" s="111" t="s">
        <v>109</v>
      </c>
      <c r="D122" s="112" t="s">
        <v>63</v>
      </c>
      <c r="E122" s="113">
        <v>1.5</v>
      </c>
      <c r="F122" s="124">
        <f>F114*E122</f>
        <v>31.5</v>
      </c>
      <c r="G122" s="1"/>
      <c r="H122" s="22">
        <f t="shared" si="0"/>
        <v>0</v>
      </c>
      <c r="I122" s="1"/>
      <c r="J122" s="22">
        <f t="shared" si="1"/>
        <v>0</v>
      </c>
      <c r="K122" s="2"/>
      <c r="L122" s="22">
        <f t="shared" si="2"/>
        <v>0</v>
      </c>
      <c r="M122" s="23">
        <f t="shared" si="3"/>
        <v>0</v>
      </c>
    </row>
    <row r="123" spans="1:28" s="4" customFormat="1" ht="15" customHeight="1" x14ac:dyDescent="0.25">
      <c r="A123" s="128"/>
      <c r="B123" s="99"/>
      <c r="C123" s="111" t="s">
        <v>110</v>
      </c>
      <c r="D123" s="112" t="s">
        <v>128</v>
      </c>
      <c r="E123" s="113">
        <v>1.5</v>
      </c>
      <c r="F123" s="124">
        <f>F114*E123</f>
        <v>31.5</v>
      </c>
      <c r="G123" s="1"/>
      <c r="H123" s="22">
        <f t="shared" ref="H123:H186" si="4">F123*G123</f>
        <v>0</v>
      </c>
      <c r="I123" s="1"/>
      <c r="J123" s="22">
        <f t="shared" ref="J123:J186" si="5">F123*I123</f>
        <v>0</v>
      </c>
      <c r="K123" s="2"/>
      <c r="L123" s="22">
        <f t="shared" ref="L123:L186" si="6">F123*K123</f>
        <v>0</v>
      </c>
      <c r="M123" s="23">
        <f t="shared" ref="M123:M186" si="7">H123+J123+L123</f>
        <v>0</v>
      </c>
    </row>
    <row r="124" spans="1:28" s="4" customFormat="1" ht="15" customHeight="1" x14ac:dyDescent="0.25">
      <c r="A124" s="129"/>
      <c r="B124" s="99"/>
      <c r="C124" s="111" t="s">
        <v>31</v>
      </c>
      <c r="D124" s="112" t="s">
        <v>28</v>
      </c>
      <c r="E124" s="113">
        <v>0.16</v>
      </c>
      <c r="F124" s="124">
        <f>F114*E124</f>
        <v>3.36</v>
      </c>
      <c r="G124" s="1"/>
      <c r="H124" s="22">
        <f t="shared" si="4"/>
        <v>0</v>
      </c>
      <c r="I124" s="1"/>
      <c r="J124" s="22">
        <f t="shared" si="5"/>
        <v>0</v>
      </c>
      <c r="K124" s="2"/>
      <c r="L124" s="22">
        <f t="shared" si="6"/>
        <v>0</v>
      </c>
      <c r="M124" s="23">
        <f t="shared" si="7"/>
        <v>0</v>
      </c>
    </row>
    <row r="125" spans="1:28" s="4" customFormat="1" ht="39" customHeight="1" x14ac:dyDescent="0.25">
      <c r="A125" s="127">
        <v>4</v>
      </c>
      <c r="B125" s="99" t="s">
        <v>104</v>
      </c>
      <c r="C125" s="111" t="s">
        <v>200</v>
      </c>
      <c r="D125" s="112" t="s">
        <v>5</v>
      </c>
      <c r="E125" s="113"/>
      <c r="F125" s="124">
        <v>46.43</v>
      </c>
      <c r="G125" s="1"/>
      <c r="H125" s="22"/>
      <c r="I125" s="1"/>
      <c r="J125" s="22"/>
      <c r="K125" s="2"/>
      <c r="L125" s="22"/>
      <c r="M125" s="23"/>
      <c r="AB125" s="5"/>
    </row>
    <row r="126" spans="1:28" s="4" customFormat="1" ht="15" customHeight="1" x14ac:dyDescent="0.25">
      <c r="A126" s="128"/>
      <c r="B126" s="99"/>
      <c r="C126" s="111" t="s">
        <v>29</v>
      </c>
      <c r="D126" s="112" t="s">
        <v>27</v>
      </c>
      <c r="E126" s="113">
        <v>1.81</v>
      </c>
      <c r="F126" s="124">
        <f>F125*E126</f>
        <v>84.038300000000007</v>
      </c>
      <c r="G126" s="1"/>
      <c r="H126" s="22">
        <f t="shared" si="4"/>
        <v>0</v>
      </c>
      <c r="I126" s="1"/>
      <c r="J126" s="22">
        <f t="shared" si="5"/>
        <v>0</v>
      </c>
      <c r="K126" s="2"/>
      <c r="L126" s="22">
        <f t="shared" si="6"/>
        <v>0</v>
      </c>
      <c r="M126" s="23">
        <f t="shared" si="7"/>
        <v>0</v>
      </c>
      <c r="AB126" s="5"/>
    </row>
    <row r="127" spans="1:28" s="4" customFormat="1" ht="15" customHeight="1" x14ac:dyDescent="0.25">
      <c r="A127" s="128"/>
      <c r="B127" s="99"/>
      <c r="C127" s="111" t="s">
        <v>30</v>
      </c>
      <c r="D127" s="112" t="s">
        <v>28</v>
      </c>
      <c r="E127" s="113">
        <v>5.5E-2</v>
      </c>
      <c r="F127" s="124">
        <f>F125*E127</f>
        <v>2.5536500000000002</v>
      </c>
      <c r="G127" s="1"/>
      <c r="H127" s="22">
        <f t="shared" si="4"/>
        <v>0</v>
      </c>
      <c r="I127" s="1"/>
      <c r="J127" s="22">
        <f t="shared" si="5"/>
        <v>0</v>
      </c>
      <c r="K127" s="2"/>
      <c r="L127" s="22">
        <f t="shared" si="6"/>
        <v>0</v>
      </c>
      <c r="M127" s="23">
        <f t="shared" si="7"/>
        <v>0</v>
      </c>
      <c r="AB127" s="5"/>
    </row>
    <row r="128" spans="1:28" s="4" customFormat="1" ht="15" customHeight="1" x14ac:dyDescent="0.25">
      <c r="A128" s="128"/>
      <c r="B128" s="99"/>
      <c r="C128" s="111" t="s">
        <v>210</v>
      </c>
      <c r="D128" s="112" t="s">
        <v>5</v>
      </c>
      <c r="E128" s="113">
        <v>1.05</v>
      </c>
      <c r="F128" s="124">
        <f>F125*E128</f>
        <v>48.7515</v>
      </c>
      <c r="G128" s="1"/>
      <c r="H128" s="22">
        <f t="shared" si="4"/>
        <v>0</v>
      </c>
      <c r="I128" s="1"/>
      <c r="J128" s="22">
        <f t="shared" si="5"/>
        <v>0</v>
      </c>
      <c r="K128" s="2"/>
      <c r="L128" s="22">
        <f t="shared" si="6"/>
        <v>0</v>
      </c>
      <c r="M128" s="23">
        <f t="shared" si="7"/>
        <v>0</v>
      </c>
      <c r="AB128" s="5"/>
    </row>
    <row r="129" spans="1:28" s="4" customFormat="1" ht="15" customHeight="1" x14ac:dyDescent="0.25">
      <c r="A129" s="128"/>
      <c r="B129" s="99"/>
      <c r="C129" s="111" t="s">
        <v>111</v>
      </c>
      <c r="D129" s="112" t="s">
        <v>5</v>
      </c>
      <c r="E129" s="113">
        <v>2.1</v>
      </c>
      <c r="F129" s="124">
        <f>F125*E129</f>
        <v>97.503</v>
      </c>
      <c r="G129" s="1"/>
      <c r="H129" s="22">
        <f t="shared" si="4"/>
        <v>0</v>
      </c>
      <c r="I129" s="1"/>
      <c r="J129" s="22">
        <f t="shared" si="5"/>
        <v>0</v>
      </c>
      <c r="K129" s="2"/>
      <c r="L129" s="22">
        <f t="shared" si="6"/>
        <v>0</v>
      </c>
      <c r="M129" s="23">
        <f t="shared" si="7"/>
        <v>0</v>
      </c>
      <c r="AB129" s="5"/>
    </row>
    <row r="130" spans="1:28" s="4" customFormat="1" ht="15" customHeight="1" x14ac:dyDescent="0.25">
      <c r="A130" s="128"/>
      <c r="B130" s="99"/>
      <c r="C130" s="111" t="s">
        <v>106</v>
      </c>
      <c r="D130" s="112" t="s">
        <v>63</v>
      </c>
      <c r="E130" s="113">
        <v>0.7</v>
      </c>
      <c r="F130" s="124">
        <f>F125*E130</f>
        <v>32.500999999999998</v>
      </c>
      <c r="G130" s="1"/>
      <c r="H130" s="22">
        <f t="shared" si="4"/>
        <v>0</v>
      </c>
      <c r="I130" s="1"/>
      <c r="J130" s="22">
        <f t="shared" si="5"/>
        <v>0</v>
      </c>
      <c r="K130" s="2"/>
      <c r="L130" s="22">
        <f t="shared" si="6"/>
        <v>0</v>
      </c>
      <c r="M130" s="23">
        <f t="shared" si="7"/>
        <v>0</v>
      </c>
      <c r="AB130" s="5"/>
    </row>
    <row r="131" spans="1:28" s="4" customFormat="1" ht="15" customHeight="1" x14ac:dyDescent="0.25">
      <c r="A131" s="128"/>
      <c r="B131" s="99"/>
      <c r="C131" s="111" t="s">
        <v>107</v>
      </c>
      <c r="D131" s="112" t="s">
        <v>63</v>
      </c>
      <c r="E131" s="113">
        <v>2</v>
      </c>
      <c r="F131" s="124">
        <f>F125*E131</f>
        <v>92.86</v>
      </c>
      <c r="G131" s="1"/>
      <c r="H131" s="22">
        <f t="shared" si="4"/>
        <v>0</v>
      </c>
      <c r="I131" s="1"/>
      <c r="J131" s="22">
        <f t="shared" si="5"/>
        <v>0</v>
      </c>
      <c r="K131" s="2"/>
      <c r="L131" s="22">
        <f t="shared" si="6"/>
        <v>0</v>
      </c>
      <c r="M131" s="23">
        <f t="shared" si="7"/>
        <v>0</v>
      </c>
      <c r="AB131" s="5"/>
    </row>
    <row r="132" spans="1:28" s="4" customFormat="1" ht="15" customHeight="1" x14ac:dyDescent="0.25">
      <c r="A132" s="128"/>
      <c r="B132" s="99"/>
      <c r="C132" s="111" t="s">
        <v>108</v>
      </c>
      <c r="D132" s="112" t="s">
        <v>128</v>
      </c>
      <c r="E132" s="113">
        <v>29</v>
      </c>
      <c r="F132" s="124">
        <f>F125*E132</f>
        <v>1346.47</v>
      </c>
      <c r="G132" s="1"/>
      <c r="H132" s="22">
        <f t="shared" si="4"/>
        <v>0</v>
      </c>
      <c r="I132" s="1"/>
      <c r="J132" s="22">
        <f t="shared" si="5"/>
        <v>0</v>
      </c>
      <c r="K132" s="2"/>
      <c r="L132" s="22">
        <f t="shared" si="6"/>
        <v>0</v>
      </c>
      <c r="M132" s="23">
        <f t="shared" si="7"/>
        <v>0</v>
      </c>
      <c r="AB132" s="5"/>
    </row>
    <row r="133" spans="1:28" s="4" customFormat="1" ht="15" customHeight="1" x14ac:dyDescent="0.25">
      <c r="A133" s="128"/>
      <c r="B133" s="99"/>
      <c r="C133" s="111" t="s">
        <v>109</v>
      </c>
      <c r="D133" s="112" t="s">
        <v>63</v>
      </c>
      <c r="E133" s="113">
        <v>1.5</v>
      </c>
      <c r="F133" s="124">
        <f>F125*E133</f>
        <v>69.644999999999996</v>
      </c>
      <c r="G133" s="1"/>
      <c r="H133" s="22">
        <f t="shared" si="4"/>
        <v>0</v>
      </c>
      <c r="I133" s="1"/>
      <c r="J133" s="22">
        <f t="shared" si="5"/>
        <v>0</v>
      </c>
      <c r="K133" s="2"/>
      <c r="L133" s="22">
        <f t="shared" si="6"/>
        <v>0</v>
      </c>
      <c r="M133" s="23">
        <f t="shared" si="7"/>
        <v>0</v>
      </c>
      <c r="AB133" s="5"/>
    </row>
    <row r="134" spans="1:28" s="4" customFormat="1" ht="15" customHeight="1" x14ac:dyDescent="0.25">
      <c r="A134" s="128"/>
      <c r="B134" s="99"/>
      <c r="C134" s="111" t="s">
        <v>110</v>
      </c>
      <c r="D134" s="112" t="s">
        <v>128</v>
      </c>
      <c r="E134" s="113">
        <v>1.5</v>
      </c>
      <c r="F134" s="124">
        <f>F125*E134</f>
        <v>69.644999999999996</v>
      </c>
      <c r="G134" s="1"/>
      <c r="H134" s="22">
        <f t="shared" si="4"/>
        <v>0</v>
      </c>
      <c r="I134" s="1"/>
      <c r="J134" s="22">
        <f t="shared" si="5"/>
        <v>0</v>
      </c>
      <c r="K134" s="2"/>
      <c r="L134" s="22">
        <f t="shared" si="6"/>
        <v>0</v>
      </c>
      <c r="M134" s="23">
        <f t="shared" si="7"/>
        <v>0</v>
      </c>
      <c r="AB134" s="5"/>
    </row>
    <row r="135" spans="1:28" s="4" customFormat="1" ht="15" customHeight="1" x14ac:dyDescent="0.25">
      <c r="A135" s="129"/>
      <c r="B135" s="99"/>
      <c r="C135" s="111" t="s">
        <v>31</v>
      </c>
      <c r="D135" s="112" t="s">
        <v>28</v>
      </c>
      <c r="E135" s="113">
        <v>0.16</v>
      </c>
      <c r="F135" s="124">
        <f>F125*E135</f>
        <v>7.4287999999999998</v>
      </c>
      <c r="G135" s="1"/>
      <c r="H135" s="22">
        <f t="shared" si="4"/>
        <v>0</v>
      </c>
      <c r="I135" s="1"/>
      <c r="J135" s="22">
        <f t="shared" si="5"/>
        <v>0</v>
      </c>
      <c r="K135" s="2"/>
      <c r="L135" s="22">
        <f t="shared" si="6"/>
        <v>0</v>
      </c>
      <c r="M135" s="23">
        <f t="shared" si="7"/>
        <v>0</v>
      </c>
      <c r="AB135" s="5"/>
    </row>
    <row r="136" spans="1:28" s="4" customFormat="1" ht="15" customHeight="1" x14ac:dyDescent="0.25">
      <c r="A136" s="130"/>
      <c r="B136" s="99"/>
      <c r="C136" s="131" t="s">
        <v>34</v>
      </c>
      <c r="D136" s="112"/>
      <c r="E136" s="113"/>
      <c r="F136" s="124"/>
      <c r="G136" s="1"/>
      <c r="H136" s="22"/>
      <c r="I136" s="1"/>
      <c r="J136" s="22"/>
      <c r="K136" s="2"/>
      <c r="L136" s="22"/>
      <c r="M136" s="23"/>
    </row>
    <row r="137" spans="1:28" s="4" customFormat="1" ht="27.95" customHeight="1" x14ac:dyDescent="0.25">
      <c r="A137" s="127">
        <v>1</v>
      </c>
      <c r="B137" s="110" t="s">
        <v>112</v>
      </c>
      <c r="C137" s="111" t="s">
        <v>189</v>
      </c>
      <c r="D137" s="112" t="s">
        <v>5</v>
      </c>
      <c r="E137" s="113"/>
      <c r="F137" s="124">
        <v>57.64</v>
      </c>
      <c r="G137" s="1"/>
      <c r="H137" s="22"/>
      <c r="I137" s="1"/>
      <c r="J137" s="22"/>
      <c r="K137" s="2"/>
      <c r="L137" s="22"/>
      <c r="M137" s="23"/>
    </row>
    <row r="138" spans="1:28" s="4" customFormat="1" ht="15" customHeight="1" x14ac:dyDescent="0.25">
      <c r="A138" s="128"/>
      <c r="B138" s="99"/>
      <c r="C138" s="111" t="s">
        <v>29</v>
      </c>
      <c r="D138" s="104" t="s">
        <v>27</v>
      </c>
      <c r="E138" s="113">
        <v>2.72</v>
      </c>
      <c r="F138" s="124">
        <f>F137*E138</f>
        <v>156.7808</v>
      </c>
      <c r="G138" s="1"/>
      <c r="H138" s="22">
        <f t="shared" si="4"/>
        <v>0</v>
      </c>
      <c r="I138" s="1"/>
      <c r="J138" s="22">
        <f t="shared" si="5"/>
        <v>0</v>
      </c>
      <c r="K138" s="2"/>
      <c r="L138" s="22">
        <f t="shared" si="6"/>
        <v>0</v>
      </c>
      <c r="M138" s="23">
        <f t="shared" si="7"/>
        <v>0</v>
      </c>
    </row>
    <row r="139" spans="1:28" s="4" customFormat="1" ht="15" customHeight="1" x14ac:dyDescent="0.25">
      <c r="A139" s="128"/>
      <c r="B139" s="99"/>
      <c r="C139" s="111" t="s">
        <v>181</v>
      </c>
      <c r="D139" s="104" t="s">
        <v>5</v>
      </c>
      <c r="E139" s="113">
        <v>1</v>
      </c>
      <c r="F139" s="124">
        <f>F137*E139</f>
        <v>57.64</v>
      </c>
      <c r="G139" s="1"/>
      <c r="H139" s="22">
        <f t="shared" si="4"/>
        <v>0</v>
      </c>
      <c r="I139" s="1"/>
      <c r="J139" s="22">
        <f t="shared" si="5"/>
        <v>0</v>
      </c>
      <c r="K139" s="2"/>
      <c r="L139" s="22">
        <f t="shared" si="6"/>
        <v>0</v>
      </c>
      <c r="M139" s="23">
        <f t="shared" si="7"/>
        <v>0</v>
      </c>
    </row>
    <row r="140" spans="1:28" s="4" customFormat="1" ht="15" customHeight="1" x14ac:dyDescent="0.25">
      <c r="A140" s="98">
        <v>2</v>
      </c>
      <c r="B140" s="110" t="s">
        <v>36</v>
      </c>
      <c r="C140" s="111" t="s">
        <v>258</v>
      </c>
      <c r="D140" s="112" t="s">
        <v>5</v>
      </c>
      <c r="E140" s="113"/>
      <c r="F140" s="124">
        <v>13.15</v>
      </c>
      <c r="G140" s="1"/>
      <c r="H140" s="22"/>
      <c r="I140" s="1"/>
      <c r="J140" s="22"/>
      <c r="K140" s="2"/>
      <c r="L140" s="22"/>
      <c r="M140" s="23"/>
    </row>
    <row r="141" spans="1:28" s="4" customFormat="1" ht="15" customHeight="1" x14ac:dyDescent="0.25">
      <c r="A141" s="103"/>
      <c r="B141" s="99"/>
      <c r="C141" s="111" t="s">
        <v>29</v>
      </c>
      <c r="D141" s="104" t="s">
        <v>27</v>
      </c>
      <c r="E141" s="113">
        <v>2.72</v>
      </c>
      <c r="F141" s="124">
        <f>F140*E141</f>
        <v>35.768000000000001</v>
      </c>
      <c r="G141" s="1"/>
      <c r="H141" s="22">
        <f t="shared" si="4"/>
        <v>0</v>
      </c>
      <c r="I141" s="1"/>
      <c r="J141" s="22">
        <f t="shared" si="5"/>
        <v>0</v>
      </c>
      <c r="K141" s="2"/>
      <c r="L141" s="22">
        <f t="shared" si="6"/>
        <v>0</v>
      </c>
      <c r="M141" s="23">
        <f t="shared" si="7"/>
        <v>0</v>
      </c>
    </row>
    <row r="142" spans="1:28" s="4" customFormat="1" ht="15" customHeight="1" x14ac:dyDescent="0.25">
      <c r="A142" s="106"/>
      <c r="B142" s="99"/>
      <c r="C142" s="111" t="s">
        <v>259</v>
      </c>
      <c r="D142" s="104" t="s">
        <v>5</v>
      </c>
      <c r="E142" s="113">
        <v>1</v>
      </c>
      <c r="F142" s="124">
        <f>F140*E142</f>
        <v>13.15</v>
      </c>
      <c r="G142" s="1"/>
      <c r="H142" s="22">
        <f t="shared" si="4"/>
        <v>0</v>
      </c>
      <c r="I142" s="1"/>
      <c r="J142" s="22">
        <f t="shared" si="5"/>
        <v>0</v>
      </c>
      <c r="K142" s="2"/>
      <c r="L142" s="22">
        <f t="shared" si="6"/>
        <v>0</v>
      </c>
      <c r="M142" s="23">
        <f t="shared" si="7"/>
        <v>0</v>
      </c>
    </row>
    <row r="143" spans="1:28" s="4" customFormat="1" ht="27.95" customHeight="1" x14ac:dyDescent="0.25">
      <c r="A143" s="127">
        <v>3</v>
      </c>
      <c r="B143" s="110" t="s">
        <v>234</v>
      </c>
      <c r="C143" s="111" t="s">
        <v>38</v>
      </c>
      <c r="D143" s="112" t="s">
        <v>5</v>
      </c>
      <c r="E143" s="113"/>
      <c r="F143" s="124">
        <v>9.4499999999999993</v>
      </c>
      <c r="G143" s="1"/>
      <c r="H143" s="22"/>
      <c r="I143" s="1"/>
      <c r="J143" s="22"/>
      <c r="K143" s="2"/>
      <c r="L143" s="22"/>
      <c r="M143" s="23"/>
    </row>
    <row r="144" spans="1:28" s="4" customFormat="1" ht="15" customHeight="1" x14ac:dyDescent="0.25">
      <c r="A144" s="128"/>
      <c r="B144" s="99"/>
      <c r="C144" s="111" t="s">
        <v>29</v>
      </c>
      <c r="D144" s="112" t="s">
        <v>27</v>
      </c>
      <c r="E144" s="113">
        <v>0.91400000000000003</v>
      </c>
      <c r="F144" s="124">
        <f>F143*E144</f>
        <v>8.6372999999999998</v>
      </c>
      <c r="G144" s="1"/>
      <c r="H144" s="22">
        <f t="shared" si="4"/>
        <v>0</v>
      </c>
      <c r="I144" s="1"/>
      <c r="J144" s="22">
        <f t="shared" si="5"/>
        <v>0</v>
      </c>
      <c r="K144" s="2"/>
      <c r="L144" s="22">
        <f t="shared" si="6"/>
        <v>0</v>
      </c>
      <c r="M144" s="23">
        <f t="shared" si="7"/>
        <v>0</v>
      </c>
    </row>
    <row r="145" spans="1:13" s="4" customFormat="1" ht="15" customHeight="1" x14ac:dyDescent="0.25">
      <c r="A145" s="128"/>
      <c r="B145" s="99"/>
      <c r="C145" s="111" t="s">
        <v>30</v>
      </c>
      <c r="D145" s="112" t="s">
        <v>28</v>
      </c>
      <c r="E145" s="113">
        <v>0.35299999999999998</v>
      </c>
      <c r="F145" s="124">
        <f>F143*E145</f>
        <v>3.3358499999999998</v>
      </c>
      <c r="G145" s="1"/>
      <c r="H145" s="22">
        <f t="shared" si="4"/>
        <v>0</v>
      </c>
      <c r="I145" s="1"/>
      <c r="J145" s="22">
        <f t="shared" si="5"/>
        <v>0</v>
      </c>
      <c r="K145" s="2"/>
      <c r="L145" s="22">
        <f t="shared" si="6"/>
        <v>0</v>
      </c>
      <c r="M145" s="23">
        <f t="shared" si="7"/>
        <v>0</v>
      </c>
    </row>
    <row r="146" spans="1:13" s="4" customFormat="1" ht="15" customHeight="1" x14ac:dyDescent="0.25">
      <c r="A146" s="128"/>
      <c r="B146" s="99"/>
      <c r="C146" s="111" t="s">
        <v>39</v>
      </c>
      <c r="D146" s="112" t="s">
        <v>5</v>
      </c>
      <c r="E146" s="113">
        <v>1</v>
      </c>
      <c r="F146" s="124">
        <f>F143*E146</f>
        <v>9.4499999999999993</v>
      </c>
      <c r="G146" s="1"/>
      <c r="H146" s="22">
        <f t="shared" si="4"/>
        <v>0</v>
      </c>
      <c r="I146" s="1"/>
      <c r="J146" s="22">
        <f t="shared" si="5"/>
        <v>0</v>
      </c>
      <c r="K146" s="2"/>
      <c r="L146" s="22">
        <f t="shared" si="6"/>
        <v>0</v>
      </c>
      <c r="M146" s="23">
        <f t="shared" si="7"/>
        <v>0</v>
      </c>
    </row>
    <row r="147" spans="1:13" s="4" customFormat="1" ht="15" customHeight="1" x14ac:dyDescent="0.25">
      <c r="A147" s="129"/>
      <c r="B147" s="110"/>
      <c r="C147" s="111" t="s">
        <v>31</v>
      </c>
      <c r="D147" s="112" t="s">
        <v>28</v>
      </c>
      <c r="E147" s="113">
        <v>0.27600000000000002</v>
      </c>
      <c r="F147" s="124">
        <f>F143*E147</f>
        <v>2.6082000000000001</v>
      </c>
      <c r="G147" s="1"/>
      <c r="H147" s="22">
        <f t="shared" si="4"/>
        <v>0</v>
      </c>
      <c r="I147" s="1"/>
      <c r="J147" s="22">
        <f t="shared" si="5"/>
        <v>0</v>
      </c>
      <c r="K147" s="2"/>
      <c r="L147" s="22">
        <f t="shared" si="6"/>
        <v>0</v>
      </c>
      <c r="M147" s="23">
        <f t="shared" si="7"/>
        <v>0</v>
      </c>
    </row>
    <row r="148" spans="1:13" s="4" customFormat="1" ht="33" customHeight="1" x14ac:dyDescent="0.25">
      <c r="A148" s="107">
        <v>4</v>
      </c>
      <c r="B148" s="114" t="s">
        <v>283</v>
      </c>
      <c r="C148" s="111" t="s">
        <v>284</v>
      </c>
      <c r="D148" s="104" t="s">
        <v>63</v>
      </c>
      <c r="E148" s="113"/>
      <c r="F148" s="124">
        <v>256</v>
      </c>
      <c r="G148" s="1"/>
      <c r="H148" s="22"/>
      <c r="I148" s="1"/>
      <c r="J148" s="22"/>
      <c r="K148" s="2"/>
      <c r="L148" s="22"/>
      <c r="M148" s="23"/>
    </row>
    <row r="149" spans="1:13" s="4" customFormat="1" ht="15" customHeight="1" x14ac:dyDescent="0.25">
      <c r="A149" s="107"/>
      <c r="B149" s="114" t="s">
        <v>36</v>
      </c>
      <c r="C149" s="111" t="s">
        <v>29</v>
      </c>
      <c r="D149" s="104" t="s">
        <v>27</v>
      </c>
      <c r="E149" s="113">
        <v>0.9</v>
      </c>
      <c r="F149" s="124">
        <f>F148*E149</f>
        <v>230.4</v>
      </c>
      <c r="G149" s="1"/>
      <c r="H149" s="22">
        <f t="shared" si="4"/>
        <v>0</v>
      </c>
      <c r="I149" s="1"/>
      <c r="J149" s="22">
        <f t="shared" si="5"/>
        <v>0</v>
      </c>
      <c r="K149" s="2"/>
      <c r="L149" s="22">
        <f t="shared" si="6"/>
        <v>0</v>
      </c>
      <c r="M149" s="23">
        <f t="shared" si="7"/>
        <v>0</v>
      </c>
    </row>
    <row r="150" spans="1:13" s="4" customFormat="1" ht="15" customHeight="1" x14ac:dyDescent="0.25">
      <c r="A150" s="107"/>
      <c r="B150" s="114"/>
      <c r="C150" s="111" t="s">
        <v>30</v>
      </c>
      <c r="D150" s="104" t="s">
        <v>28</v>
      </c>
      <c r="E150" s="113">
        <v>1.0999999999999999E-2</v>
      </c>
      <c r="F150" s="124">
        <f>F148*E150</f>
        <v>2.8159999999999998</v>
      </c>
      <c r="G150" s="1"/>
      <c r="H150" s="22">
        <f t="shared" si="4"/>
        <v>0</v>
      </c>
      <c r="I150" s="1"/>
      <c r="J150" s="22">
        <f t="shared" si="5"/>
        <v>0</v>
      </c>
      <c r="K150" s="2"/>
      <c r="L150" s="22">
        <f t="shared" si="6"/>
        <v>0</v>
      </c>
      <c r="M150" s="23">
        <f t="shared" si="7"/>
        <v>0</v>
      </c>
    </row>
    <row r="151" spans="1:13" s="4" customFormat="1" ht="15" customHeight="1" x14ac:dyDescent="0.25">
      <c r="A151" s="107"/>
      <c r="B151" s="114"/>
      <c r="C151" s="111" t="s">
        <v>285</v>
      </c>
      <c r="D151" s="104" t="s">
        <v>7</v>
      </c>
      <c r="E151" s="113">
        <v>6.7000000000000002E-3</v>
      </c>
      <c r="F151" s="124">
        <f>F148*E151</f>
        <v>1.7152000000000001</v>
      </c>
      <c r="G151" s="1"/>
      <c r="H151" s="22">
        <f t="shared" si="4"/>
        <v>0</v>
      </c>
      <c r="I151" s="1"/>
      <c r="J151" s="22">
        <f t="shared" si="5"/>
        <v>0</v>
      </c>
      <c r="K151" s="2"/>
      <c r="L151" s="22">
        <f t="shared" si="6"/>
        <v>0</v>
      </c>
      <c r="M151" s="23">
        <f t="shared" si="7"/>
        <v>0</v>
      </c>
    </row>
    <row r="152" spans="1:13" s="4" customFormat="1" ht="15" customHeight="1" x14ac:dyDescent="0.25">
      <c r="A152" s="98">
        <v>5</v>
      </c>
      <c r="B152" s="104" t="s">
        <v>36</v>
      </c>
      <c r="C152" s="111" t="s">
        <v>282</v>
      </c>
      <c r="D152" s="104" t="s">
        <v>5</v>
      </c>
      <c r="E152" s="113"/>
      <c r="F152" s="124">
        <v>20.65</v>
      </c>
      <c r="G152" s="1"/>
      <c r="H152" s="22"/>
      <c r="I152" s="1"/>
      <c r="J152" s="22"/>
      <c r="K152" s="2"/>
      <c r="L152" s="22"/>
      <c r="M152" s="23"/>
    </row>
    <row r="153" spans="1:13" s="4" customFormat="1" ht="15" customHeight="1" x14ac:dyDescent="0.25">
      <c r="A153" s="103"/>
      <c r="B153" s="104"/>
      <c r="C153" s="111" t="s">
        <v>29</v>
      </c>
      <c r="D153" s="104" t="s">
        <v>27</v>
      </c>
      <c r="E153" s="113">
        <v>1</v>
      </c>
      <c r="F153" s="124">
        <f>F152*E153</f>
        <v>20.65</v>
      </c>
      <c r="G153" s="1"/>
      <c r="H153" s="22">
        <f t="shared" si="4"/>
        <v>0</v>
      </c>
      <c r="I153" s="1"/>
      <c r="J153" s="22">
        <f t="shared" si="5"/>
        <v>0</v>
      </c>
      <c r="K153" s="2"/>
      <c r="L153" s="22">
        <f t="shared" si="6"/>
        <v>0</v>
      </c>
      <c r="M153" s="23">
        <f t="shared" si="7"/>
        <v>0</v>
      </c>
    </row>
    <row r="154" spans="1:13" s="4" customFormat="1" ht="15" customHeight="1" x14ac:dyDescent="0.25">
      <c r="A154" s="103"/>
      <c r="B154" s="104"/>
      <c r="C154" s="111" t="s">
        <v>30</v>
      </c>
      <c r="D154" s="104" t="s">
        <v>28</v>
      </c>
      <c r="E154" s="113">
        <v>0.17</v>
      </c>
      <c r="F154" s="124">
        <f>F152*E154</f>
        <v>3.5105</v>
      </c>
      <c r="G154" s="1"/>
      <c r="H154" s="22">
        <f t="shared" si="4"/>
        <v>0</v>
      </c>
      <c r="I154" s="1"/>
      <c r="J154" s="22">
        <f t="shared" si="5"/>
        <v>0</v>
      </c>
      <c r="K154" s="2"/>
      <c r="L154" s="22">
        <f t="shared" si="6"/>
        <v>0</v>
      </c>
      <c r="M154" s="23">
        <f t="shared" si="7"/>
        <v>0</v>
      </c>
    </row>
    <row r="155" spans="1:13" s="4" customFormat="1" ht="15" customHeight="1" x14ac:dyDescent="0.25">
      <c r="A155" s="103"/>
      <c r="B155" s="104"/>
      <c r="C155" s="111" t="s">
        <v>279</v>
      </c>
      <c r="D155" s="104" t="s">
        <v>128</v>
      </c>
      <c r="E155" s="113"/>
      <c r="F155" s="124">
        <v>4</v>
      </c>
      <c r="G155" s="1"/>
      <c r="H155" s="22">
        <f t="shared" si="4"/>
        <v>0</v>
      </c>
      <c r="I155" s="1"/>
      <c r="J155" s="22">
        <f t="shared" si="5"/>
        <v>0</v>
      </c>
      <c r="K155" s="2"/>
      <c r="L155" s="22">
        <f t="shared" si="6"/>
        <v>0</v>
      </c>
      <c r="M155" s="23">
        <f t="shared" si="7"/>
        <v>0</v>
      </c>
    </row>
    <row r="156" spans="1:13" s="4" customFormat="1" ht="15" customHeight="1" x14ac:dyDescent="0.25">
      <c r="A156" s="106"/>
      <c r="B156" s="104"/>
      <c r="C156" s="111" t="s">
        <v>31</v>
      </c>
      <c r="D156" s="104" t="s">
        <v>28</v>
      </c>
      <c r="E156" s="113">
        <v>0.3</v>
      </c>
      <c r="F156" s="124">
        <f>F152*E156</f>
        <v>6.1949999999999994</v>
      </c>
      <c r="G156" s="1"/>
      <c r="H156" s="22">
        <f t="shared" si="4"/>
        <v>0</v>
      </c>
      <c r="I156" s="1"/>
      <c r="J156" s="22">
        <f t="shared" si="5"/>
        <v>0</v>
      </c>
      <c r="K156" s="2"/>
      <c r="L156" s="22">
        <f t="shared" si="6"/>
        <v>0</v>
      </c>
      <c r="M156" s="23">
        <f t="shared" si="7"/>
        <v>0</v>
      </c>
    </row>
    <row r="157" spans="1:13" s="4" customFormat="1" ht="32.25" customHeight="1" x14ac:dyDescent="0.25">
      <c r="A157" s="98">
        <v>6</v>
      </c>
      <c r="B157" s="104" t="s">
        <v>280</v>
      </c>
      <c r="C157" s="111" t="s">
        <v>281</v>
      </c>
      <c r="D157" s="104" t="s">
        <v>5</v>
      </c>
      <c r="E157" s="113"/>
      <c r="F157" s="124">
        <v>75</v>
      </c>
      <c r="G157" s="1"/>
      <c r="H157" s="22"/>
      <c r="I157" s="1"/>
      <c r="J157" s="22"/>
      <c r="K157" s="2"/>
      <c r="L157" s="22"/>
      <c r="M157" s="23"/>
    </row>
    <row r="158" spans="1:13" s="4" customFormat="1" ht="15" customHeight="1" x14ac:dyDescent="0.25">
      <c r="A158" s="103"/>
      <c r="B158" s="104"/>
      <c r="C158" s="111" t="s">
        <v>29</v>
      </c>
      <c r="D158" s="104" t="s">
        <v>27</v>
      </c>
      <c r="E158" s="113">
        <v>0.68</v>
      </c>
      <c r="F158" s="124">
        <f>F157*E158</f>
        <v>51.000000000000007</v>
      </c>
      <c r="G158" s="1"/>
      <c r="H158" s="22">
        <f t="shared" si="4"/>
        <v>0</v>
      </c>
      <c r="I158" s="1"/>
      <c r="J158" s="22">
        <f t="shared" si="5"/>
        <v>0</v>
      </c>
      <c r="K158" s="2"/>
      <c r="L158" s="22">
        <f t="shared" si="6"/>
        <v>0</v>
      </c>
      <c r="M158" s="23">
        <f t="shared" si="7"/>
        <v>0</v>
      </c>
    </row>
    <row r="159" spans="1:13" s="4" customFormat="1" ht="15" customHeight="1" x14ac:dyDescent="0.25">
      <c r="A159" s="103"/>
      <c r="B159" s="104"/>
      <c r="C159" s="111" t="s">
        <v>30</v>
      </c>
      <c r="D159" s="104" t="s">
        <v>28</v>
      </c>
      <c r="E159" s="113">
        <v>3.0000000000000001E-3</v>
      </c>
      <c r="F159" s="124">
        <f>F157*E159</f>
        <v>0.22500000000000001</v>
      </c>
      <c r="G159" s="1"/>
      <c r="H159" s="22">
        <f t="shared" si="4"/>
        <v>0</v>
      </c>
      <c r="I159" s="1"/>
      <c r="J159" s="22">
        <f t="shared" si="5"/>
        <v>0</v>
      </c>
      <c r="K159" s="2"/>
      <c r="L159" s="22">
        <f t="shared" si="6"/>
        <v>0</v>
      </c>
      <c r="M159" s="23">
        <f t="shared" si="7"/>
        <v>0</v>
      </c>
    </row>
    <row r="160" spans="1:13" s="4" customFormat="1" ht="15" customHeight="1" x14ac:dyDescent="0.25">
      <c r="A160" s="103"/>
      <c r="B160" s="104"/>
      <c r="C160" s="111" t="s">
        <v>245</v>
      </c>
      <c r="D160" s="104" t="s">
        <v>6</v>
      </c>
      <c r="E160" s="113">
        <v>0.246</v>
      </c>
      <c r="F160" s="124">
        <f>F157*E160</f>
        <v>18.45</v>
      </c>
      <c r="G160" s="1"/>
      <c r="H160" s="22">
        <f t="shared" si="4"/>
        <v>0</v>
      </c>
      <c r="I160" s="1"/>
      <c r="J160" s="22">
        <f t="shared" si="5"/>
        <v>0</v>
      </c>
      <c r="K160" s="2"/>
      <c r="L160" s="22">
        <f t="shared" si="6"/>
        <v>0</v>
      </c>
      <c r="M160" s="23">
        <f t="shared" si="7"/>
        <v>0</v>
      </c>
    </row>
    <row r="161" spans="1:13" s="4" customFormat="1" ht="15" customHeight="1" x14ac:dyDescent="0.25">
      <c r="A161" s="103"/>
      <c r="B161" s="104"/>
      <c r="C161" s="111" t="s">
        <v>246</v>
      </c>
      <c r="D161" s="104" t="s">
        <v>6</v>
      </c>
      <c r="E161" s="113">
        <v>2.7E-2</v>
      </c>
      <c r="F161" s="124">
        <f>F157*E161</f>
        <v>2.0249999999999999</v>
      </c>
      <c r="G161" s="1"/>
      <c r="H161" s="22">
        <f t="shared" si="4"/>
        <v>0</v>
      </c>
      <c r="I161" s="1"/>
      <c r="J161" s="22">
        <f t="shared" si="5"/>
        <v>0</v>
      </c>
      <c r="K161" s="2"/>
      <c r="L161" s="22">
        <f t="shared" si="6"/>
        <v>0</v>
      </c>
      <c r="M161" s="23">
        <f t="shared" si="7"/>
        <v>0</v>
      </c>
    </row>
    <row r="162" spans="1:13" s="4" customFormat="1" ht="15" customHeight="1" x14ac:dyDescent="0.25">
      <c r="A162" s="106"/>
      <c r="B162" s="104"/>
      <c r="C162" s="111" t="s">
        <v>31</v>
      </c>
      <c r="D162" s="104" t="s">
        <v>28</v>
      </c>
      <c r="E162" s="113">
        <v>1.9E-3</v>
      </c>
      <c r="F162" s="124">
        <f>F157*E162</f>
        <v>0.14249999999999999</v>
      </c>
      <c r="G162" s="1"/>
      <c r="H162" s="22">
        <f t="shared" si="4"/>
        <v>0</v>
      </c>
      <c r="I162" s="1"/>
      <c r="J162" s="22">
        <f t="shared" si="5"/>
        <v>0</v>
      </c>
      <c r="K162" s="2"/>
      <c r="L162" s="22">
        <f t="shared" si="6"/>
        <v>0</v>
      </c>
      <c r="M162" s="23">
        <f t="shared" si="7"/>
        <v>0</v>
      </c>
    </row>
    <row r="163" spans="1:13" s="4" customFormat="1" ht="15" customHeight="1" x14ac:dyDescent="0.25">
      <c r="A163" s="132">
        <v>7</v>
      </c>
      <c r="B163" s="110" t="s">
        <v>36</v>
      </c>
      <c r="C163" s="111" t="s">
        <v>182</v>
      </c>
      <c r="D163" s="112" t="s">
        <v>128</v>
      </c>
      <c r="E163" s="113"/>
      <c r="F163" s="124">
        <v>11</v>
      </c>
      <c r="G163" s="1"/>
      <c r="H163" s="22">
        <f t="shared" si="4"/>
        <v>0</v>
      </c>
      <c r="I163" s="1"/>
      <c r="J163" s="22">
        <f t="shared" si="5"/>
        <v>0</v>
      </c>
      <c r="K163" s="2"/>
      <c r="L163" s="22">
        <f t="shared" si="6"/>
        <v>0</v>
      </c>
      <c r="M163" s="23">
        <f t="shared" si="7"/>
        <v>0</v>
      </c>
    </row>
    <row r="164" spans="1:13" s="4" customFormat="1" ht="68.099999999999994" customHeight="1" x14ac:dyDescent="0.25">
      <c r="A164" s="132">
        <v>8</v>
      </c>
      <c r="B164" s="110" t="s">
        <v>36</v>
      </c>
      <c r="C164" s="111" t="s">
        <v>213</v>
      </c>
      <c r="D164" s="112" t="s">
        <v>5</v>
      </c>
      <c r="E164" s="113"/>
      <c r="F164" s="124">
        <v>107.32</v>
      </c>
      <c r="G164" s="1"/>
      <c r="H164" s="22">
        <f t="shared" si="4"/>
        <v>0</v>
      </c>
      <c r="I164" s="1"/>
      <c r="J164" s="22">
        <f t="shared" si="5"/>
        <v>0</v>
      </c>
      <c r="K164" s="2"/>
      <c r="L164" s="22">
        <f t="shared" si="6"/>
        <v>0</v>
      </c>
      <c r="M164" s="23">
        <f t="shared" si="7"/>
        <v>0</v>
      </c>
    </row>
    <row r="165" spans="1:13" s="4" customFormat="1" ht="15" customHeight="1" x14ac:dyDescent="0.25">
      <c r="A165" s="130"/>
      <c r="B165" s="99"/>
      <c r="C165" s="131" t="s">
        <v>205</v>
      </c>
      <c r="D165" s="112"/>
      <c r="E165" s="113"/>
      <c r="F165" s="124"/>
      <c r="G165" s="1"/>
      <c r="H165" s="22"/>
      <c r="I165" s="1"/>
      <c r="J165" s="22"/>
      <c r="K165" s="2"/>
      <c r="L165" s="22"/>
      <c r="M165" s="23"/>
    </row>
    <row r="166" spans="1:13" s="4" customFormat="1" ht="27.95" customHeight="1" x14ac:dyDescent="0.25">
      <c r="A166" s="127">
        <v>1</v>
      </c>
      <c r="B166" s="110" t="s">
        <v>183</v>
      </c>
      <c r="C166" s="111" t="s">
        <v>204</v>
      </c>
      <c r="D166" s="112" t="s">
        <v>7</v>
      </c>
      <c r="E166" s="113"/>
      <c r="F166" s="124">
        <v>31.27</v>
      </c>
      <c r="G166" s="1"/>
      <c r="H166" s="22"/>
      <c r="I166" s="1"/>
      <c r="J166" s="22"/>
      <c r="K166" s="2"/>
      <c r="L166" s="22"/>
      <c r="M166" s="23"/>
    </row>
    <row r="167" spans="1:13" s="4" customFormat="1" ht="15" customHeight="1" x14ac:dyDescent="0.25">
      <c r="A167" s="128"/>
      <c r="B167" s="99"/>
      <c r="C167" s="111" t="s">
        <v>29</v>
      </c>
      <c r="D167" s="112" t="s">
        <v>27</v>
      </c>
      <c r="E167" s="113">
        <v>3.58</v>
      </c>
      <c r="F167" s="124">
        <f>F166*E167</f>
        <v>111.9466</v>
      </c>
      <c r="G167" s="1"/>
      <c r="H167" s="22">
        <f t="shared" si="4"/>
        <v>0</v>
      </c>
      <c r="I167" s="1"/>
      <c r="J167" s="22">
        <f t="shared" si="5"/>
        <v>0</v>
      </c>
      <c r="K167" s="2"/>
      <c r="L167" s="22">
        <f t="shared" si="6"/>
        <v>0</v>
      </c>
      <c r="M167" s="23">
        <f t="shared" si="7"/>
        <v>0</v>
      </c>
    </row>
    <row r="168" spans="1:13" s="4" customFormat="1" ht="15" customHeight="1" x14ac:dyDescent="0.25">
      <c r="A168" s="128"/>
      <c r="B168" s="110"/>
      <c r="C168" s="111" t="s">
        <v>30</v>
      </c>
      <c r="D168" s="112" t="s">
        <v>28</v>
      </c>
      <c r="E168" s="113">
        <v>1.08</v>
      </c>
      <c r="F168" s="124">
        <f>F166*E168</f>
        <v>33.771599999999999</v>
      </c>
      <c r="G168" s="1"/>
      <c r="H168" s="22">
        <f t="shared" si="4"/>
        <v>0</v>
      </c>
      <c r="I168" s="1"/>
      <c r="J168" s="22">
        <f t="shared" si="5"/>
        <v>0</v>
      </c>
      <c r="K168" s="2"/>
      <c r="L168" s="22">
        <f t="shared" si="6"/>
        <v>0</v>
      </c>
      <c r="M168" s="23">
        <f t="shared" si="7"/>
        <v>0</v>
      </c>
    </row>
    <row r="169" spans="1:13" s="4" customFormat="1" ht="15" customHeight="1" x14ac:dyDescent="0.25">
      <c r="A169" s="128"/>
      <c r="B169" s="99"/>
      <c r="C169" s="111" t="s">
        <v>184</v>
      </c>
      <c r="D169" s="104" t="s">
        <v>7</v>
      </c>
      <c r="E169" s="113">
        <v>1.1000000000000001</v>
      </c>
      <c r="F169" s="124">
        <f>F166*E169</f>
        <v>34.397000000000006</v>
      </c>
      <c r="G169" s="1"/>
      <c r="H169" s="22">
        <f t="shared" si="4"/>
        <v>0</v>
      </c>
      <c r="I169" s="1"/>
      <c r="J169" s="22">
        <f t="shared" si="5"/>
        <v>0</v>
      </c>
      <c r="K169" s="2"/>
      <c r="L169" s="22">
        <f t="shared" si="6"/>
        <v>0</v>
      </c>
      <c r="M169" s="23">
        <f t="shared" si="7"/>
        <v>0</v>
      </c>
    </row>
    <row r="170" spans="1:13" s="4" customFormat="1" ht="27.95" customHeight="1" x14ac:dyDescent="0.25">
      <c r="A170" s="127">
        <v>2</v>
      </c>
      <c r="B170" s="110" t="s">
        <v>40</v>
      </c>
      <c r="C170" s="111" t="s">
        <v>41</v>
      </c>
      <c r="D170" s="104" t="s">
        <v>5</v>
      </c>
      <c r="E170" s="113"/>
      <c r="F170" s="124">
        <v>312.7</v>
      </c>
      <c r="G170" s="1"/>
      <c r="H170" s="22"/>
      <c r="I170" s="1"/>
      <c r="J170" s="22"/>
      <c r="K170" s="2"/>
      <c r="L170" s="22"/>
      <c r="M170" s="23"/>
    </row>
    <row r="171" spans="1:13" s="4" customFormat="1" ht="15" customHeight="1" x14ac:dyDescent="0.25">
      <c r="A171" s="128"/>
      <c r="B171" s="99" t="s">
        <v>36</v>
      </c>
      <c r="C171" s="111" t="s">
        <v>29</v>
      </c>
      <c r="D171" s="112" t="s">
        <v>5</v>
      </c>
      <c r="E171" s="113">
        <v>1</v>
      </c>
      <c r="F171" s="124">
        <f>F170*E171</f>
        <v>312.7</v>
      </c>
      <c r="G171" s="1"/>
      <c r="H171" s="22">
        <f t="shared" si="4"/>
        <v>0</v>
      </c>
      <c r="I171" s="1"/>
      <c r="J171" s="22">
        <f t="shared" si="5"/>
        <v>0</v>
      </c>
      <c r="K171" s="2"/>
      <c r="L171" s="22">
        <f t="shared" si="6"/>
        <v>0</v>
      </c>
      <c r="M171" s="23">
        <f t="shared" si="7"/>
        <v>0</v>
      </c>
    </row>
    <row r="172" spans="1:13" s="4" customFormat="1" ht="15" customHeight="1" x14ac:dyDescent="0.25">
      <c r="A172" s="128"/>
      <c r="B172" s="99"/>
      <c r="C172" s="111" t="s">
        <v>30</v>
      </c>
      <c r="D172" s="112" t="s">
        <v>28</v>
      </c>
      <c r="E172" s="113">
        <v>2.3300000000000001E-2</v>
      </c>
      <c r="F172" s="124">
        <f>F170*E172</f>
        <v>7.2859100000000003</v>
      </c>
      <c r="G172" s="1"/>
      <c r="H172" s="22">
        <f t="shared" si="4"/>
        <v>0</v>
      </c>
      <c r="I172" s="1"/>
      <c r="J172" s="22">
        <f t="shared" si="5"/>
        <v>0</v>
      </c>
      <c r="K172" s="2"/>
      <c r="L172" s="22">
        <f t="shared" si="6"/>
        <v>0</v>
      </c>
      <c r="M172" s="23">
        <f t="shared" si="7"/>
        <v>0</v>
      </c>
    </row>
    <row r="173" spans="1:13" s="4" customFormat="1" ht="15" customHeight="1" x14ac:dyDescent="0.25">
      <c r="A173" s="128"/>
      <c r="B173" s="99"/>
      <c r="C173" s="111" t="s">
        <v>37</v>
      </c>
      <c r="D173" s="112" t="s">
        <v>7</v>
      </c>
      <c r="E173" s="113">
        <v>5.0999999999999997E-2</v>
      </c>
      <c r="F173" s="124">
        <f>F170*E173</f>
        <v>15.947699999999998</v>
      </c>
      <c r="G173" s="1"/>
      <c r="H173" s="22">
        <f t="shared" si="4"/>
        <v>0</v>
      </c>
      <c r="I173" s="1"/>
      <c r="J173" s="22">
        <f t="shared" si="5"/>
        <v>0</v>
      </c>
      <c r="K173" s="2"/>
      <c r="L173" s="22">
        <f t="shared" si="6"/>
        <v>0</v>
      </c>
      <c r="M173" s="23">
        <f t="shared" si="7"/>
        <v>0</v>
      </c>
    </row>
    <row r="174" spans="1:13" s="4" customFormat="1" ht="15" customHeight="1" x14ac:dyDescent="0.25">
      <c r="A174" s="129"/>
      <c r="B174" s="99"/>
      <c r="C174" s="111" t="s">
        <v>31</v>
      </c>
      <c r="D174" s="112" t="s">
        <v>28</v>
      </c>
      <c r="E174" s="113">
        <v>6.3600000000000004E-2</v>
      </c>
      <c r="F174" s="124">
        <f>F170*E174</f>
        <v>19.887720000000002</v>
      </c>
      <c r="G174" s="1"/>
      <c r="H174" s="22">
        <f t="shared" si="4"/>
        <v>0</v>
      </c>
      <c r="I174" s="1"/>
      <c r="J174" s="22">
        <f t="shared" si="5"/>
        <v>0</v>
      </c>
      <c r="K174" s="2"/>
      <c r="L174" s="22">
        <f t="shared" si="6"/>
        <v>0</v>
      </c>
      <c r="M174" s="23">
        <f t="shared" si="7"/>
        <v>0</v>
      </c>
    </row>
    <row r="175" spans="1:13" s="4" customFormat="1" ht="27.95" customHeight="1" x14ac:dyDescent="0.25">
      <c r="A175" s="127">
        <v>3</v>
      </c>
      <c r="B175" s="110" t="s">
        <v>113</v>
      </c>
      <c r="C175" s="111" t="s">
        <v>42</v>
      </c>
      <c r="D175" s="112" t="s">
        <v>5</v>
      </c>
      <c r="E175" s="113"/>
      <c r="F175" s="124">
        <v>25.1</v>
      </c>
      <c r="G175" s="1"/>
      <c r="H175" s="22">
        <f t="shared" si="4"/>
        <v>0</v>
      </c>
      <c r="I175" s="1"/>
      <c r="J175" s="22">
        <f t="shared" si="5"/>
        <v>0</v>
      </c>
      <c r="K175" s="2"/>
      <c r="L175" s="22">
        <f t="shared" si="6"/>
        <v>0</v>
      </c>
      <c r="M175" s="23">
        <f t="shared" si="7"/>
        <v>0</v>
      </c>
    </row>
    <row r="176" spans="1:13" s="4" customFormat="1" ht="15" customHeight="1" x14ac:dyDescent="0.25">
      <c r="A176" s="128"/>
      <c r="B176" s="99" t="s">
        <v>36</v>
      </c>
      <c r="C176" s="111" t="s">
        <v>29</v>
      </c>
      <c r="D176" s="112" t="s">
        <v>27</v>
      </c>
      <c r="E176" s="113">
        <v>1.08</v>
      </c>
      <c r="F176" s="124">
        <f>F175*E176</f>
        <v>27.108000000000004</v>
      </c>
      <c r="G176" s="1"/>
      <c r="H176" s="22">
        <f t="shared" si="4"/>
        <v>0</v>
      </c>
      <c r="I176" s="1"/>
      <c r="J176" s="22">
        <f t="shared" si="5"/>
        <v>0</v>
      </c>
      <c r="K176" s="2"/>
      <c r="L176" s="22">
        <f t="shared" si="6"/>
        <v>0</v>
      </c>
      <c r="M176" s="23">
        <f t="shared" si="7"/>
        <v>0</v>
      </c>
    </row>
    <row r="177" spans="1:13" s="4" customFormat="1" ht="15" customHeight="1" x14ac:dyDescent="0.25">
      <c r="A177" s="128"/>
      <c r="B177" s="99"/>
      <c r="C177" s="111" t="s">
        <v>30</v>
      </c>
      <c r="D177" s="112" t="s">
        <v>28</v>
      </c>
      <c r="E177" s="113">
        <v>4.5199999999999997E-2</v>
      </c>
      <c r="F177" s="124">
        <f>F175*E177</f>
        <v>1.13452</v>
      </c>
      <c r="G177" s="1"/>
      <c r="H177" s="22">
        <f t="shared" si="4"/>
        <v>0</v>
      </c>
      <c r="I177" s="1"/>
      <c r="J177" s="22">
        <f t="shared" si="5"/>
        <v>0</v>
      </c>
      <c r="K177" s="2"/>
      <c r="L177" s="22">
        <f t="shared" si="6"/>
        <v>0</v>
      </c>
      <c r="M177" s="23">
        <f t="shared" si="7"/>
        <v>0</v>
      </c>
    </row>
    <row r="178" spans="1:13" s="4" customFormat="1" ht="15" customHeight="1" x14ac:dyDescent="0.25">
      <c r="A178" s="128"/>
      <c r="B178" s="99"/>
      <c r="C178" s="111" t="s">
        <v>43</v>
      </c>
      <c r="D178" s="112" t="s">
        <v>5</v>
      </c>
      <c r="E178" s="113">
        <v>1.02</v>
      </c>
      <c r="F178" s="124">
        <f>F175*E178</f>
        <v>25.602</v>
      </c>
      <c r="G178" s="1"/>
      <c r="H178" s="22">
        <f t="shared" si="4"/>
        <v>0</v>
      </c>
      <c r="I178" s="1"/>
      <c r="J178" s="22">
        <f t="shared" si="5"/>
        <v>0</v>
      </c>
      <c r="K178" s="2"/>
      <c r="L178" s="22">
        <f t="shared" si="6"/>
        <v>0</v>
      </c>
      <c r="M178" s="23">
        <f t="shared" si="7"/>
        <v>0</v>
      </c>
    </row>
    <row r="179" spans="1:13" s="4" customFormat="1" ht="15" customHeight="1" x14ac:dyDescent="0.25">
      <c r="A179" s="128"/>
      <c r="B179" s="99"/>
      <c r="C179" s="111" t="s">
        <v>44</v>
      </c>
      <c r="D179" s="112" t="s">
        <v>6</v>
      </c>
      <c r="E179" s="113">
        <v>5</v>
      </c>
      <c r="F179" s="124">
        <f>E179*F175</f>
        <v>125.5</v>
      </c>
      <c r="G179" s="1"/>
      <c r="H179" s="22">
        <f t="shared" si="4"/>
        <v>0</v>
      </c>
      <c r="I179" s="1"/>
      <c r="J179" s="22">
        <f t="shared" si="5"/>
        <v>0</v>
      </c>
      <c r="K179" s="2"/>
      <c r="L179" s="22">
        <f t="shared" si="6"/>
        <v>0</v>
      </c>
      <c r="M179" s="23">
        <f t="shared" si="7"/>
        <v>0</v>
      </c>
    </row>
    <row r="180" spans="1:13" s="4" customFormat="1" ht="15" customHeight="1" x14ac:dyDescent="0.25">
      <c r="A180" s="129"/>
      <c r="B180" s="99"/>
      <c r="C180" s="111" t="s">
        <v>31</v>
      </c>
      <c r="D180" s="112" t="s">
        <v>28</v>
      </c>
      <c r="E180" s="113">
        <v>4.6600000000000003E-2</v>
      </c>
      <c r="F180" s="124">
        <f>F175*E180</f>
        <v>1.1696600000000001</v>
      </c>
      <c r="G180" s="1"/>
      <c r="H180" s="22">
        <f t="shared" si="4"/>
        <v>0</v>
      </c>
      <c r="I180" s="1"/>
      <c r="J180" s="22">
        <f t="shared" si="5"/>
        <v>0</v>
      </c>
      <c r="K180" s="2"/>
      <c r="L180" s="22">
        <f t="shared" si="6"/>
        <v>0</v>
      </c>
      <c r="M180" s="23">
        <f t="shared" si="7"/>
        <v>0</v>
      </c>
    </row>
    <row r="181" spans="1:13" s="4" customFormat="1" ht="39" customHeight="1" x14ac:dyDescent="0.25">
      <c r="A181" s="127">
        <v>4</v>
      </c>
      <c r="B181" s="110" t="s">
        <v>235</v>
      </c>
      <c r="C181" s="111" t="s">
        <v>45</v>
      </c>
      <c r="D181" s="112" t="s">
        <v>5</v>
      </c>
      <c r="E181" s="113"/>
      <c r="F181" s="124">
        <v>2.6</v>
      </c>
      <c r="G181" s="1"/>
      <c r="H181" s="22"/>
      <c r="I181" s="1"/>
      <c r="J181" s="22"/>
      <c r="K181" s="2"/>
      <c r="L181" s="22"/>
      <c r="M181" s="23"/>
    </row>
    <row r="182" spans="1:13" s="4" customFormat="1" ht="15" customHeight="1" x14ac:dyDescent="0.25">
      <c r="A182" s="128"/>
      <c r="B182" s="99"/>
      <c r="C182" s="111" t="s">
        <v>29</v>
      </c>
      <c r="D182" s="112" t="s">
        <v>27</v>
      </c>
      <c r="E182" s="113">
        <v>1.08</v>
      </c>
      <c r="F182" s="124">
        <f>F181*E182</f>
        <v>2.8080000000000003</v>
      </c>
      <c r="G182" s="1"/>
      <c r="H182" s="22">
        <f t="shared" si="4"/>
        <v>0</v>
      </c>
      <c r="I182" s="1"/>
      <c r="J182" s="22">
        <f t="shared" si="5"/>
        <v>0</v>
      </c>
      <c r="K182" s="2"/>
      <c r="L182" s="22">
        <f t="shared" si="6"/>
        <v>0</v>
      </c>
      <c r="M182" s="23">
        <f t="shared" si="7"/>
        <v>0</v>
      </c>
    </row>
    <row r="183" spans="1:13" s="4" customFormat="1" ht="15" customHeight="1" x14ac:dyDescent="0.25">
      <c r="A183" s="128"/>
      <c r="B183" s="99"/>
      <c r="C183" s="111" t="s">
        <v>30</v>
      </c>
      <c r="D183" s="112" t="s">
        <v>28</v>
      </c>
      <c r="E183" s="113">
        <v>4.5199999999999997E-2</v>
      </c>
      <c r="F183" s="124">
        <f>F181*E183</f>
        <v>0.11752</v>
      </c>
      <c r="G183" s="1"/>
      <c r="H183" s="22">
        <f t="shared" si="4"/>
        <v>0</v>
      </c>
      <c r="I183" s="1"/>
      <c r="J183" s="22">
        <f t="shared" si="5"/>
        <v>0</v>
      </c>
      <c r="K183" s="2"/>
      <c r="L183" s="22">
        <f t="shared" si="6"/>
        <v>0</v>
      </c>
      <c r="M183" s="23">
        <f t="shared" si="7"/>
        <v>0</v>
      </c>
    </row>
    <row r="184" spans="1:13" s="4" customFormat="1" ht="15" customHeight="1" x14ac:dyDescent="0.25">
      <c r="A184" s="128"/>
      <c r="B184" s="99"/>
      <c r="C184" s="111" t="s">
        <v>43</v>
      </c>
      <c r="D184" s="112" t="s">
        <v>5</v>
      </c>
      <c r="E184" s="113">
        <v>1.02</v>
      </c>
      <c r="F184" s="124">
        <f>F181*E184</f>
        <v>2.6520000000000001</v>
      </c>
      <c r="G184" s="1"/>
      <c r="H184" s="22">
        <f t="shared" si="4"/>
        <v>0</v>
      </c>
      <c r="I184" s="1"/>
      <c r="J184" s="22">
        <f t="shared" si="5"/>
        <v>0</v>
      </c>
      <c r="K184" s="2"/>
      <c r="L184" s="22">
        <f t="shared" si="6"/>
        <v>0</v>
      </c>
      <c r="M184" s="23">
        <f t="shared" si="7"/>
        <v>0</v>
      </c>
    </row>
    <row r="185" spans="1:13" s="4" customFormat="1" ht="15" customHeight="1" x14ac:dyDescent="0.25">
      <c r="A185" s="128"/>
      <c r="B185" s="99"/>
      <c r="C185" s="111" t="s">
        <v>44</v>
      </c>
      <c r="D185" s="112" t="s">
        <v>6</v>
      </c>
      <c r="E185" s="113">
        <v>6</v>
      </c>
      <c r="F185" s="124">
        <f>F181*E185</f>
        <v>15.600000000000001</v>
      </c>
      <c r="G185" s="1"/>
      <c r="H185" s="22">
        <f t="shared" si="4"/>
        <v>0</v>
      </c>
      <c r="I185" s="1"/>
      <c r="J185" s="22">
        <f t="shared" si="5"/>
        <v>0</v>
      </c>
      <c r="K185" s="2"/>
      <c r="L185" s="22">
        <f t="shared" si="6"/>
        <v>0</v>
      </c>
      <c r="M185" s="23">
        <f t="shared" si="7"/>
        <v>0</v>
      </c>
    </row>
    <row r="186" spans="1:13" s="4" customFormat="1" ht="15" customHeight="1" x14ac:dyDescent="0.25">
      <c r="A186" s="129"/>
      <c r="B186" s="99"/>
      <c r="C186" s="111" t="s">
        <v>31</v>
      </c>
      <c r="D186" s="112" t="s">
        <v>28</v>
      </c>
      <c r="E186" s="113">
        <v>4.6600000000000003E-2</v>
      </c>
      <c r="F186" s="124">
        <f>F181*E186</f>
        <v>0.12116</v>
      </c>
      <c r="G186" s="1"/>
      <c r="H186" s="22">
        <f t="shared" si="4"/>
        <v>0</v>
      </c>
      <c r="I186" s="1"/>
      <c r="J186" s="22">
        <f t="shared" si="5"/>
        <v>0</v>
      </c>
      <c r="K186" s="2"/>
      <c r="L186" s="22">
        <f t="shared" si="6"/>
        <v>0</v>
      </c>
      <c r="M186" s="23">
        <f t="shared" si="7"/>
        <v>0</v>
      </c>
    </row>
    <row r="187" spans="1:13" s="4" customFormat="1" ht="27.95" customHeight="1" x14ac:dyDescent="0.25">
      <c r="A187" s="127">
        <v>5</v>
      </c>
      <c r="B187" s="110" t="s">
        <v>114</v>
      </c>
      <c r="C187" s="111" t="s">
        <v>46</v>
      </c>
      <c r="D187" s="112" t="s">
        <v>5</v>
      </c>
      <c r="E187" s="113"/>
      <c r="F187" s="124">
        <v>159.65</v>
      </c>
      <c r="G187" s="1"/>
      <c r="H187" s="22"/>
      <c r="I187" s="1"/>
      <c r="J187" s="22"/>
      <c r="K187" s="2"/>
      <c r="L187" s="22"/>
      <c r="M187" s="23"/>
    </row>
    <row r="188" spans="1:13" s="4" customFormat="1" ht="15" customHeight="1" x14ac:dyDescent="0.25">
      <c r="A188" s="128"/>
      <c r="B188" s="99"/>
      <c r="C188" s="111" t="s">
        <v>29</v>
      </c>
      <c r="D188" s="112" t="s">
        <v>27</v>
      </c>
      <c r="E188" s="113">
        <v>0.53600000000000003</v>
      </c>
      <c r="F188" s="124">
        <f>F187*E188</f>
        <v>85.572400000000002</v>
      </c>
      <c r="G188" s="1"/>
      <c r="H188" s="22">
        <f t="shared" ref="H188:H250" si="8">F188*G188</f>
        <v>0</v>
      </c>
      <c r="I188" s="1"/>
      <c r="J188" s="22">
        <f t="shared" ref="J188:J250" si="9">F188*I188</f>
        <v>0</v>
      </c>
      <c r="K188" s="2"/>
      <c r="L188" s="22">
        <f t="shared" ref="L188:L250" si="10">F188*K188</f>
        <v>0</v>
      </c>
      <c r="M188" s="23">
        <f t="shared" ref="M188:M250" si="11">H188+J188+L188</f>
        <v>0</v>
      </c>
    </row>
    <row r="189" spans="1:13" s="4" customFormat="1" ht="15" customHeight="1" x14ac:dyDescent="0.25">
      <c r="A189" s="128"/>
      <c r="B189" s="99"/>
      <c r="C189" s="111" t="s">
        <v>30</v>
      </c>
      <c r="D189" s="112" t="s">
        <v>28</v>
      </c>
      <c r="E189" s="113">
        <v>3.6499999999999998E-2</v>
      </c>
      <c r="F189" s="124">
        <f>F187*E189</f>
        <v>5.8272249999999994</v>
      </c>
      <c r="G189" s="1"/>
      <c r="H189" s="22">
        <f t="shared" si="8"/>
        <v>0</v>
      </c>
      <c r="I189" s="1"/>
      <c r="J189" s="22">
        <f t="shared" si="9"/>
        <v>0</v>
      </c>
      <c r="K189" s="2"/>
      <c r="L189" s="22">
        <f t="shared" si="10"/>
        <v>0</v>
      </c>
      <c r="M189" s="23">
        <f t="shared" si="11"/>
        <v>0</v>
      </c>
    </row>
    <row r="190" spans="1:13" s="4" customFormat="1" ht="15" customHeight="1" x14ac:dyDescent="0.25">
      <c r="A190" s="128"/>
      <c r="B190" s="99"/>
      <c r="C190" s="111" t="s">
        <v>102</v>
      </c>
      <c r="D190" s="112" t="s">
        <v>5</v>
      </c>
      <c r="E190" s="113">
        <v>1.05</v>
      </c>
      <c r="F190" s="124">
        <f>F187*E190</f>
        <v>167.63250000000002</v>
      </c>
      <c r="G190" s="1"/>
      <c r="H190" s="22">
        <f t="shared" si="8"/>
        <v>0</v>
      </c>
      <c r="I190" s="1"/>
      <c r="J190" s="22">
        <f t="shared" si="9"/>
        <v>0</v>
      </c>
      <c r="K190" s="2"/>
      <c r="L190" s="22">
        <f t="shared" si="10"/>
        <v>0</v>
      </c>
      <c r="M190" s="23">
        <f t="shared" si="11"/>
        <v>0</v>
      </c>
    </row>
    <row r="191" spans="1:13" s="4" customFormat="1" ht="15" customHeight="1" x14ac:dyDescent="0.25">
      <c r="A191" s="128"/>
      <c r="B191" s="99"/>
      <c r="C191" s="111" t="s">
        <v>260</v>
      </c>
      <c r="D191" s="112" t="s">
        <v>5</v>
      </c>
      <c r="E191" s="113">
        <v>1.05</v>
      </c>
      <c r="F191" s="124">
        <f>F187*E191</f>
        <v>167.63250000000002</v>
      </c>
      <c r="G191" s="1"/>
      <c r="H191" s="22">
        <f t="shared" si="8"/>
        <v>0</v>
      </c>
      <c r="I191" s="1"/>
      <c r="J191" s="22">
        <f t="shared" si="9"/>
        <v>0</v>
      </c>
      <c r="K191" s="2"/>
      <c r="L191" s="22">
        <f t="shared" si="10"/>
        <v>0</v>
      </c>
      <c r="M191" s="23">
        <f t="shared" si="11"/>
        <v>0</v>
      </c>
    </row>
    <row r="192" spans="1:13" s="4" customFormat="1" ht="15" customHeight="1" x14ac:dyDescent="0.25">
      <c r="A192" s="128"/>
      <c r="B192" s="99"/>
      <c r="C192" s="111" t="s">
        <v>211</v>
      </c>
      <c r="D192" s="112" t="s">
        <v>63</v>
      </c>
      <c r="E192" s="113">
        <v>1.07</v>
      </c>
      <c r="F192" s="124">
        <f>F187*E192</f>
        <v>170.82550000000001</v>
      </c>
      <c r="G192" s="1"/>
      <c r="H192" s="22">
        <f t="shared" si="8"/>
        <v>0</v>
      </c>
      <c r="I192" s="1"/>
      <c r="J192" s="22">
        <f t="shared" si="9"/>
        <v>0</v>
      </c>
      <c r="K192" s="2"/>
      <c r="L192" s="22">
        <f t="shared" si="10"/>
        <v>0</v>
      </c>
      <c r="M192" s="23">
        <f t="shared" si="11"/>
        <v>0</v>
      </c>
    </row>
    <row r="193" spans="1:13" s="4" customFormat="1" ht="15" customHeight="1" x14ac:dyDescent="0.25">
      <c r="A193" s="129"/>
      <c r="B193" s="110"/>
      <c r="C193" s="111" t="s">
        <v>31</v>
      </c>
      <c r="D193" s="112" t="s">
        <v>28</v>
      </c>
      <c r="E193" s="113">
        <v>0.107</v>
      </c>
      <c r="F193" s="124">
        <f>F187*E193</f>
        <v>17.082550000000001</v>
      </c>
      <c r="G193" s="1"/>
      <c r="H193" s="22">
        <f t="shared" si="8"/>
        <v>0</v>
      </c>
      <c r="I193" s="1"/>
      <c r="J193" s="22">
        <f t="shared" si="9"/>
        <v>0</v>
      </c>
      <c r="K193" s="2"/>
      <c r="L193" s="22">
        <f t="shared" si="10"/>
        <v>0</v>
      </c>
      <c r="M193" s="23">
        <f t="shared" si="11"/>
        <v>0</v>
      </c>
    </row>
    <row r="194" spans="1:13" s="4" customFormat="1" ht="26.25" customHeight="1" x14ac:dyDescent="0.25">
      <c r="A194" s="127">
        <v>6</v>
      </c>
      <c r="B194" s="110" t="s">
        <v>114</v>
      </c>
      <c r="C194" s="111" t="s">
        <v>252</v>
      </c>
      <c r="D194" s="112" t="s">
        <v>5</v>
      </c>
      <c r="E194" s="113"/>
      <c r="F194" s="124">
        <v>150</v>
      </c>
      <c r="G194" s="1"/>
      <c r="H194" s="22"/>
      <c r="I194" s="1"/>
      <c r="J194" s="22"/>
      <c r="K194" s="2"/>
      <c r="L194" s="22"/>
      <c r="M194" s="23"/>
    </row>
    <row r="195" spans="1:13" s="4" customFormat="1" ht="15" customHeight="1" x14ac:dyDescent="0.25">
      <c r="A195" s="128"/>
      <c r="B195" s="99"/>
      <c r="C195" s="111" t="s">
        <v>29</v>
      </c>
      <c r="D195" s="112" t="s">
        <v>27</v>
      </c>
      <c r="E195" s="113">
        <v>0.53600000000000003</v>
      </c>
      <c r="F195" s="124">
        <f>F194*E195</f>
        <v>80.400000000000006</v>
      </c>
      <c r="G195" s="1"/>
      <c r="H195" s="22">
        <f t="shared" si="8"/>
        <v>0</v>
      </c>
      <c r="I195" s="1"/>
      <c r="J195" s="22">
        <f t="shared" si="9"/>
        <v>0</v>
      </c>
      <c r="K195" s="2"/>
      <c r="L195" s="22">
        <f t="shared" si="10"/>
        <v>0</v>
      </c>
      <c r="M195" s="23">
        <f t="shared" si="11"/>
        <v>0</v>
      </c>
    </row>
    <row r="196" spans="1:13" s="4" customFormat="1" ht="15" customHeight="1" x14ac:dyDescent="0.25">
      <c r="A196" s="128"/>
      <c r="B196" s="99"/>
      <c r="C196" s="111" t="s">
        <v>30</v>
      </c>
      <c r="D196" s="112" t="s">
        <v>28</v>
      </c>
      <c r="E196" s="113">
        <v>3.6499999999999998E-2</v>
      </c>
      <c r="F196" s="124">
        <f>F194*E196</f>
        <v>5.4749999999999996</v>
      </c>
      <c r="G196" s="1"/>
      <c r="H196" s="22">
        <f t="shared" si="8"/>
        <v>0</v>
      </c>
      <c r="I196" s="1"/>
      <c r="J196" s="22">
        <f t="shared" si="9"/>
        <v>0</v>
      </c>
      <c r="K196" s="2"/>
      <c r="L196" s="22">
        <f t="shared" si="10"/>
        <v>0</v>
      </c>
      <c r="M196" s="23">
        <f t="shared" si="11"/>
        <v>0</v>
      </c>
    </row>
    <row r="197" spans="1:13" s="4" customFormat="1" ht="15" customHeight="1" x14ac:dyDescent="0.25">
      <c r="A197" s="128"/>
      <c r="B197" s="99"/>
      <c r="C197" s="111" t="s">
        <v>253</v>
      </c>
      <c r="D197" s="112" t="s">
        <v>5</v>
      </c>
      <c r="E197" s="113">
        <v>1.05</v>
      </c>
      <c r="F197" s="124">
        <f>F194*E197</f>
        <v>157.5</v>
      </c>
      <c r="G197" s="1"/>
      <c r="H197" s="22">
        <f t="shared" si="8"/>
        <v>0</v>
      </c>
      <c r="I197" s="1"/>
      <c r="J197" s="22">
        <f t="shared" si="9"/>
        <v>0</v>
      </c>
      <c r="K197" s="2"/>
      <c r="L197" s="22">
        <f t="shared" si="10"/>
        <v>0</v>
      </c>
      <c r="M197" s="23">
        <f t="shared" si="11"/>
        <v>0</v>
      </c>
    </row>
    <row r="198" spans="1:13" s="4" customFormat="1" ht="15" customHeight="1" x14ac:dyDescent="0.25">
      <c r="A198" s="128"/>
      <c r="B198" s="99"/>
      <c r="C198" s="111" t="s">
        <v>211</v>
      </c>
      <c r="D198" s="112" t="s">
        <v>63</v>
      </c>
      <c r="E198" s="113">
        <v>1.07</v>
      </c>
      <c r="F198" s="124">
        <f>F194*E198</f>
        <v>160.5</v>
      </c>
      <c r="G198" s="1"/>
      <c r="H198" s="22">
        <f t="shared" si="8"/>
        <v>0</v>
      </c>
      <c r="I198" s="1"/>
      <c r="J198" s="22">
        <f t="shared" si="9"/>
        <v>0</v>
      </c>
      <c r="K198" s="2"/>
      <c r="L198" s="22">
        <f t="shared" si="10"/>
        <v>0</v>
      </c>
      <c r="M198" s="23">
        <f t="shared" si="11"/>
        <v>0</v>
      </c>
    </row>
    <row r="199" spans="1:13" s="4" customFormat="1" ht="15" customHeight="1" x14ac:dyDescent="0.25">
      <c r="A199" s="129"/>
      <c r="B199" s="110"/>
      <c r="C199" s="111" t="s">
        <v>31</v>
      </c>
      <c r="D199" s="112" t="s">
        <v>28</v>
      </c>
      <c r="E199" s="113">
        <v>0.107</v>
      </c>
      <c r="F199" s="124">
        <f>F194*E199</f>
        <v>16.05</v>
      </c>
      <c r="G199" s="1"/>
      <c r="H199" s="22">
        <f t="shared" si="8"/>
        <v>0</v>
      </c>
      <c r="I199" s="1"/>
      <c r="J199" s="22">
        <f t="shared" si="9"/>
        <v>0</v>
      </c>
      <c r="K199" s="2"/>
      <c r="L199" s="22">
        <f t="shared" si="10"/>
        <v>0</v>
      </c>
      <c r="M199" s="23">
        <f t="shared" si="11"/>
        <v>0</v>
      </c>
    </row>
    <row r="200" spans="1:13" s="4" customFormat="1" ht="27.95" customHeight="1" x14ac:dyDescent="0.25">
      <c r="A200" s="127">
        <v>7</v>
      </c>
      <c r="B200" s="110" t="s">
        <v>206</v>
      </c>
      <c r="C200" s="111" t="s">
        <v>207</v>
      </c>
      <c r="D200" s="112" t="s">
        <v>7</v>
      </c>
      <c r="E200" s="113"/>
      <c r="F200" s="124">
        <v>0.8</v>
      </c>
      <c r="G200" s="1"/>
      <c r="H200" s="22"/>
      <c r="I200" s="1"/>
      <c r="J200" s="22"/>
      <c r="K200" s="2"/>
      <c r="L200" s="22"/>
      <c r="M200" s="23"/>
    </row>
    <row r="201" spans="1:13" s="4" customFormat="1" ht="15" customHeight="1" x14ac:dyDescent="0.25">
      <c r="A201" s="128"/>
      <c r="B201" s="99"/>
      <c r="C201" s="111" t="s">
        <v>29</v>
      </c>
      <c r="D201" s="112" t="s">
        <v>27</v>
      </c>
      <c r="E201" s="113">
        <v>12.1</v>
      </c>
      <c r="F201" s="124">
        <f>F200*E201</f>
        <v>9.68</v>
      </c>
      <c r="G201" s="1"/>
      <c r="H201" s="22">
        <f t="shared" si="8"/>
        <v>0</v>
      </c>
      <c r="I201" s="1"/>
      <c r="J201" s="22">
        <f t="shared" si="9"/>
        <v>0</v>
      </c>
      <c r="K201" s="2"/>
      <c r="L201" s="22">
        <f t="shared" si="10"/>
        <v>0</v>
      </c>
      <c r="M201" s="23">
        <f t="shared" si="11"/>
        <v>0</v>
      </c>
    </row>
    <row r="202" spans="1:13" s="4" customFormat="1" ht="15" customHeight="1" x14ac:dyDescent="0.25">
      <c r="A202" s="128"/>
      <c r="B202" s="99"/>
      <c r="C202" s="111" t="s">
        <v>30</v>
      </c>
      <c r="D202" s="112" t="s">
        <v>28</v>
      </c>
      <c r="E202" s="113">
        <v>1.1000000000000001</v>
      </c>
      <c r="F202" s="124">
        <f>F200*E202</f>
        <v>0.88000000000000012</v>
      </c>
      <c r="G202" s="1"/>
      <c r="H202" s="22">
        <f t="shared" si="8"/>
        <v>0</v>
      </c>
      <c r="I202" s="1"/>
      <c r="J202" s="22">
        <f t="shared" si="9"/>
        <v>0</v>
      </c>
      <c r="K202" s="2"/>
      <c r="L202" s="22">
        <f t="shared" si="10"/>
        <v>0</v>
      </c>
      <c r="M202" s="23">
        <f t="shared" si="11"/>
        <v>0</v>
      </c>
    </row>
    <row r="203" spans="1:13" s="4" customFormat="1" ht="15" customHeight="1" x14ac:dyDescent="0.25">
      <c r="A203" s="128"/>
      <c r="B203" s="99"/>
      <c r="C203" s="111" t="s">
        <v>208</v>
      </c>
      <c r="D203" s="112" t="s">
        <v>7</v>
      </c>
      <c r="E203" s="113">
        <v>1.0149999999999999</v>
      </c>
      <c r="F203" s="124">
        <f>E203*F200</f>
        <v>0.81199999999999994</v>
      </c>
      <c r="G203" s="1"/>
      <c r="H203" s="22">
        <f t="shared" si="8"/>
        <v>0</v>
      </c>
      <c r="I203" s="1"/>
      <c r="J203" s="22">
        <f t="shared" si="9"/>
        <v>0</v>
      </c>
      <c r="K203" s="2"/>
      <c r="L203" s="22">
        <f t="shared" si="10"/>
        <v>0</v>
      </c>
      <c r="M203" s="23">
        <f t="shared" si="11"/>
        <v>0</v>
      </c>
    </row>
    <row r="204" spans="1:13" s="4" customFormat="1" ht="15" customHeight="1" x14ac:dyDescent="0.25">
      <c r="A204" s="128"/>
      <c r="B204" s="99"/>
      <c r="C204" s="111" t="s">
        <v>214</v>
      </c>
      <c r="D204" s="112" t="s">
        <v>63</v>
      </c>
      <c r="E204" s="113"/>
      <c r="F204" s="124">
        <v>74</v>
      </c>
      <c r="G204" s="1"/>
      <c r="H204" s="22">
        <f t="shared" si="8"/>
        <v>0</v>
      </c>
      <c r="I204" s="1"/>
      <c r="J204" s="22">
        <f t="shared" si="9"/>
        <v>0</v>
      </c>
      <c r="K204" s="2"/>
      <c r="L204" s="22">
        <f t="shared" si="10"/>
        <v>0</v>
      </c>
      <c r="M204" s="23">
        <f t="shared" si="11"/>
        <v>0</v>
      </c>
    </row>
    <row r="205" spans="1:13" s="6" customFormat="1" ht="15" customHeight="1" x14ac:dyDescent="0.25">
      <c r="A205" s="128"/>
      <c r="B205" s="99"/>
      <c r="C205" s="111" t="s">
        <v>236</v>
      </c>
      <c r="D205" s="112" t="s">
        <v>5</v>
      </c>
      <c r="E205" s="113">
        <v>1.85</v>
      </c>
      <c r="F205" s="124">
        <f>E205*F200</f>
        <v>1.4800000000000002</v>
      </c>
      <c r="G205" s="1"/>
      <c r="H205" s="22">
        <f t="shared" si="8"/>
        <v>0</v>
      </c>
      <c r="I205" s="1"/>
      <c r="J205" s="22">
        <f t="shared" si="9"/>
        <v>0</v>
      </c>
      <c r="K205" s="2"/>
      <c r="L205" s="22">
        <f t="shared" si="10"/>
        <v>0</v>
      </c>
      <c r="M205" s="23">
        <f t="shared" si="11"/>
        <v>0</v>
      </c>
    </row>
    <row r="206" spans="1:13" s="6" customFormat="1" ht="15" customHeight="1" x14ac:dyDescent="0.25">
      <c r="A206" s="128"/>
      <c r="B206" s="99"/>
      <c r="C206" s="111" t="s">
        <v>237</v>
      </c>
      <c r="D206" s="112" t="s">
        <v>7</v>
      </c>
      <c r="E206" s="113">
        <v>7.6100000000000001E-2</v>
      </c>
      <c r="F206" s="124">
        <f>E206*F200</f>
        <v>6.0880000000000004E-2</v>
      </c>
      <c r="G206" s="1"/>
      <c r="H206" s="22">
        <f t="shared" si="8"/>
        <v>0</v>
      </c>
      <c r="I206" s="1"/>
      <c r="J206" s="22">
        <f t="shared" si="9"/>
        <v>0</v>
      </c>
      <c r="K206" s="2"/>
      <c r="L206" s="22">
        <f t="shared" si="10"/>
        <v>0</v>
      </c>
      <c r="M206" s="23">
        <f t="shared" si="11"/>
        <v>0</v>
      </c>
    </row>
    <row r="207" spans="1:13" s="4" customFormat="1" ht="15" customHeight="1" x14ac:dyDescent="0.25">
      <c r="A207" s="128"/>
      <c r="B207" s="99"/>
      <c r="C207" s="111" t="s">
        <v>32</v>
      </c>
      <c r="D207" s="112" t="s">
        <v>6</v>
      </c>
      <c r="E207" s="113">
        <v>1.8</v>
      </c>
      <c r="F207" s="124">
        <f>F200*E207</f>
        <v>1.4400000000000002</v>
      </c>
      <c r="G207" s="1"/>
      <c r="H207" s="22">
        <f t="shared" si="8"/>
        <v>0</v>
      </c>
      <c r="I207" s="1"/>
      <c r="J207" s="22">
        <f t="shared" si="9"/>
        <v>0</v>
      </c>
      <c r="K207" s="2"/>
      <c r="L207" s="22">
        <f t="shared" si="10"/>
        <v>0</v>
      </c>
      <c r="M207" s="23">
        <f t="shared" si="11"/>
        <v>0</v>
      </c>
    </row>
    <row r="208" spans="1:13" s="4" customFormat="1" ht="15" customHeight="1" x14ac:dyDescent="0.25">
      <c r="A208" s="129"/>
      <c r="B208" s="110"/>
      <c r="C208" s="111" t="s">
        <v>31</v>
      </c>
      <c r="D208" s="112" t="s">
        <v>28</v>
      </c>
      <c r="E208" s="113">
        <v>0.98</v>
      </c>
      <c r="F208" s="124">
        <f>F200*E208</f>
        <v>0.78400000000000003</v>
      </c>
      <c r="G208" s="1"/>
      <c r="H208" s="22">
        <f t="shared" si="8"/>
        <v>0</v>
      </c>
      <c r="I208" s="1"/>
      <c r="J208" s="22">
        <f t="shared" si="9"/>
        <v>0</v>
      </c>
      <c r="K208" s="2"/>
      <c r="L208" s="22">
        <f t="shared" si="10"/>
        <v>0</v>
      </c>
      <c r="M208" s="23">
        <f t="shared" si="11"/>
        <v>0</v>
      </c>
    </row>
    <row r="209" spans="1:13" s="4" customFormat="1" ht="15" customHeight="1" x14ac:dyDescent="0.25">
      <c r="A209" s="133"/>
      <c r="B209" s="110"/>
      <c r="C209" s="131" t="s">
        <v>35</v>
      </c>
      <c r="D209" s="112"/>
      <c r="E209" s="113"/>
      <c r="F209" s="124"/>
      <c r="G209" s="1"/>
      <c r="H209" s="22"/>
      <c r="I209" s="1"/>
      <c r="J209" s="22"/>
      <c r="K209" s="2"/>
      <c r="L209" s="22"/>
      <c r="M209" s="23"/>
    </row>
    <row r="210" spans="1:13" s="4" customFormat="1" ht="27.95" customHeight="1" x14ac:dyDescent="0.25">
      <c r="A210" s="127">
        <v>1</v>
      </c>
      <c r="B210" s="110" t="s">
        <v>185</v>
      </c>
      <c r="C210" s="111" t="s">
        <v>212</v>
      </c>
      <c r="D210" s="104" t="s">
        <v>5</v>
      </c>
      <c r="E210" s="113"/>
      <c r="F210" s="124">
        <v>184.75</v>
      </c>
      <c r="G210" s="1"/>
      <c r="H210" s="22"/>
      <c r="I210" s="1"/>
      <c r="J210" s="22"/>
      <c r="K210" s="2"/>
      <c r="L210" s="22"/>
      <c r="M210" s="23"/>
    </row>
    <row r="211" spans="1:13" s="4" customFormat="1" ht="15" customHeight="1" x14ac:dyDescent="0.25">
      <c r="A211" s="128"/>
      <c r="B211" s="99"/>
      <c r="C211" s="111" t="s">
        <v>29</v>
      </c>
      <c r="D211" s="112" t="s">
        <v>27</v>
      </c>
      <c r="E211" s="113">
        <v>0.71399999999999997</v>
      </c>
      <c r="F211" s="124">
        <f>F210*E211</f>
        <v>131.91149999999999</v>
      </c>
      <c r="G211" s="1"/>
      <c r="H211" s="22">
        <f t="shared" si="8"/>
        <v>0</v>
      </c>
      <c r="I211" s="1"/>
      <c r="J211" s="22">
        <f t="shared" si="9"/>
        <v>0</v>
      </c>
      <c r="K211" s="2"/>
      <c r="L211" s="22">
        <f t="shared" si="10"/>
        <v>0</v>
      </c>
      <c r="M211" s="23">
        <f t="shared" si="11"/>
        <v>0</v>
      </c>
    </row>
    <row r="212" spans="1:13" s="4" customFormat="1" ht="15" customHeight="1" x14ac:dyDescent="0.25">
      <c r="A212" s="128"/>
      <c r="B212" s="99"/>
      <c r="C212" s="111" t="s">
        <v>30</v>
      </c>
      <c r="D212" s="104" t="s">
        <v>28</v>
      </c>
      <c r="E212" s="113">
        <v>1.83E-2</v>
      </c>
      <c r="F212" s="124">
        <f>F210*E212</f>
        <v>3.380925</v>
      </c>
      <c r="G212" s="1"/>
      <c r="H212" s="22">
        <f t="shared" si="8"/>
        <v>0</v>
      </c>
      <c r="I212" s="1"/>
      <c r="J212" s="22">
        <f t="shared" si="9"/>
        <v>0</v>
      </c>
      <c r="K212" s="2"/>
      <c r="L212" s="22">
        <f t="shared" si="10"/>
        <v>0</v>
      </c>
      <c r="M212" s="23">
        <f t="shared" si="11"/>
        <v>0</v>
      </c>
    </row>
    <row r="213" spans="1:13" s="4" customFormat="1" ht="15" customHeight="1" x14ac:dyDescent="0.25">
      <c r="A213" s="128"/>
      <c r="B213" s="99"/>
      <c r="C213" s="111" t="s">
        <v>186</v>
      </c>
      <c r="D213" s="104" t="s">
        <v>5</v>
      </c>
      <c r="E213" s="113">
        <v>1.05</v>
      </c>
      <c r="F213" s="124">
        <f>F210*E213</f>
        <v>193.98750000000001</v>
      </c>
      <c r="G213" s="1"/>
      <c r="H213" s="22">
        <f t="shared" si="8"/>
        <v>0</v>
      </c>
      <c r="I213" s="1"/>
      <c r="J213" s="22">
        <f t="shared" si="9"/>
        <v>0</v>
      </c>
      <c r="K213" s="2"/>
      <c r="L213" s="22">
        <f t="shared" si="10"/>
        <v>0</v>
      </c>
      <c r="M213" s="23">
        <f t="shared" si="11"/>
        <v>0</v>
      </c>
    </row>
    <row r="214" spans="1:13" s="4" customFormat="1" ht="15" customHeight="1" x14ac:dyDescent="0.25">
      <c r="A214" s="128"/>
      <c r="B214" s="99"/>
      <c r="C214" s="111" t="s">
        <v>115</v>
      </c>
      <c r="D214" s="104" t="s">
        <v>63</v>
      </c>
      <c r="E214" s="113">
        <v>3.2</v>
      </c>
      <c r="F214" s="124">
        <f>F210*E214</f>
        <v>591.20000000000005</v>
      </c>
      <c r="G214" s="1"/>
      <c r="H214" s="22">
        <f t="shared" si="8"/>
        <v>0</v>
      </c>
      <c r="I214" s="1"/>
      <c r="J214" s="22">
        <f t="shared" si="9"/>
        <v>0</v>
      </c>
      <c r="K214" s="2"/>
      <c r="L214" s="22">
        <f t="shared" si="10"/>
        <v>0</v>
      </c>
      <c r="M214" s="23">
        <f t="shared" si="11"/>
        <v>0</v>
      </c>
    </row>
    <row r="215" spans="1:13" s="4" customFormat="1" ht="15" customHeight="1" x14ac:dyDescent="0.25">
      <c r="A215" s="128"/>
      <c r="B215" s="99"/>
      <c r="C215" s="111" t="s">
        <v>116</v>
      </c>
      <c r="D215" s="104" t="s">
        <v>128</v>
      </c>
      <c r="E215" s="113">
        <v>0.6</v>
      </c>
      <c r="F215" s="124">
        <f>F210*E215</f>
        <v>110.85</v>
      </c>
      <c r="G215" s="1"/>
      <c r="H215" s="22">
        <f t="shared" si="8"/>
        <v>0</v>
      </c>
      <c r="I215" s="1"/>
      <c r="J215" s="22">
        <f t="shared" si="9"/>
        <v>0</v>
      </c>
      <c r="K215" s="2"/>
      <c r="L215" s="22">
        <f t="shared" si="10"/>
        <v>0</v>
      </c>
      <c r="M215" s="23">
        <f t="shared" si="11"/>
        <v>0</v>
      </c>
    </row>
    <row r="216" spans="1:13" s="4" customFormat="1" ht="15" customHeight="1" x14ac:dyDescent="0.25">
      <c r="A216" s="128"/>
      <c r="B216" s="99"/>
      <c r="C216" s="111" t="s">
        <v>117</v>
      </c>
      <c r="D216" s="104" t="s">
        <v>128</v>
      </c>
      <c r="E216" s="113">
        <v>2.2999999999999998</v>
      </c>
      <c r="F216" s="124">
        <f>F210*E216</f>
        <v>424.92499999999995</v>
      </c>
      <c r="G216" s="1"/>
      <c r="H216" s="22">
        <f t="shared" si="8"/>
        <v>0</v>
      </c>
      <c r="I216" s="1"/>
      <c r="J216" s="22">
        <f t="shared" si="9"/>
        <v>0</v>
      </c>
      <c r="K216" s="2"/>
      <c r="L216" s="22">
        <f t="shared" si="10"/>
        <v>0</v>
      </c>
      <c r="M216" s="23">
        <f t="shared" si="11"/>
        <v>0</v>
      </c>
    </row>
    <row r="217" spans="1:13" s="4" customFormat="1" ht="15" customHeight="1" x14ac:dyDescent="0.25">
      <c r="A217" s="128"/>
      <c r="B217" s="99"/>
      <c r="C217" s="111" t="s">
        <v>118</v>
      </c>
      <c r="D217" s="104" t="s">
        <v>128</v>
      </c>
      <c r="E217" s="113">
        <v>1.3</v>
      </c>
      <c r="F217" s="124">
        <f>F210*E217</f>
        <v>240.17500000000001</v>
      </c>
      <c r="G217" s="1"/>
      <c r="H217" s="22">
        <f t="shared" si="8"/>
        <v>0</v>
      </c>
      <c r="I217" s="1"/>
      <c r="J217" s="22">
        <f t="shared" si="9"/>
        <v>0</v>
      </c>
      <c r="K217" s="2"/>
      <c r="L217" s="22">
        <f t="shared" si="10"/>
        <v>0</v>
      </c>
      <c r="M217" s="23">
        <f t="shared" si="11"/>
        <v>0</v>
      </c>
    </row>
    <row r="218" spans="1:13" s="4" customFormat="1" ht="15" customHeight="1" x14ac:dyDescent="0.25">
      <c r="A218" s="128"/>
      <c r="B218" s="99"/>
      <c r="C218" s="111" t="s">
        <v>108</v>
      </c>
      <c r="D218" s="104" t="s">
        <v>128</v>
      </c>
      <c r="E218" s="113">
        <v>19.600000000000001</v>
      </c>
      <c r="F218" s="124">
        <f>F210*E218</f>
        <v>3621.1000000000004</v>
      </c>
      <c r="G218" s="1"/>
      <c r="H218" s="22">
        <f t="shared" si="8"/>
        <v>0</v>
      </c>
      <c r="I218" s="1"/>
      <c r="J218" s="22">
        <f t="shared" si="9"/>
        <v>0</v>
      </c>
      <c r="K218" s="2"/>
      <c r="L218" s="22">
        <f t="shared" si="10"/>
        <v>0</v>
      </c>
      <c r="M218" s="23">
        <f t="shared" si="11"/>
        <v>0</v>
      </c>
    </row>
    <row r="219" spans="1:13" s="4" customFormat="1" ht="15" customHeight="1" x14ac:dyDescent="0.25">
      <c r="A219" s="128"/>
      <c r="B219" s="99"/>
      <c r="C219" s="111" t="s">
        <v>109</v>
      </c>
      <c r="D219" s="104" t="s">
        <v>63</v>
      </c>
      <c r="E219" s="113">
        <v>1.2</v>
      </c>
      <c r="F219" s="124">
        <f>F210*E219</f>
        <v>221.7</v>
      </c>
      <c r="G219" s="1"/>
      <c r="H219" s="22">
        <f t="shared" si="8"/>
        <v>0</v>
      </c>
      <c r="I219" s="1"/>
      <c r="J219" s="22">
        <f t="shared" si="9"/>
        <v>0</v>
      </c>
      <c r="K219" s="2"/>
      <c r="L219" s="22">
        <f t="shared" si="10"/>
        <v>0</v>
      </c>
      <c r="M219" s="23">
        <f t="shared" si="11"/>
        <v>0</v>
      </c>
    </row>
    <row r="220" spans="1:13" s="4" customFormat="1" ht="15" customHeight="1" x14ac:dyDescent="0.25">
      <c r="A220" s="128"/>
      <c r="B220" s="99"/>
      <c r="C220" s="111" t="s">
        <v>110</v>
      </c>
      <c r="D220" s="112" t="s">
        <v>128</v>
      </c>
      <c r="E220" s="113">
        <v>1.3</v>
      </c>
      <c r="F220" s="124">
        <f>E220*F210</f>
        <v>240.17500000000001</v>
      </c>
      <c r="G220" s="1"/>
      <c r="H220" s="22">
        <f t="shared" si="8"/>
        <v>0</v>
      </c>
      <c r="I220" s="1"/>
      <c r="J220" s="22">
        <f t="shared" si="9"/>
        <v>0</v>
      </c>
      <c r="K220" s="2"/>
      <c r="L220" s="22">
        <f t="shared" si="10"/>
        <v>0</v>
      </c>
      <c r="M220" s="23">
        <f t="shared" si="11"/>
        <v>0</v>
      </c>
    </row>
    <row r="221" spans="1:13" s="4" customFormat="1" ht="15" customHeight="1" x14ac:dyDescent="0.25">
      <c r="A221" s="129"/>
      <c r="B221" s="99"/>
      <c r="C221" s="111" t="s">
        <v>31</v>
      </c>
      <c r="D221" s="112" t="s">
        <v>28</v>
      </c>
      <c r="E221" s="113">
        <v>2.69E-2</v>
      </c>
      <c r="F221" s="124">
        <f>F210*E221</f>
        <v>4.9697750000000003</v>
      </c>
      <c r="G221" s="1"/>
      <c r="H221" s="22">
        <f t="shared" si="8"/>
        <v>0</v>
      </c>
      <c r="I221" s="1"/>
      <c r="J221" s="22">
        <f t="shared" si="9"/>
        <v>0</v>
      </c>
      <c r="K221" s="2"/>
      <c r="L221" s="22">
        <f t="shared" si="10"/>
        <v>0</v>
      </c>
      <c r="M221" s="23">
        <f t="shared" si="11"/>
        <v>0</v>
      </c>
    </row>
    <row r="222" spans="1:13" s="4" customFormat="1" ht="27.95" customHeight="1" x14ac:dyDescent="0.25">
      <c r="A222" s="127">
        <v>2</v>
      </c>
      <c r="B222" s="110" t="s">
        <v>47</v>
      </c>
      <c r="C222" s="111" t="s">
        <v>191</v>
      </c>
      <c r="D222" s="112" t="s">
        <v>5</v>
      </c>
      <c r="E222" s="113"/>
      <c r="F222" s="124">
        <v>20.43</v>
      </c>
      <c r="G222" s="1"/>
      <c r="H222" s="22"/>
      <c r="I222" s="1"/>
      <c r="J222" s="22"/>
      <c r="K222" s="2"/>
      <c r="L222" s="22"/>
      <c r="M222" s="23"/>
    </row>
    <row r="223" spans="1:13" s="4" customFormat="1" ht="15" customHeight="1" x14ac:dyDescent="0.25">
      <c r="A223" s="128"/>
      <c r="B223" s="99"/>
      <c r="C223" s="111" t="s">
        <v>29</v>
      </c>
      <c r="D223" s="112" t="s">
        <v>27</v>
      </c>
      <c r="E223" s="113">
        <v>1.7</v>
      </c>
      <c r="F223" s="124">
        <f>F222*E223</f>
        <v>34.731000000000002</v>
      </c>
      <c r="G223" s="1"/>
      <c r="H223" s="22">
        <f t="shared" si="8"/>
        <v>0</v>
      </c>
      <c r="I223" s="1"/>
      <c r="J223" s="22">
        <f t="shared" si="9"/>
        <v>0</v>
      </c>
      <c r="K223" s="2"/>
      <c r="L223" s="22">
        <f t="shared" si="10"/>
        <v>0</v>
      </c>
      <c r="M223" s="23">
        <f t="shared" si="11"/>
        <v>0</v>
      </c>
    </row>
    <row r="224" spans="1:13" s="4" customFormat="1" ht="15" customHeight="1" x14ac:dyDescent="0.25">
      <c r="A224" s="128"/>
      <c r="B224" s="110"/>
      <c r="C224" s="111" t="s">
        <v>30</v>
      </c>
      <c r="D224" s="112" t="s">
        <v>28</v>
      </c>
      <c r="E224" s="113">
        <v>0.02</v>
      </c>
      <c r="F224" s="124">
        <f>F222*E224</f>
        <v>0.40860000000000002</v>
      </c>
      <c r="G224" s="1"/>
      <c r="H224" s="22">
        <f t="shared" si="8"/>
        <v>0</v>
      </c>
      <c r="I224" s="1"/>
      <c r="J224" s="22">
        <f t="shared" si="9"/>
        <v>0</v>
      </c>
      <c r="K224" s="2"/>
      <c r="L224" s="22">
        <f t="shared" si="10"/>
        <v>0</v>
      </c>
      <c r="M224" s="23">
        <f t="shared" si="11"/>
        <v>0</v>
      </c>
    </row>
    <row r="225" spans="1:13" s="4" customFormat="1" ht="15" customHeight="1" x14ac:dyDescent="0.25">
      <c r="A225" s="128"/>
      <c r="B225" s="99"/>
      <c r="C225" s="111" t="s">
        <v>48</v>
      </c>
      <c r="D225" s="104" t="s">
        <v>5</v>
      </c>
      <c r="E225" s="113">
        <v>1.02</v>
      </c>
      <c r="F225" s="124">
        <f>F222*E225</f>
        <v>20.8386</v>
      </c>
      <c r="G225" s="1"/>
      <c r="H225" s="22">
        <f t="shared" si="8"/>
        <v>0</v>
      </c>
      <c r="I225" s="1"/>
      <c r="J225" s="22">
        <f t="shared" si="9"/>
        <v>0</v>
      </c>
      <c r="K225" s="2"/>
      <c r="L225" s="22">
        <f t="shared" si="10"/>
        <v>0</v>
      </c>
      <c r="M225" s="23">
        <f t="shared" si="11"/>
        <v>0</v>
      </c>
    </row>
    <row r="226" spans="1:13" s="4" customFormat="1" ht="15" customHeight="1" x14ac:dyDescent="0.25">
      <c r="A226" s="128"/>
      <c r="B226" s="99"/>
      <c r="C226" s="111" t="s">
        <v>44</v>
      </c>
      <c r="D226" s="112" t="s">
        <v>6</v>
      </c>
      <c r="E226" s="113">
        <v>5</v>
      </c>
      <c r="F226" s="124">
        <f>F222*E226</f>
        <v>102.15</v>
      </c>
      <c r="G226" s="1"/>
      <c r="H226" s="22">
        <f t="shared" si="8"/>
        <v>0</v>
      </c>
      <c r="I226" s="1"/>
      <c r="J226" s="22">
        <f t="shared" si="9"/>
        <v>0</v>
      </c>
      <c r="K226" s="2"/>
      <c r="L226" s="22">
        <f t="shared" si="10"/>
        <v>0</v>
      </c>
      <c r="M226" s="23">
        <f t="shared" si="11"/>
        <v>0</v>
      </c>
    </row>
    <row r="227" spans="1:13" s="4" customFormat="1" ht="15" customHeight="1" x14ac:dyDescent="0.25">
      <c r="A227" s="129"/>
      <c r="B227" s="99"/>
      <c r="C227" s="111" t="s">
        <v>31</v>
      </c>
      <c r="D227" s="104" t="s">
        <v>28</v>
      </c>
      <c r="E227" s="113">
        <v>7.0000000000000001E-3</v>
      </c>
      <c r="F227" s="124">
        <f>F222*E227</f>
        <v>0.14301</v>
      </c>
      <c r="G227" s="1"/>
      <c r="H227" s="22">
        <f t="shared" si="8"/>
        <v>0</v>
      </c>
      <c r="I227" s="1"/>
      <c r="J227" s="22">
        <f t="shared" si="9"/>
        <v>0</v>
      </c>
      <c r="K227" s="2"/>
      <c r="L227" s="22">
        <f t="shared" si="10"/>
        <v>0</v>
      </c>
      <c r="M227" s="23">
        <f t="shared" si="11"/>
        <v>0</v>
      </c>
    </row>
    <row r="228" spans="1:13" s="4" customFormat="1" ht="15" customHeight="1" x14ac:dyDescent="0.25">
      <c r="A228" s="134">
        <v>3</v>
      </c>
      <c r="B228" s="135" t="s">
        <v>249</v>
      </c>
      <c r="C228" s="93" t="s">
        <v>333</v>
      </c>
      <c r="D228" s="94" t="s">
        <v>5</v>
      </c>
      <c r="E228" s="95"/>
      <c r="F228" s="22">
        <v>84</v>
      </c>
      <c r="G228" s="241"/>
      <c r="H228" s="22"/>
      <c r="I228" s="241"/>
      <c r="J228" s="22"/>
      <c r="K228" s="241"/>
      <c r="L228" s="22"/>
      <c r="M228" s="23"/>
    </row>
    <row r="229" spans="1:13" s="4" customFormat="1" ht="15" customHeight="1" x14ac:dyDescent="0.25">
      <c r="A229" s="134"/>
      <c r="B229" s="135"/>
      <c r="C229" s="136" t="s">
        <v>29</v>
      </c>
      <c r="D229" s="101" t="s">
        <v>27</v>
      </c>
      <c r="E229" s="137">
        <v>0.74</v>
      </c>
      <c r="F229" s="22">
        <f>F228*E229</f>
        <v>62.16</v>
      </c>
      <c r="G229" s="241"/>
      <c r="H229" s="22">
        <f t="shared" si="8"/>
        <v>0</v>
      </c>
      <c r="I229" s="241"/>
      <c r="J229" s="22">
        <f t="shared" si="9"/>
        <v>0</v>
      </c>
      <c r="K229" s="241"/>
      <c r="L229" s="22">
        <f t="shared" si="10"/>
        <v>0</v>
      </c>
      <c r="M229" s="23">
        <f t="shared" si="11"/>
        <v>0</v>
      </c>
    </row>
    <row r="230" spans="1:13" s="4" customFormat="1" ht="15" customHeight="1" x14ac:dyDescent="0.25">
      <c r="A230" s="134"/>
      <c r="B230" s="135"/>
      <c r="C230" s="136" t="s">
        <v>334</v>
      </c>
      <c r="D230" s="101" t="s">
        <v>328</v>
      </c>
      <c r="E230" s="137">
        <v>4.7199999999999999E-2</v>
      </c>
      <c r="F230" s="22">
        <f>F228*E230</f>
        <v>3.9647999999999999</v>
      </c>
      <c r="G230" s="241"/>
      <c r="H230" s="22">
        <f t="shared" si="8"/>
        <v>0</v>
      </c>
      <c r="I230" s="241"/>
      <c r="J230" s="22">
        <f t="shared" si="9"/>
        <v>0</v>
      </c>
      <c r="K230" s="241"/>
      <c r="L230" s="22">
        <f t="shared" si="10"/>
        <v>0</v>
      </c>
      <c r="M230" s="23">
        <f t="shared" si="11"/>
        <v>0</v>
      </c>
    </row>
    <row r="231" spans="1:13" s="4" customFormat="1" ht="15" customHeight="1" x14ac:dyDescent="0.25">
      <c r="A231" s="134"/>
      <c r="B231" s="135"/>
      <c r="C231" s="136" t="s">
        <v>30</v>
      </c>
      <c r="D231" s="101" t="s">
        <v>28</v>
      </c>
      <c r="E231" s="137">
        <v>2.1000000000000001E-2</v>
      </c>
      <c r="F231" s="22">
        <f>F228*E231</f>
        <v>1.764</v>
      </c>
      <c r="G231" s="241"/>
      <c r="H231" s="22">
        <f t="shared" si="8"/>
        <v>0</v>
      </c>
      <c r="I231" s="241"/>
      <c r="J231" s="22">
        <f t="shared" si="9"/>
        <v>0</v>
      </c>
      <c r="K231" s="241"/>
      <c r="L231" s="22">
        <f t="shared" si="10"/>
        <v>0</v>
      </c>
      <c r="M231" s="23">
        <f t="shared" si="11"/>
        <v>0</v>
      </c>
    </row>
    <row r="232" spans="1:13" s="4" customFormat="1" ht="15" customHeight="1" x14ac:dyDescent="0.25">
      <c r="A232" s="134"/>
      <c r="B232" s="135"/>
      <c r="C232" s="136" t="s">
        <v>335</v>
      </c>
      <c r="D232" s="101" t="s">
        <v>7</v>
      </c>
      <c r="E232" s="137">
        <v>1.8700000000000001E-2</v>
      </c>
      <c r="F232" s="22">
        <f>F228*E232</f>
        <v>1.5708000000000002</v>
      </c>
      <c r="G232" s="241"/>
      <c r="H232" s="22">
        <f t="shared" si="8"/>
        <v>0</v>
      </c>
      <c r="I232" s="241"/>
      <c r="J232" s="22">
        <f t="shared" si="9"/>
        <v>0</v>
      </c>
      <c r="K232" s="241"/>
      <c r="L232" s="22">
        <f t="shared" si="10"/>
        <v>0</v>
      </c>
      <c r="M232" s="23">
        <f t="shared" si="11"/>
        <v>0</v>
      </c>
    </row>
    <row r="233" spans="1:13" s="4" customFormat="1" ht="15" customHeight="1" x14ac:dyDescent="0.25">
      <c r="A233" s="134"/>
      <c r="B233" s="135"/>
      <c r="C233" s="136" t="s">
        <v>31</v>
      </c>
      <c r="D233" s="101" t="s">
        <v>28</v>
      </c>
      <c r="E233" s="137">
        <v>3.0000000000000001E-3</v>
      </c>
      <c r="F233" s="22">
        <f>F228*E233</f>
        <v>0.252</v>
      </c>
      <c r="G233" s="241"/>
      <c r="H233" s="22">
        <f t="shared" si="8"/>
        <v>0</v>
      </c>
      <c r="I233" s="241"/>
      <c r="J233" s="22">
        <f t="shared" si="9"/>
        <v>0</v>
      </c>
      <c r="K233" s="241"/>
      <c r="L233" s="22">
        <f t="shared" si="10"/>
        <v>0</v>
      </c>
      <c r="M233" s="23">
        <f t="shared" si="11"/>
        <v>0</v>
      </c>
    </row>
    <row r="234" spans="1:13" s="4" customFormat="1" ht="15" customHeight="1" x14ac:dyDescent="0.25">
      <c r="A234" s="134">
        <v>4</v>
      </c>
      <c r="B234" s="135" t="s">
        <v>250</v>
      </c>
      <c r="C234" s="93" t="s">
        <v>336</v>
      </c>
      <c r="D234" s="94" t="s">
        <v>5</v>
      </c>
      <c r="E234" s="95"/>
      <c r="F234" s="22">
        <v>522.9</v>
      </c>
      <c r="G234" s="241"/>
      <c r="H234" s="22"/>
      <c r="I234" s="241"/>
      <c r="J234" s="22"/>
      <c r="K234" s="241"/>
      <c r="L234" s="22"/>
      <c r="M234" s="23"/>
    </row>
    <row r="235" spans="1:13" s="4" customFormat="1" ht="15" customHeight="1" x14ac:dyDescent="0.25">
      <c r="A235" s="134"/>
      <c r="B235" s="135"/>
      <c r="C235" s="136" t="s">
        <v>29</v>
      </c>
      <c r="D235" s="94" t="s">
        <v>27</v>
      </c>
      <c r="E235" s="137">
        <v>0.49299999999999999</v>
      </c>
      <c r="F235" s="22">
        <f>F234*E235</f>
        <v>257.78969999999998</v>
      </c>
      <c r="G235" s="241"/>
      <c r="H235" s="22">
        <f t="shared" si="8"/>
        <v>0</v>
      </c>
      <c r="I235" s="241"/>
      <c r="J235" s="22">
        <f t="shared" si="9"/>
        <v>0</v>
      </c>
      <c r="K235" s="241"/>
      <c r="L235" s="22">
        <f t="shared" si="10"/>
        <v>0</v>
      </c>
      <c r="M235" s="23">
        <f t="shared" si="11"/>
        <v>0</v>
      </c>
    </row>
    <row r="236" spans="1:13" s="4" customFormat="1" ht="15" customHeight="1" x14ac:dyDescent="0.25">
      <c r="A236" s="134"/>
      <c r="B236" s="135"/>
      <c r="C236" s="93" t="s">
        <v>30</v>
      </c>
      <c r="D236" s="101" t="s">
        <v>28</v>
      </c>
      <c r="E236" s="137">
        <v>8.0000000000000002E-3</v>
      </c>
      <c r="F236" s="22">
        <f>F234*E236</f>
        <v>4.1832000000000003</v>
      </c>
      <c r="G236" s="241"/>
      <c r="H236" s="22">
        <f t="shared" si="8"/>
        <v>0</v>
      </c>
      <c r="I236" s="241"/>
      <c r="J236" s="22">
        <f t="shared" si="9"/>
        <v>0</v>
      </c>
      <c r="K236" s="241"/>
      <c r="L236" s="22">
        <f t="shared" si="10"/>
        <v>0</v>
      </c>
      <c r="M236" s="23">
        <f t="shared" si="11"/>
        <v>0</v>
      </c>
    </row>
    <row r="237" spans="1:13" s="4" customFormat="1" ht="15" customHeight="1" x14ac:dyDescent="0.25">
      <c r="A237" s="134"/>
      <c r="B237" s="135"/>
      <c r="C237" s="93" t="s">
        <v>245</v>
      </c>
      <c r="D237" s="94" t="s">
        <v>6</v>
      </c>
      <c r="E237" s="137">
        <v>0.1837</v>
      </c>
      <c r="F237" s="22">
        <f>F234*E237</f>
        <v>96.056730000000002</v>
      </c>
      <c r="G237" s="241"/>
      <c r="H237" s="22">
        <f t="shared" si="8"/>
        <v>0</v>
      </c>
      <c r="I237" s="241"/>
      <c r="J237" s="22">
        <f t="shared" si="9"/>
        <v>0</v>
      </c>
      <c r="K237" s="241"/>
      <c r="L237" s="22">
        <f t="shared" si="10"/>
        <v>0</v>
      </c>
      <c r="M237" s="23">
        <f t="shared" si="11"/>
        <v>0</v>
      </c>
    </row>
    <row r="238" spans="1:13" s="4" customFormat="1" ht="15" customHeight="1" x14ac:dyDescent="0.25">
      <c r="A238" s="134"/>
      <c r="B238" s="135"/>
      <c r="C238" s="105" t="s">
        <v>337</v>
      </c>
      <c r="D238" s="94" t="s">
        <v>6</v>
      </c>
      <c r="E238" s="137">
        <v>7.4999999999999997E-2</v>
      </c>
      <c r="F238" s="22">
        <f>F234*E238</f>
        <v>39.217499999999994</v>
      </c>
      <c r="G238" s="241"/>
      <c r="H238" s="22">
        <f t="shared" si="8"/>
        <v>0</v>
      </c>
      <c r="I238" s="241"/>
      <c r="J238" s="22">
        <f t="shared" si="9"/>
        <v>0</v>
      </c>
      <c r="K238" s="241"/>
      <c r="L238" s="22">
        <f t="shared" si="10"/>
        <v>0</v>
      </c>
      <c r="M238" s="23">
        <f t="shared" si="11"/>
        <v>0</v>
      </c>
    </row>
    <row r="239" spans="1:13" s="4" customFormat="1" ht="15" customHeight="1" x14ac:dyDescent="0.25">
      <c r="A239" s="134"/>
      <c r="B239" s="135"/>
      <c r="C239" s="93" t="s">
        <v>50</v>
      </c>
      <c r="D239" s="94" t="s">
        <v>6</v>
      </c>
      <c r="E239" s="137">
        <v>0.51</v>
      </c>
      <c r="F239" s="22">
        <f>F234*E239</f>
        <v>266.67899999999997</v>
      </c>
      <c r="G239" s="241"/>
      <c r="H239" s="22">
        <f t="shared" si="8"/>
        <v>0</v>
      </c>
      <c r="I239" s="241"/>
      <c r="J239" s="22">
        <f t="shared" si="9"/>
        <v>0</v>
      </c>
      <c r="K239" s="241"/>
      <c r="L239" s="22">
        <f t="shared" si="10"/>
        <v>0</v>
      </c>
      <c r="M239" s="23">
        <f t="shared" si="11"/>
        <v>0</v>
      </c>
    </row>
    <row r="240" spans="1:13" s="4" customFormat="1" ht="15" customHeight="1" x14ac:dyDescent="0.25">
      <c r="A240" s="134"/>
      <c r="B240" s="135"/>
      <c r="C240" s="93" t="s">
        <v>246</v>
      </c>
      <c r="D240" s="94" t="s">
        <v>6</v>
      </c>
      <c r="E240" s="137">
        <v>0.113</v>
      </c>
      <c r="F240" s="22">
        <f>F234*E240</f>
        <v>59.087699999999998</v>
      </c>
      <c r="G240" s="241"/>
      <c r="H240" s="22">
        <f t="shared" si="8"/>
        <v>0</v>
      </c>
      <c r="I240" s="241"/>
      <c r="J240" s="22">
        <f t="shared" si="9"/>
        <v>0</v>
      </c>
      <c r="K240" s="241"/>
      <c r="L240" s="22">
        <f t="shared" si="10"/>
        <v>0</v>
      </c>
      <c r="M240" s="23">
        <f t="shared" si="11"/>
        <v>0</v>
      </c>
    </row>
    <row r="241" spans="1:13" s="4" customFormat="1" ht="15" customHeight="1" x14ac:dyDescent="0.25">
      <c r="A241" s="134"/>
      <c r="B241" s="135"/>
      <c r="C241" s="93" t="s">
        <v>31</v>
      </c>
      <c r="D241" s="101" t="s">
        <v>28</v>
      </c>
      <c r="E241" s="137">
        <v>5.0000000000000001E-3</v>
      </c>
      <c r="F241" s="22">
        <f>F234*E241</f>
        <v>2.6145</v>
      </c>
      <c r="G241" s="241"/>
      <c r="H241" s="22">
        <f t="shared" si="8"/>
        <v>0</v>
      </c>
      <c r="I241" s="241"/>
      <c r="J241" s="22">
        <f t="shared" si="9"/>
        <v>0</v>
      </c>
      <c r="K241" s="241"/>
      <c r="L241" s="22">
        <f t="shared" si="10"/>
        <v>0</v>
      </c>
      <c r="M241" s="23">
        <f t="shared" si="11"/>
        <v>0</v>
      </c>
    </row>
    <row r="242" spans="1:13" s="4" customFormat="1" ht="15" customHeight="1" x14ac:dyDescent="0.25">
      <c r="A242" s="138">
        <v>5</v>
      </c>
      <c r="B242" s="135" t="s">
        <v>251</v>
      </c>
      <c r="C242" s="136" t="s">
        <v>338</v>
      </c>
      <c r="D242" s="101" t="s">
        <v>5</v>
      </c>
      <c r="E242" s="137"/>
      <c r="F242" s="22">
        <v>344</v>
      </c>
      <c r="G242" s="242"/>
      <c r="H242" s="22"/>
      <c r="I242" s="242"/>
      <c r="J242" s="22"/>
      <c r="K242" s="242"/>
      <c r="L242" s="22"/>
      <c r="M242" s="23"/>
    </row>
    <row r="243" spans="1:13" s="4" customFormat="1" ht="15" customHeight="1" x14ac:dyDescent="0.25">
      <c r="A243" s="139"/>
      <c r="B243" s="135"/>
      <c r="C243" s="136" t="s">
        <v>29</v>
      </c>
      <c r="D243" s="101" t="s">
        <v>27</v>
      </c>
      <c r="E243" s="137">
        <v>0.68799999999999994</v>
      </c>
      <c r="F243" s="22">
        <f>F242*E243</f>
        <v>236.67199999999997</v>
      </c>
      <c r="G243" s="242"/>
      <c r="H243" s="22">
        <f t="shared" si="8"/>
        <v>0</v>
      </c>
      <c r="I243" s="241"/>
      <c r="J243" s="22">
        <f t="shared" si="9"/>
        <v>0</v>
      </c>
      <c r="K243" s="242"/>
      <c r="L243" s="22">
        <f t="shared" si="10"/>
        <v>0</v>
      </c>
      <c r="M243" s="23">
        <f t="shared" si="11"/>
        <v>0</v>
      </c>
    </row>
    <row r="244" spans="1:13" s="4" customFormat="1" ht="15" customHeight="1" x14ac:dyDescent="0.25">
      <c r="A244" s="139"/>
      <c r="B244" s="135"/>
      <c r="C244" s="136" t="s">
        <v>30</v>
      </c>
      <c r="D244" s="101" t="s">
        <v>28</v>
      </c>
      <c r="E244" s="137">
        <v>1.15E-2</v>
      </c>
      <c r="F244" s="22">
        <f>F242*E244</f>
        <v>3.956</v>
      </c>
      <c r="G244" s="242"/>
      <c r="H244" s="22">
        <f t="shared" si="8"/>
        <v>0</v>
      </c>
      <c r="I244" s="242"/>
      <c r="J244" s="22">
        <f t="shared" si="9"/>
        <v>0</v>
      </c>
      <c r="K244" s="242"/>
      <c r="L244" s="22">
        <f t="shared" si="10"/>
        <v>0</v>
      </c>
      <c r="M244" s="23">
        <f t="shared" si="11"/>
        <v>0</v>
      </c>
    </row>
    <row r="245" spans="1:13" s="4" customFormat="1" ht="15" customHeight="1" x14ac:dyDescent="0.25">
      <c r="A245" s="139"/>
      <c r="B245" s="135"/>
      <c r="C245" s="136" t="s">
        <v>245</v>
      </c>
      <c r="D245" s="101" t="s">
        <v>6</v>
      </c>
      <c r="E245" s="137">
        <v>0.29799999999999999</v>
      </c>
      <c r="F245" s="22">
        <f>F242*E245</f>
        <v>102.512</v>
      </c>
      <c r="G245" s="242"/>
      <c r="H245" s="22">
        <f t="shared" si="8"/>
        <v>0</v>
      </c>
      <c r="I245" s="242"/>
      <c r="J245" s="22">
        <f t="shared" si="9"/>
        <v>0</v>
      </c>
      <c r="K245" s="242"/>
      <c r="L245" s="22">
        <f t="shared" si="10"/>
        <v>0</v>
      </c>
      <c r="M245" s="23">
        <f t="shared" si="11"/>
        <v>0</v>
      </c>
    </row>
    <row r="246" spans="1:13" s="4" customFormat="1" ht="15" customHeight="1" x14ac:dyDescent="0.25">
      <c r="A246" s="139"/>
      <c r="B246" s="135"/>
      <c r="C246" s="136" t="s">
        <v>50</v>
      </c>
      <c r="D246" s="101" t="s">
        <v>6</v>
      </c>
      <c r="E246" s="137">
        <v>0.41</v>
      </c>
      <c r="F246" s="22">
        <f>F242*E246</f>
        <v>141.04</v>
      </c>
      <c r="G246" s="242"/>
      <c r="H246" s="22">
        <f t="shared" si="8"/>
        <v>0</v>
      </c>
      <c r="I246" s="242"/>
      <c r="J246" s="22">
        <f t="shared" si="9"/>
        <v>0</v>
      </c>
      <c r="K246" s="242"/>
      <c r="L246" s="22">
        <f t="shared" si="10"/>
        <v>0</v>
      </c>
      <c r="M246" s="23">
        <f t="shared" si="11"/>
        <v>0</v>
      </c>
    </row>
    <row r="247" spans="1:13" s="4" customFormat="1" ht="15" customHeight="1" x14ac:dyDescent="0.25">
      <c r="A247" s="139"/>
      <c r="B247" s="135"/>
      <c r="C247" s="136" t="s">
        <v>246</v>
      </c>
      <c r="D247" s="101" t="s">
        <v>6</v>
      </c>
      <c r="E247" s="137">
        <v>0.1</v>
      </c>
      <c r="F247" s="22">
        <f>F242*E247</f>
        <v>34.4</v>
      </c>
      <c r="G247" s="242"/>
      <c r="H247" s="22">
        <f t="shared" si="8"/>
        <v>0</v>
      </c>
      <c r="I247" s="242"/>
      <c r="J247" s="22">
        <f t="shared" si="9"/>
        <v>0</v>
      </c>
      <c r="K247" s="242"/>
      <c r="L247" s="22">
        <f t="shared" si="10"/>
        <v>0</v>
      </c>
      <c r="M247" s="23">
        <f t="shared" si="11"/>
        <v>0</v>
      </c>
    </row>
    <row r="248" spans="1:13" s="4" customFormat="1" ht="15" customHeight="1" x14ac:dyDescent="0.25">
      <c r="A248" s="140"/>
      <c r="B248" s="135"/>
      <c r="C248" s="136" t="s">
        <v>31</v>
      </c>
      <c r="D248" s="101" t="s">
        <v>28</v>
      </c>
      <c r="E248" s="137">
        <v>7.0000000000000001E-3</v>
      </c>
      <c r="F248" s="22">
        <f>F242*E248</f>
        <v>2.4079999999999999</v>
      </c>
      <c r="G248" s="242"/>
      <c r="H248" s="22">
        <f t="shared" si="8"/>
        <v>0</v>
      </c>
      <c r="I248" s="242"/>
      <c r="J248" s="22">
        <f t="shared" si="9"/>
        <v>0</v>
      </c>
      <c r="K248" s="242"/>
      <c r="L248" s="22">
        <f t="shared" si="10"/>
        <v>0</v>
      </c>
      <c r="M248" s="23">
        <f t="shared" si="11"/>
        <v>0</v>
      </c>
    </row>
    <row r="249" spans="1:13" s="4" customFormat="1" ht="39" customHeight="1" x14ac:dyDescent="0.25">
      <c r="A249" s="127">
        <v>6</v>
      </c>
      <c r="B249" s="110" t="s">
        <v>119</v>
      </c>
      <c r="C249" s="111" t="s">
        <v>49</v>
      </c>
      <c r="D249" s="112" t="s">
        <v>5</v>
      </c>
      <c r="E249" s="113"/>
      <c r="F249" s="124">
        <v>184.75</v>
      </c>
      <c r="G249" s="1"/>
      <c r="H249" s="22"/>
      <c r="I249" s="1"/>
      <c r="J249" s="22"/>
      <c r="K249" s="2"/>
      <c r="L249" s="22"/>
      <c r="M249" s="23"/>
    </row>
    <row r="250" spans="1:13" s="4" customFormat="1" ht="15" customHeight="1" x14ac:dyDescent="0.25">
      <c r="A250" s="128"/>
      <c r="B250" s="99"/>
      <c r="C250" s="111" t="s">
        <v>29</v>
      </c>
      <c r="D250" s="112" t="s">
        <v>27</v>
      </c>
      <c r="E250" s="113">
        <v>0.53500000000000003</v>
      </c>
      <c r="F250" s="124">
        <f>F249*E250</f>
        <v>98.841250000000002</v>
      </c>
      <c r="G250" s="1"/>
      <c r="H250" s="22">
        <f t="shared" si="8"/>
        <v>0</v>
      </c>
      <c r="I250" s="1"/>
      <c r="J250" s="22">
        <f t="shared" si="9"/>
        <v>0</v>
      </c>
      <c r="K250" s="2"/>
      <c r="L250" s="22">
        <f t="shared" si="10"/>
        <v>0</v>
      </c>
      <c r="M250" s="23">
        <f t="shared" si="11"/>
        <v>0</v>
      </c>
    </row>
    <row r="251" spans="1:13" s="4" customFormat="1" ht="15" customHeight="1" x14ac:dyDescent="0.25">
      <c r="A251" s="128"/>
      <c r="B251" s="99"/>
      <c r="C251" s="111" t="s">
        <v>30</v>
      </c>
      <c r="D251" s="112" t="s">
        <v>28</v>
      </c>
      <c r="E251" s="113">
        <v>1.2E-2</v>
      </c>
      <c r="F251" s="124">
        <f>F249*E251</f>
        <v>2.2170000000000001</v>
      </c>
      <c r="G251" s="1"/>
      <c r="H251" s="22">
        <f t="shared" ref="H251:H260" si="12">F251*G251</f>
        <v>0</v>
      </c>
      <c r="I251" s="1"/>
      <c r="J251" s="22">
        <f t="shared" ref="J251:J260" si="13">F251*I251</f>
        <v>0</v>
      </c>
      <c r="K251" s="2"/>
      <c r="L251" s="22">
        <f t="shared" ref="L251:L260" si="14">F251*K251</f>
        <v>0</v>
      </c>
      <c r="M251" s="23">
        <f t="shared" ref="M251:M260" si="15">H251+J251+L251</f>
        <v>0</v>
      </c>
    </row>
    <row r="252" spans="1:13" s="4" customFormat="1" ht="15" customHeight="1" x14ac:dyDescent="0.25">
      <c r="A252" s="128"/>
      <c r="B252" s="99"/>
      <c r="C252" s="111" t="s">
        <v>50</v>
      </c>
      <c r="D252" s="112" t="s">
        <v>6</v>
      </c>
      <c r="E252" s="113">
        <v>0.37</v>
      </c>
      <c r="F252" s="124">
        <f>F249*E252</f>
        <v>68.357500000000002</v>
      </c>
      <c r="G252" s="1"/>
      <c r="H252" s="22">
        <f t="shared" si="12"/>
        <v>0</v>
      </c>
      <c r="I252" s="1"/>
      <c r="J252" s="22">
        <f t="shared" si="13"/>
        <v>0</v>
      </c>
      <c r="K252" s="2"/>
      <c r="L252" s="22">
        <f t="shared" si="14"/>
        <v>0</v>
      </c>
      <c r="M252" s="23">
        <f t="shared" si="15"/>
        <v>0</v>
      </c>
    </row>
    <row r="253" spans="1:13" s="4" customFormat="1" ht="15" customHeight="1" x14ac:dyDescent="0.25">
      <c r="A253" s="128"/>
      <c r="B253" s="110"/>
      <c r="C253" s="111" t="s">
        <v>51</v>
      </c>
      <c r="D253" s="112" t="s">
        <v>6</v>
      </c>
      <c r="E253" s="113">
        <v>0.63</v>
      </c>
      <c r="F253" s="124">
        <f>F249*E253</f>
        <v>116.3925</v>
      </c>
      <c r="G253" s="1"/>
      <c r="H253" s="22">
        <f t="shared" si="12"/>
        <v>0</v>
      </c>
      <c r="I253" s="1"/>
      <c r="J253" s="22">
        <f t="shared" si="13"/>
        <v>0</v>
      </c>
      <c r="K253" s="2"/>
      <c r="L253" s="22">
        <f t="shared" si="14"/>
        <v>0</v>
      </c>
      <c r="M253" s="23">
        <f t="shared" si="15"/>
        <v>0</v>
      </c>
    </row>
    <row r="254" spans="1:13" s="4" customFormat="1" ht="15" customHeight="1" x14ac:dyDescent="0.25">
      <c r="A254" s="129"/>
      <c r="B254" s="99"/>
      <c r="C254" s="111" t="s">
        <v>31</v>
      </c>
      <c r="D254" s="112" t="s">
        <v>28</v>
      </c>
      <c r="E254" s="113">
        <v>1.6E-2</v>
      </c>
      <c r="F254" s="124">
        <f>F249*E254</f>
        <v>2.956</v>
      </c>
      <c r="G254" s="1"/>
      <c r="H254" s="22">
        <f t="shared" si="12"/>
        <v>0</v>
      </c>
      <c r="I254" s="1"/>
      <c r="J254" s="22">
        <f t="shared" si="13"/>
        <v>0</v>
      </c>
      <c r="K254" s="2"/>
      <c r="L254" s="22">
        <f t="shared" si="14"/>
        <v>0</v>
      </c>
      <c r="M254" s="23">
        <f t="shared" si="15"/>
        <v>0</v>
      </c>
    </row>
    <row r="255" spans="1:13" s="4" customFormat="1" ht="27.95" customHeight="1" x14ac:dyDescent="0.25">
      <c r="A255" s="127">
        <v>7</v>
      </c>
      <c r="B255" s="110" t="s">
        <v>120</v>
      </c>
      <c r="C255" s="111" t="s">
        <v>52</v>
      </c>
      <c r="D255" s="112" t="s">
        <v>5</v>
      </c>
      <c r="E255" s="113"/>
      <c r="F255" s="124">
        <v>114.43</v>
      </c>
      <c r="G255" s="1"/>
      <c r="H255" s="22"/>
      <c r="I255" s="1"/>
      <c r="J255" s="22"/>
      <c r="K255" s="2"/>
      <c r="L255" s="22"/>
      <c r="M255" s="23"/>
    </row>
    <row r="256" spans="1:13" s="4" customFormat="1" ht="15" customHeight="1" x14ac:dyDescent="0.25">
      <c r="A256" s="128"/>
      <c r="B256" s="99"/>
      <c r="C256" s="111" t="s">
        <v>29</v>
      </c>
      <c r="D256" s="112" t="s">
        <v>27</v>
      </c>
      <c r="E256" s="113">
        <v>0.44400000000000001</v>
      </c>
      <c r="F256" s="124">
        <f>F255*E256</f>
        <v>50.806920000000005</v>
      </c>
      <c r="G256" s="1"/>
      <c r="H256" s="22">
        <f t="shared" si="12"/>
        <v>0</v>
      </c>
      <c r="I256" s="1"/>
      <c r="J256" s="22">
        <f t="shared" si="13"/>
        <v>0</v>
      </c>
      <c r="K256" s="2"/>
      <c r="L256" s="22">
        <f t="shared" si="14"/>
        <v>0</v>
      </c>
      <c r="M256" s="23">
        <f t="shared" si="15"/>
        <v>0</v>
      </c>
    </row>
    <row r="257" spans="1:13" s="4" customFormat="1" ht="15" customHeight="1" x14ac:dyDescent="0.25">
      <c r="A257" s="128"/>
      <c r="B257" s="99"/>
      <c r="C257" s="111" t="s">
        <v>30</v>
      </c>
      <c r="D257" s="112" t="s">
        <v>28</v>
      </c>
      <c r="E257" s="113">
        <v>8.9999999999999993E-3</v>
      </c>
      <c r="F257" s="124">
        <f>F255*E257</f>
        <v>1.0298700000000001</v>
      </c>
      <c r="G257" s="1"/>
      <c r="H257" s="22">
        <f t="shared" si="12"/>
        <v>0</v>
      </c>
      <c r="I257" s="1"/>
      <c r="J257" s="22">
        <f t="shared" si="13"/>
        <v>0</v>
      </c>
      <c r="K257" s="2"/>
      <c r="L257" s="22">
        <f t="shared" si="14"/>
        <v>0</v>
      </c>
      <c r="M257" s="23">
        <f t="shared" si="15"/>
        <v>0</v>
      </c>
    </row>
    <row r="258" spans="1:13" s="4" customFormat="1" ht="15" customHeight="1" x14ac:dyDescent="0.25">
      <c r="A258" s="128"/>
      <c r="B258" s="99"/>
      <c r="C258" s="111" t="s">
        <v>50</v>
      </c>
      <c r="D258" s="112" t="s">
        <v>6</v>
      </c>
      <c r="E258" s="113">
        <v>0.34</v>
      </c>
      <c r="F258" s="124">
        <f>F255*E258</f>
        <v>38.906200000000005</v>
      </c>
      <c r="G258" s="1"/>
      <c r="H258" s="22">
        <f t="shared" si="12"/>
        <v>0</v>
      </c>
      <c r="I258" s="1"/>
      <c r="J258" s="22">
        <f t="shared" si="13"/>
        <v>0</v>
      </c>
      <c r="K258" s="2"/>
      <c r="L258" s="22">
        <f t="shared" si="14"/>
        <v>0</v>
      </c>
      <c r="M258" s="23">
        <f t="shared" si="15"/>
        <v>0</v>
      </c>
    </row>
    <row r="259" spans="1:13" s="4" customFormat="1" ht="15" customHeight="1" x14ac:dyDescent="0.25">
      <c r="A259" s="128"/>
      <c r="B259" s="99"/>
      <c r="C259" s="111" t="s">
        <v>51</v>
      </c>
      <c r="D259" s="112" t="s">
        <v>6</v>
      </c>
      <c r="E259" s="113">
        <v>0.63</v>
      </c>
      <c r="F259" s="124">
        <f>F255*E259</f>
        <v>72.090900000000005</v>
      </c>
      <c r="G259" s="1"/>
      <c r="H259" s="22">
        <f t="shared" si="12"/>
        <v>0</v>
      </c>
      <c r="I259" s="1"/>
      <c r="J259" s="22">
        <f t="shared" si="13"/>
        <v>0</v>
      </c>
      <c r="K259" s="2"/>
      <c r="L259" s="22">
        <f t="shared" si="14"/>
        <v>0</v>
      </c>
      <c r="M259" s="23">
        <f t="shared" si="15"/>
        <v>0</v>
      </c>
    </row>
    <row r="260" spans="1:13" s="4" customFormat="1" ht="15" customHeight="1" x14ac:dyDescent="0.25">
      <c r="A260" s="129"/>
      <c r="B260" s="99"/>
      <c r="C260" s="111" t="s">
        <v>31</v>
      </c>
      <c r="D260" s="112" t="s">
        <v>28</v>
      </c>
      <c r="E260" s="113">
        <v>1.4E-2</v>
      </c>
      <c r="F260" s="124">
        <f>F255*E260</f>
        <v>1.6020200000000002</v>
      </c>
      <c r="G260" s="1"/>
      <c r="H260" s="22">
        <f t="shared" si="12"/>
        <v>0</v>
      </c>
      <c r="I260" s="1"/>
      <c r="J260" s="22">
        <f t="shared" si="13"/>
        <v>0</v>
      </c>
      <c r="K260" s="2"/>
      <c r="L260" s="22">
        <f t="shared" si="14"/>
        <v>0</v>
      </c>
      <c r="M260" s="23">
        <f t="shared" si="15"/>
        <v>0</v>
      </c>
    </row>
    <row r="261" spans="1:13" s="4" customFormat="1" ht="15" customHeight="1" thickBot="1" x14ac:dyDescent="0.3">
      <c r="A261" s="141"/>
      <c r="B261" s="142"/>
      <c r="C261" s="143" t="s">
        <v>4</v>
      </c>
      <c r="D261" s="144"/>
      <c r="E261" s="145"/>
      <c r="F261" s="146"/>
      <c r="G261" s="146"/>
      <c r="H261" s="146">
        <f>SUM(H58:H260)</f>
        <v>0</v>
      </c>
      <c r="I261" s="146"/>
      <c r="J261" s="146">
        <f>SUM(J58:J260)</f>
        <v>0</v>
      </c>
      <c r="K261" s="147"/>
      <c r="L261" s="147">
        <f>SUM(L58:L260)</f>
        <v>0</v>
      </c>
      <c r="M261" s="148">
        <f>H261+J261+L261</f>
        <v>0</v>
      </c>
    </row>
    <row r="262" spans="1:13" s="4" customFormat="1" ht="15" customHeight="1" x14ac:dyDescent="0.25">
      <c r="A262" s="149"/>
      <c r="B262" s="150"/>
      <c r="C262" s="151" t="s">
        <v>26</v>
      </c>
      <c r="D262" s="8"/>
      <c r="E262" s="152"/>
      <c r="F262" s="152"/>
      <c r="G262" s="152"/>
      <c r="H262" s="152"/>
      <c r="I262" s="152"/>
      <c r="J262" s="152"/>
      <c r="K262" s="153"/>
      <c r="L262" s="153"/>
      <c r="M262" s="154">
        <f>H261*D262</f>
        <v>0</v>
      </c>
    </row>
    <row r="263" spans="1:13" s="4" customFormat="1" ht="15" customHeight="1" x14ac:dyDescent="0.25">
      <c r="A263" s="155"/>
      <c r="B263" s="156"/>
      <c r="C263" s="157" t="s">
        <v>4</v>
      </c>
      <c r="D263" s="158"/>
      <c r="E263" s="159"/>
      <c r="F263" s="159"/>
      <c r="G263" s="159"/>
      <c r="H263" s="159"/>
      <c r="I263" s="159"/>
      <c r="J263" s="159"/>
      <c r="K263" s="160"/>
      <c r="L263" s="160"/>
      <c r="M263" s="161">
        <f>M261+M262</f>
        <v>0</v>
      </c>
    </row>
    <row r="264" spans="1:13" s="4" customFormat="1" ht="15" customHeight="1" x14ac:dyDescent="0.25">
      <c r="A264" s="155"/>
      <c r="B264" s="156"/>
      <c r="C264" s="157" t="s">
        <v>8</v>
      </c>
      <c r="D264" s="9"/>
      <c r="E264" s="159"/>
      <c r="F264" s="159"/>
      <c r="G264" s="159"/>
      <c r="H264" s="159"/>
      <c r="I264" s="159"/>
      <c r="J264" s="159"/>
      <c r="K264" s="160"/>
      <c r="L264" s="160"/>
      <c r="M264" s="161">
        <f>M263*D264</f>
        <v>0</v>
      </c>
    </row>
    <row r="265" spans="1:13" s="4" customFormat="1" ht="15" customHeight="1" x14ac:dyDescent="0.25">
      <c r="A265" s="162"/>
      <c r="B265" s="163"/>
      <c r="C265" s="164" t="s">
        <v>4</v>
      </c>
      <c r="D265" s="165"/>
      <c r="E265" s="124"/>
      <c r="F265" s="124"/>
      <c r="G265" s="124"/>
      <c r="H265" s="124"/>
      <c r="I265" s="124"/>
      <c r="J265" s="124"/>
      <c r="K265" s="125"/>
      <c r="L265" s="125"/>
      <c r="M265" s="166">
        <f>M264+M263</f>
        <v>0</v>
      </c>
    </row>
    <row r="266" spans="1:13" s="4" customFormat="1" ht="15" customHeight="1" x14ac:dyDescent="0.25">
      <c r="A266" s="162"/>
      <c r="B266" s="163"/>
      <c r="C266" s="164" t="s">
        <v>9</v>
      </c>
      <c r="D266" s="10"/>
      <c r="E266" s="124"/>
      <c r="F266" s="124"/>
      <c r="G266" s="124"/>
      <c r="H266" s="124"/>
      <c r="I266" s="124"/>
      <c r="J266" s="124"/>
      <c r="K266" s="125"/>
      <c r="L266" s="125"/>
      <c r="M266" s="166">
        <f>M265*D266</f>
        <v>0</v>
      </c>
    </row>
    <row r="267" spans="1:13" s="4" customFormat="1" ht="15" customHeight="1" thickBot="1" x14ac:dyDescent="0.3">
      <c r="A267" s="141"/>
      <c r="B267" s="167"/>
      <c r="C267" s="168" t="s">
        <v>238</v>
      </c>
      <c r="D267" s="169"/>
      <c r="E267" s="170"/>
      <c r="F267" s="170"/>
      <c r="G267" s="170"/>
      <c r="H267" s="170"/>
      <c r="I267" s="170"/>
      <c r="J267" s="170"/>
      <c r="K267" s="171"/>
      <c r="L267" s="171"/>
      <c r="M267" s="172">
        <f>M266+M265</f>
        <v>0</v>
      </c>
    </row>
    <row r="268" spans="1:13" x14ac:dyDescent="0.25">
      <c r="C268" s="173"/>
    </row>
    <row r="269" spans="1:13" x14ac:dyDescent="0.25">
      <c r="C269" s="173"/>
    </row>
    <row r="270" spans="1:13" x14ac:dyDescent="0.25">
      <c r="C270" s="173"/>
    </row>
    <row r="271" spans="1:13" x14ac:dyDescent="0.25">
      <c r="C271" s="173"/>
    </row>
    <row r="272" spans="1:13" x14ac:dyDescent="0.25">
      <c r="C272" s="173"/>
    </row>
    <row r="273" spans="3:3" x14ac:dyDescent="0.25">
      <c r="C273" s="173"/>
    </row>
    <row r="274" spans="3:3" x14ac:dyDescent="0.25">
      <c r="C274" s="173"/>
    </row>
    <row r="275" spans="3:3" x14ac:dyDescent="0.25">
      <c r="C275" s="173"/>
    </row>
    <row r="276" spans="3:3" x14ac:dyDescent="0.25">
      <c r="C276" s="173"/>
    </row>
    <row r="277" spans="3:3" x14ac:dyDescent="0.25">
      <c r="C277" s="173"/>
    </row>
    <row r="278" spans="3:3" x14ac:dyDescent="0.25">
      <c r="C278" s="173"/>
    </row>
    <row r="279" spans="3:3" x14ac:dyDescent="0.25">
      <c r="C279" s="173"/>
    </row>
    <row r="280" spans="3:3" x14ac:dyDescent="0.25">
      <c r="C280" s="173"/>
    </row>
    <row r="281" spans="3:3" x14ac:dyDescent="0.25">
      <c r="C281" s="173"/>
    </row>
    <row r="282" spans="3:3" x14ac:dyDescent="0.25">
      <c r="C282" s="173"/>
    </row>
    <row r="283" spans="3:3" x14ac:dyDescent="0.25">
      <c r="C283" s="173"/>
    </row>
    <row r="284" spans="3:3" x14ac:dyDescent="0.25">
      <c r="C284" s="173"/>
    </row>
    <row r="285" spans="3:3" x14ac:dyDescent="0.25">
      <c r="C285" s="173"/>
    </row>
    <row r="286" spans="3:3" x14ac:dyDescent="0.25">
      <c r="C286" s="173"/>
    </row>
    <row r="287" spans="3:3" x14ac:dyDescent="0.25">
      <c r="C287" s="173"/>
    </row>
    <row r="288" spans="3:3" x14ac:dyDescent="0.25">
      <c r="C288" s="173"/>
    </row>
    <row r="289" spans="3:3" x14ac:dyDescent="0.25">
      <c r="C289" s="173"/>
    </row>
    <row r="290" spans="3:3" x14ac:dyDescent="0.25">
      <c r="C290" s="173"/>
    </row>
    <row r="291" spans="3:3" x14ac:dyDescent="0.25">
      <c r="C291" s="173"/>
    </row>
    <row r="292" spans="3:3" x14ac:dyDescent="0.25">
      <c r="C292" s="173"/>
    </row>
    <row r="293" spans="3:3" x14ac:dyDescent="0.25">
      <c r="C293" s="173"/>
    </row>
    <row r="294" spans="3:3" x14ac:dyDescent="0.25">
      <c r="C294" s="173"/>
    </row>
    <row r="295" spans="3:3" x14ac:dyDescent="0.25">
      <c r="C295" s="173"/>
    </row>
    <row r="296" spans="3:3" x14ac:dyDescent="0.25">
      <c r="C296" s="173"/>
    </row>
    <row r="297" spans="3:3" x14ac:dyDescent="0.25">
      <c r="C297" s="173"/>
    </row>
    <row r="298" spans="3:3" x14ac:dyDescent="0.25">
      <c r="C298" s="173"/>
    </row>
    <row r="299" spans="3:3" x14ac:dyDescent="0.25">
      <c r="C299" s="173"/>
    </row>
    <row r="300" spans="3:3" x14ac:dyDescent="0.25">
      <c r="C300" s="173"/>
    </row>
    <row r="301" spans="3:3" x14ac:dyDescent="0.25">
      <c r="C301" s="173"/>
    </row>
    <row r="302" spans="3:3" x14ac:dyDescent="0.25">
      <c r="C302" s="173"/>
    </row>
    <row r="303" spans="3:3" x14ac:dyDescent="0.25">
      <c r="C303" s="173"/>
    </row>
    <row r="304" spans="3:3" x14ac:dyDescent="0.25">
      <c r="C304" s="173"/>
    </row>
    <row r="305" spans="1:28" x14ac:dyDescent="0.25">
      <c r="C305" s="173"/>
    </row>
    <row r="306" spans="1:28" x14ac:dyDescent="0.25">
      <c r="C306" s="173"/>
    </row>
    <row r="307" spans="1:28" ht="16.5" thickBot="1" x14ac:dyDescent="0.3">
      <c r="C307" s="173"/>
    </row>
    <row r="308" spans="1:28" ht="15" customHeight="1" x14ac:dyDescent="0.25">
      <c r="A308" s="53" t="s">
        <v>261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5"/>
    </row>
    <row r="309" spans="1:28" ht="15" customHeight="1" thickBot="1" x14ac:dyDescent="0.3">
      <c r="A309" s="56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8"/>
    </row>
    <row r="310" spans="1:28" ht="15" customHeight="1" x14ac:dyDescent="0.25">
      <c r="A310" s="59" t="s">
        <v>0</v>
      </c>
      <c r="B310" s="60" t="s">
        <v>17</v>
      </c>
      <c r="C310" s="61" t="s">
        <v>18</v>
      </c>
      <c r="D310" s="62" t="s">
        <v>19</v>
      </c>
      <c r="E310" s="63" t="s">
        <v>1</v>
      </c>
      <c r="F310" s="63"/>
      <c r="G310" s="64" t="s">
        <v>22</v>
      </c>
      <c r="H310" s="65"/>
      <c r="I310" s="65"/>
      <c r="J310" s="65"/>
      <c r="K310" s="65"/>
      <c r="L310" s="66"/>
      <c r="M310" s="67" t="s">
        <v>4</v>
      </c>
    </row>
    <row r="311" spans="1:28" ht="15" customHeight="1" x14ac:dyDescent="0.25">
      <c r="A311" s="68"/>
      <c r="B311" s="69"/>
      <c r="C311" s="70"/>
      <c r="D311" s="71"/>
      <c r="E311" s="72" t="s">
        <v>24</v>
      </c>
      <c r="F311" s="72" t="s">
        <v>25</v>
      </c>
      <c r="G311" s="72" t="s">
        <v>2</v>
      </c>
      <c r="H311" s="73"/>
      <c r="I311" s="72" t="s">
        <v>3</v>
      </c>
      <c r="J311" s="72"/>
      <c r="K311" s="74" t="s">
        <v>21</v>
      </c>
      <c r="L311" s="75"/>
      <c r="M311" s="76"/>
    </row>
    <row r="312" spans="1:28" ht="33.75" customHeight="1" x14ac:dyDescent="0.25">
      <c r="A312" s="68"/>
      <c r="B312" s="69"/>
      <c r="C312" s="70"/>
      <c r="D312" s="71"/>
      <c r="E312" s="72"/>
      <c r="F312" s="72"/>
      <c r="G312" s="77" t="s">
        <v>23</v>
      </c>
      <c r="H312" s="77" t="s">
        <v>4</v>
      </c>
      <c r="I312" s="77" t="s">
        <v>23</v>
      </c>
      <c r="J312" s="77" t="s">
        <v>4</v>
      </c>
      <c r="K312" s="77" t="s">
        <v>23</v>
      </c>
      <c r="L312" s="77" t="s">
        <v>4</v>
      </c>
      <c r="M312" s="76"/>
    </row>
    <row r="313" spans="1:28" ht="15" customHeight="1" thickBot="1" x14ac:dyDescent="0.3">
      <c r="A313" s="78">
        <v>1</v>
      </c>
      <c r="B313" s="79">
        <v>2</v>
      </c>
      <c r="C313" s="80" t="s">
        <v>20</v>
      </c>
      <c r="D313" s="79">
        <v>4</v>
      </c>
      <c r="E313" s="81">
        <v>5</v>
      </c>
      <c r="F313" s="81">
        <v>6</v>
      </c>
      <c r="G313" s="81">
        <v>7</v>
      </c>
      <c r="H313" s="81">
        <v>8</v>
      </c>
      <c r="I313" s="81">
        <v>9</v>
      </c>
      <c r="J313" s="81">
        <v>10</v>
      </c>
      <c r="K313" s="82">
        <v>11</v>
      </c>
      <c r="L313" s="82">
        <v>12</v>
      </c>
      <c r="M313" s="83">
        <v>13</v>
      </c>
    </row>
    <row r="314" spans="1:28" ht="15" customHeight="1" x14ac:dyDescent="0.25">
      <c r="A314" s="119"/>
      <c r="B314" s="174"/>
      <c r="C314" s="86" t="s">
        <v>53</v>
      </c>
      <c r="D314" s="174"/>
      <c r="E314" s="122"/>
      <c r="F314" s="122"/>
      <c r="G314" s="24"/>
      <c r="H314" s="122"/>
      <c r="I314" s="24"/>
      <c r="J314" s="122"/>
      <c r="K314" s="25"/>
      <c r="L314" s="123"/>
      <c r="M314" s="175"/>
    </row>
    <row r="315" spans="1:28" s="4" customFormat="1" ht="27.95" customHeight="1" x14ac:dyDescent="0.25">
      <c r="A315" s="127">
        <v>1</v>
      </c>
      <c r="B315" s="99" t="s">
        <v>57</v>
      </c>
      <c r="C315" s="111" t="s">
        <v>159</v>
      </c>
      <c r="D315" s="112" t="s">
        <v>62</v>
      </c>
      <c r="E315" s="113"/>
      <c r="F315" s="124">
        <v>1</v>
      </c>
      <c r="G315" s="1"/>
      <c r="H315" s="124"/>
      <c r="I315" s="1"/>
      <c r="J315" s="124"/>
      <c r="K315" s="2"/>
      <c r="L315" s="125"/>
      <c r="M315" s="166"/>
    </row>
    <row r="316" spans="1:28" s="4" customFormat="1" ht="15" customHeight="1" x14ac:dyDescent="0.25">
      <c r="A316" s="128"/>
      <c r="B316" s="99"/>
      <c r="C316" s="111" t="s">
        <v>29</v>
      </c>
      <c r="D316" s="112" t="s">
        <v>27</v>
      </c>
      <c r="E316" s="113">
        <v>2.19</v>
      </c>
      <c r="F316" s="124">
        <f>F315*E316</f>
        <v>2.19</v>
      </c>
      <c r="G316" s="1"/>
      <c r="H316" s="124">
        <f t="shared" ref="H316:H379" si="16">F316*G316</f>
        <v>0</v>
      </c>
      <c r="I316" s="1"/>
      <c r="J316" s="124">
        <f t="shared" ref="J316:J379" si="17">F316*I316</f>
        <v>0</v>
      </c>
      <c r="K316" s="2"/>
      <c r="L316" s="125">
        <f t="shared" ref="L316:L379" si="18">F316*K316</f>
        <v>0</v>
      </c>
      <c r="M316" s="166">
        <f t="shared" ref="M316:M379" si="19">H316+J316+L316</f>
        <v>0</v>
      </c>
      <c r="AB316" s="5"/>
    </row>
    <row r="317" spans="1:28" s="4" customFormat="1" ht="15" customHeight="1" x14ac:dyDescent="0.25">
      <c r="A317" s="128"/>
      <c r="B317" s="99"/>
      <c r="C317" s="111" t="s">
        <v>30</v>
      </c>
      <c r="D317" s="112" t="s">
        <v>28</v>
      </c>
      <c r="E317" s="113">
        <v>7.0000000000000007E-2</v>
      </c>
      <c r="F317" s="124">
        <f>F315*E317</f>
        <v>7.0000000000000007E-2</v>
      </c>
      <c r="G317" s="1"/>
      <c r="H317" s="124">
        <f t="shared" si="16"/>
        <v>0</v>
      </c>
      <c r="I317" s="1"/>
      <c r="J317" s="124">
        <f t="shared" si="17"/>
        <v>0</v>
      </c>
      <c r="K317" s="2"/>
      <c r="L317" s="125">
        <f t="shared" si="18"/>
        <v>0</v>
      </c>
      <c r="M317" s="166">
        <f t="shared" si="19"/>
        <v>0</v>
      </c>
      <c r="AB317" s="5"/>
    </row>
    <row r="318" spans="1:28" s="4" customFormat="1" ht="27.95" customHeight="1" x14ac:dyDescent="0.25">
      <c r="A318" s="128"/>
      <c r="B318" s="110"/>
      <c r="C318" s="111" t="s">
        <v>159</v>
      </c>
      <c r="D318" s="112" t="s">
        <v>62</v>
      </c>
      <c r="E318" s="113"/>
      <c r="F318" s="124">
        <f>F315*1</f>
        <v>1</v>
      </c>
      <c r="G318" s="1"/>
      <c r="H318" s="124">
        <f t="shared" si="16"/>
        <v>0</v>
      </c>
      <c r="I318" s="1"/>
      <c r="J318" s="124">
        <f t="shared" si="17"/>
        <v>0</v>
      </c>
      <c r="K318" s="2"/>
      <c r="L318" s="125">
        <f t="shared" si="18"/>
        <v>0</v>
      </c>
      <c r="M318" s="166">
        <f t="shared" si="19"/>
        <v>0</v>
      </c>
    </row>
    <row r="319" spans="1:28" s="4" customFormat="1" ht="15" customHeight="1" x14ac:dyDescent="0.25">
      <c r="A319" s="128"/>
      <c r="B319" s="99"/>
      <c r="C319" s="111" t="s">
        <v>64</v>
      </c>
      <c r="D319" s="112" t="s">
        <v>62</v>
      </c>
      <c r="E319" s="113"/>
      <c r="F319" s="124">
        <f>F315*1</f>
        <v>1</v>
      </c>
      <c r="G319" s="1"/>
      <c r="H319" s="124">
        <f t="shared" si="16"/>
        <v>0</v>
      </c>
      <c r="I319" s="1"/>
      <c r="J319" s="124">
        <f t="shared" si="17"/>
        <v>0</v>
      </c>
      <c r="K319" s="2"/>
      <c r="L319" s="125">
        <f t="shared" si="18"/>
        <v>0</v>
      </c>
      <c r="M319" s="166">
        <f t="shared" si="19"/>
        <v>0</v>
      </c>
    </row>
    <row r="320" spans="1:28" s="4" customFormat="1" ht="15" customHeight="1" x14ac:dyDescent="0.25">
      <c r="A320" s="129"/>
      <c r="B320" s="110"/>
      <c r="C320" s="115" t="s">
        <v>31</v>
      </c>
      <c r="D320" s="112" t="s">
        <v>28</v>
      </c>
      <c r="E320" s="113">
        <v>0.37</v>
      </c>
      <c r="F320" s="124">
        <f>F315*E320</f>
        <v>0.37</v>
      </c>
      <c r="G320" s="1"/>
      <c r="H320" s="124">
        <f t="shared" si="16"/>
        <v>0</v>
      </c>
      <c r="I320" s="1"/>
      <c r="J320" s="124">
        <f t="shared" si="17"/>
        <v>0</v>
      </c>
      <c r="K320" s="2"/>
      <c r="L320" s="125">
        <f t="shared" si="18"/>
        <v>0</v>
      </c>
      <c r="M320" s="166">
        <f t="shared" si="19"/>
        <v>0</v>
      </c>
    </row>
    <row r="321" spans="1:14" s="4" customFormat="1" ht="27.95" customHeight="1" x14ac:dyDescent="0.25">
      <c r="A321" s="127">
        <v>2</v>
      </c>
      <c r="B321" s="110" t="s">
        <v>58</v>
      </c>
      <c r="C321" s="111" t="s">
        <v>160</v>
      </c>
      <c r="D321" s="112" t="s">
        <v>62</v>
      </c>
      <c r="E321" s="113"/>
      <c r="F321" s="124">
        <v>1</v>
      </c>
      <c r="G321" s="1"/>
      <c r="H321" s="124"/>
      <c r="I321" s="1"/>
      <c r="J321" s="124"/>
      <c r="K321" s="2"/>
      <c r="L321" s="125"/>
      <c r="M321" s="166"/>
    </row>
    <row r="322" spans="1:14" s="4" customFormat="1" ht="15" customHeight="1" x14ac:dyDescent="0.25">
      <c r="A322" s="128"/>
      <c r="B322" s="110"/>
      <c r="C322" s="111" t="s">
        <v>29</v>
      </c>
      <c r="D322" s="112" t="s">
        <v>27</v>
      </c>
      <c r="E322" s="113">
        <v>2.44</v>
      </c>
      <c r="F322" s="124">
        <f>F321*E322</f>
        <v>2.44</v>
      </c>
      <c r="G322" s="1"/>
      <c r="H322" s="124">
        <f t="shared" si="16"/>
        <v>0</v>
      </c>
      <c r="I322" s="1"/>
      <c r="J322" s="124">
        <f t="shared" si="17"/>
        <v>0</v>
      </c>
      <c r="K322" s="2"/>
      <c r="L322" s="125">
        <f t="shared" si="18"/>
        <v>0</v>
      </c>
      <c r="M322" s="166">
        <f t="shared" si="19"/>
        <v>0</v>
      </c>
    </row>
    <row r="323" spans="1:14" s="4" customFormat="1" ht="15" customHeight="1" x14ac:dyDescent="0.25">
      <c r="A323" s="128"/>
      <c r="B323" s="99"/>
      <c r="C323" s="111" t="s">
        <v>30</v>
      </c>
      <c r="D323" s="112" t="s">
        <v>28</v>
      </c>
      <c r="E323" s="113">
        <v>0.13</v>
      </c>
      <c r="F323" s="124">
        <f>F321*E323</f>
        <v>0.13</v>
      </c>
      <c r="G323" s="1"/>
      <c r="H323" s="124">
        <f t="shared" si="16"/>
        <v>0</v>
      </c>
      <c r="I323" s="1"/>
      <c r="J323" s="124">
        <f t="shared" si="17"/>
        <v>0</v>
      </c>
      <c r="K323" s="2"/>
      <c r="L323" s="125">
        <f t="shared" si="18"/>
        <v>0</v>
      </c>
      <c r="M323" s="166">
        <f t="shared" si="19"/>
        <v>0</v>
      </c>
    </row>
    <row r="324" spans="1:14" s="4" customFormat="1" ht="27.95" customHeight="1" x14ac:dyDescent="0.25">
      <c r="A324" s="128"/>
      <c r="B324" s="110"/>
      <c r="C324" s="111" t="s">
        <v>160</v>
      </c>
      <c r="D324" s="112" t="s">
        <v>62</v>
      </c>
      <c r="E324" s="113"/>
      <c r="F324" s="124">
        <f>F321*1</f>
        <v>1</v>
      </c>
      <c r="G324" s="1"/>
      <c r="H324" s="124">
        <f t="shared" si="16"/>
        <v>0</v>
      </c>
      <c r="I324" s="1"/>
      <c r="J324" s="124">
        <f t="shared" si="17"/>
        <v>0</v>
      </c>
      <c r="K324" s="2"/>
      <c r="L324" s="125">
        <f t="shared" si="18"/>
        <v>0</v>
      </c>
      <c r="M324" s="166">
        <f t="shared" si="19"/>
        <v>0</v>
      </c>
    </row>
    <row r="325" spans="1:14" s="4" customFormat="1" ht="15" customHeight="1" x14ac:dyDescent="0.25">
      <c r="A325" s="129"/>
      <c r="B325" s="110"/>
      <c r="C325" s="111" t="s">
        <v>31</v>
      </c>
      <c r="D325" s="112" t="s">
        <v>28</v>
      </c>
      <c r="E325" s="113">
        <v>0.94</v>
      </c>
      <c r="F325" s="124">
        <f>F321*E325</f>
        <v>0.94</v>
      </c>
      <c r="G325" s="1"/>
      <c r="H325" s="124">
        <f t="shared" si="16"/>
        <v>0</v>
      </c>
      <c r="I325" s="1"/>
      <c r="J325" s="124">
        <f t="shared" si="17"/>
        <v>0</v>
      </c>
      <c r="K325" s="2"/>
      <c r="L325" s="125">
        <f t="shared" si="18"/>
        <v>0</v>
      </c>
      <c r="M325" s="166">
        <f t="shared" si="19"/>
        <v>0</v>
      </c>
      <c r="N325" s="7"/>
    </row>
    <row r="326" spans="1:14" s="4" customFormat="1" ht="27.95" customHeight="1" x14ac:dyDescent="0.25">
      <c r="A326" s="127">
        <v>3</v>
      </c>
      <c r="B326" s="110" t="s">
        <v>59</v>
      </c>
      <c r="C326" s="111" t="s">
        <v>65</v>
      </c>
      <c r="D326" s="112" t="s">
        <v>62</v>
      </c>
      <c r="E326" s="113"/>
      <c r="F326" s="124">
        <v>2</v>
      </c>
      <c r="G326" s="1"/>
      <c r="H326" s="124"/>
      <c r="I326" s="1"/>
      <c r="J326" s="124"/>
      <c r="K326" s="2"/>
      <c r="L326" s="125"/>
      <c r="M326" s="166"/>
    </row>
    <row r="327" spans="1:14" s="4" customFormat="1" ht="15" customHeight="1" x14ac:dyDescent="0.25">
      <c r="A327" s="128"/>
      <c r="B327" s="99"/>
      <c r="C327" s="111" t="s">
        <v>29</v>
      </c>
      <c r="D327" s="112" t="s">
        <v>27</v>
      </c>
      <c r="E327" s="113">
        <v>1.85</v>
      </c>
      <c r="F327" s="124">
        <f>F326*E327</f>
        <v>3.7</v>
      </c>
      <c r="G327" s="1"/>
      <c r="H327" s="124">
        <f t="shared" si="16"/>
        <v>0</v>
      </c>
      <c r="I327" s="1"/>
      <c r="J327" s="124">
        <f t="shared" si="17"/>
        <v>0</v>
      </c>
      <c r="K327" s="2"/>
      <c r="L327" s="125">
        <f t="shared" si="18"/>
        <v>0</v>
      </c>
      <c r="M327" s="166">
        <f t="shared" si="19"/>
        <v>0</v>
      </c>
    </row>
    <row r="328" spans="1:14" s="4" customFormat="1" ht="15" customHeight="1" x14ac:dyDescent="0.25">
      <c r="A328" s="128"/>
      <c r="B328" s="110"/>
      <c r="C328" s="111" t="s">
        <v>30</v>
      </c>
      <c r="D328" s="112" t="s">
        <v>28</v>
      </c>
      <c r="E328" s="113">
        <v>0.03</v>
      </c>
      <c r="F328" s="124">
        <f>F326*E328</f>
        <v>0.06</v>
      </c>
      <c r="G328" s="1"/>
      <c r="H328" s="124">
        <f t="shared" si="16"/>
        <v>0</v>
      </c>
      <c r="I328" s="1"/>
      <c r="J328" s="124">
        <f t="shared" si="17"/>
        <v>0</v>
      </c>
      <c r="K328" s="2"/>
      <c r="L328" s="125">
        <f t="shared" si="18"/>
        <v>0</v>
      </c>
      <c r="M328" s="166">
        <f t="shared" si="19"/>
        <v>0</v>
      </c>
    </row>
    <row r="329" spans="1:14" s="4" customFormat="1" ht="15" customHeight="1" x14ac:dyDescent="0.25">
      <c r="A329" s="128"/>
      <c r="B329" s="99"/>
      <c r="C329" s="111" t="s">
        <v>65</v>
      </c>
      <c r="D329" s="112" t="s">
        <v>62</v>
      </c>
      <c r="E329" s="113"/>
      <c r="F329" s="124">
        <f>F326*1</f>
        <v>2</v>
      </c>
      <c r="G329" s="1"/>
      <c r="H329" s="124">
        <f t="shared" si="16"/>
        <v>0</v>
      </c>
      <c r="I329" s="1"/>
      <c r="J329" s="124">
        <f t="shared" si="17"/>
        <v>0</v>
      </c>
      <c r="K329" s="2"/>
      <c r="L329" s="125">
        <f t="shared" si="18"/>
        <v>0</v>
      </c>
      <c r="M329" s="166">
        <f t="shared" si="19"/>
        <v>0</v>
      </c>
    </row>
    <row r="330" spans="1:14" s="4" customFormat="1" ht="15" customHeight="1" x14ac:dyDescent="0.25">
      <c r="A330" s="129"/>
      <c r="B330" s="110"/>
      <c r="C330" s="111" t="s">
        <v>31</v>
      </c>
      <c r="D330" s="112" t="s">
        <v>28</v>
      </c>
      <c r="E330" s="113">
        <v>0.18</v>
      </c>
      <c r="F330" s="124">
        <f>F326*E330</f>
        <v>0.36</v>
      </c>
      <c r="G330" s="1"/>
      <c r="H330" s="124">
        <f t="shared" si="16"/>
        <v>0</v>
      </c>
      <c r="I330" s="1"/>
      <c r="J330" s="124">
        <f t="shared" si="17"/>
        <v>0</v>
      </c>
      <c r="K330" s="2"/>
      <c r="L330" s="125">
        <f t="shared" si="18"/>
        <v>0</v>
      </c>
      <c r="M330" s="166">
        <f t="shared" si="19"/>
        <v>0</v>
      </c>
    </row>
    <row r="331" spans="1:14" s="4" customFormat="1" ht="27.95" customHeight="1" x14ac:dyDescent="0.25">
      <c r="A331" s="127">
        <v>4</v>
      </c>
      <c r="B331" s="110" t="s">
        <v>60</v>
      </c>
      <c r="C331" s="111" t="s">
        <v>161</v>
      </c>
      <c r="D331" s="112" t="s">
        <v>62</v>
      </c>
      <c r="E331" s="113"/>
      <c r="F331" s="124">
        <v>1</v>
      </c>
      <c r="G331" s="1"/>
      <c r="H331" s="124"/>
      <c r="I331" s="1"/>
      <c r="J331" s="124"/>
      <c r="K331" s="2"/>
      <c r="L331" s="125"/>
      <c r="M331" s="166"/>
    </row>
    <row r="332" spans="1:14" s="4" customFormat="1" ht="15" customHeight="1" x14ac:dyDescent="0.25">
      <c r="A332" s="128"/>
      <c r="B332" s="99"/>
      <c r="C332" s="111" t="s">
        <v>29</v>
      </c>
      <c r="D332" s="104" t="s">
        <v>27</v>
      </c>
      <c r="E332" s="113">
        <v>1.83</v>
      </c>
      <c r="F332" s="124">
        <f>F331*E332</f>
        <v>1.83</v>
      </c>
      <c r="G332" s="1"/>
      <c r="H332" s="124">
        <f t="shared" si="16"/>
        <v>0</v>
      </c>
      <c r="I332" s="1"/>
      <c r="J332" s="124">
        <f t="shared" si="17"/>
        <v>0</v>
      </c>
      <c r="K332" s="2"/>
      <c r="L332" s="125">
        <f t="shared" si="18"/>
        <v>0</v>
      </c>
      <c r="M332" s="166">
        <f t="shared" si="19"/>
        <v>0</v>
      </c>
    </row>
    <row r="333" spans="1:14" s="4" customFormat="1" ht="15" customHeight="1" x14ac:dyDescent="0.25">
      <c r="A333" s="128"/>
      <c r="B333" s="110"/>
      <c r="C333" s="111" t="s">
        <v>30</v>
      </c>
      <c r="D333" s="112" t="s">
        <v>28</v>
      </c>
      <c r="E333" s="113">
        <v>0.05</v>
      </c>
      <c r="F333" s="124">
        <f>F331*E333</f>
        <v>0.05</v>
      </c>
      <c r="G333" s="1"/>
      <c r="H333" s="124">
        <f t="shared" si="16"/>
        <v>0</v>
      </c>
      <c r="I333" s="1"/>
      <c r="J333" s="124">
        <f t="shared" si="17"/>
        <v>0</v>
      </c>
      <c r="K333" s="2"/>
      <c r="L333" s="125">
        <f t="shared" si="18"/>
        <v>0</v>
      </c>
      <c r="M333" s="166">
        <f t="shared" si="19"/>
        <v>0</v>
      </c>
    </row>
    <row r="334" spans="1:14" s="4" customFormat="1" ht="15" customHeight="1" x14ac:dyDescent="0.25">
      <c r="A334" s="128"/>
      <c r="B334" s="99"/>
      <c r="C334" s="111" t="s">
        <v>161</v>
      </c>
      <c r="D334" s="104" t="s">
        <v>62</v>
      </c>
      <c r="E334" s="113"/>
      <c r="F334" s="124">
        <f>F331*1</f>
        <v>1</v>
      </c>
      <c r="G334" s="1"/>
      <c r="H334" s="124">
        <f t="shared" si="16"/>
        <v>0</v>
      </c>
      <c r="I334" s="1"/>
      <c r="J334" s="124">
        <f t="shared" si="17"/>
        <v>0</v>
      </c>
      <c r="K334" s="2"/>
      <c r="L334" s="125">
        <f t="shared" si="18"/>
        <v>0</v>
      </c>
      <c r="M334" s="166">
        <f t="shared" si="19"/>
        <v>0</v>
      </c>
    </row>
    <row r="335" spans="1:14" s="4" customFormat="1" ht="15" customHeight="1" x14ac:dyDescent="0.25">
      <c r="A335" s="129"/>
      <c r="B335" s="99"/>
      <c r="C335" s="111" t="s">
        <v>31</v>
      </c>
      <c r="D335" s="104" t="s">
        <v>28</v>
      </c>
      <c r="E335" s="113">
        <v>0.43</v>
      </c>
      <c r="F335" s="124">
        <f>F331*E335</f>
        <v>0.43</v>
      </c>
      <c r="G335" s="1"/>
      <c r="H335" s="124">
        <f t="shared" si="16"/>
        <v>0</v>
      </c>
      <c r="I335" s="1"/>
      <c r="J335" s="124">
        <f t="shared" si="17"/>
        <v>0</v>
      </c>
      <c r="K335" s="2"/>
      <c r="L335" s="125">
        <f t="shared" si="18"/>
        <v>0</v>
      </c>
      <c r="M335" s="166">
        <f t="shared" si="19"/>
        <v>0</v>
      </c>
    </row>
    <row r="336" spans="1:14" s="4" customFormat="1" ht="15" customHeight="1" x14ac:dyDescent="0.25">
      <c r="A336" s="130"/>
      <c r="B336" s="99"/>
      <c r="C336" s="131" t="s">
        <v>54</v>
      </c>
      <c r="D336" s="112"/>
      <c r="E336" s="113"/>
      <c r="F336" s="124"/>
      <c r="G336" s="1"/>
      <c r="H336" s="124"/>
      <c r="I336" s="1"/>
      <c r="J336" s="124"/>
      <c r="K336" s="2"/>
      <c r="L336" s="125"/>
      <c r="M336" s="166"/>
    </row>
    <row r="337" spans="1:13" s="4" customFormat="1" ht="15" customHeight="1" x14ac:dyDescent="0.25">
      <c r="A337" s="127">
        <v>1</v>
      </c>
      <c r="B337" s="110" t="s">
        <v>36</v>
      </c>
      <c r="C337" s="111" t="s">
        <v>66</v>
      </c>
      <c r="D337" s="112" t="s">
        <v>63</v>
      </c>
      <c r="E337" s="113"/>
      <c r="F337" s="124">
        <v>15</v>
      </c>
      <c r="G337" s="1"/>
      <c r="H337" s="124"/>
      <c r="I337" s="1"/>
      <c r="J337" s="124"/>
      <c r="K337" s="2"/>
      <c r="L337" s="125"/>
      <c r="M337" s="166"/>
    </row>
    <row r="338" spans="1:13" s="4" customFormat="1" ht="15" customHeight="1" x14ac:dyDescent="0.25">
      <c r="A338" s="128"/>
      <c r="B338" s="99"/>
      <c r="C338" s="111" t="s">
        <v>29</v>
      </c>
      <c r="D338" s="112" t="s">
        <v>27</v>
      </c>
      <c r="E338" s="113">
        <v>0.58299999999999996</v>
      </c>
      <c r="F338" s="124">
        <f>F337*E338</f>
        <v>8.7449999999999992</v>
      </c>
      <c r="G338" s="1"/>
      <c r="H338" s="124">
        <f t="shared" si="16"/>
        <v>0</v>
      </c>
      <c r="I338" s="1"/>
      <c r="J338" s="124">
        <f t="shared" si="17"/>
        <v>0</v>
      </c>
      <c r="K338" s="2"/>
      <c r="L338" s="125">
        <f t="shared" si="18"/>
        <v>0</v>
      </c>
      <c r="M338" s="166">
        <f t="shared" si="19"/>
        <v>0</v>
      </c>
    </row>
    <row r="339" spans="1:13" s="4" customFormat="1" ht="15" customHeight="1" x14ac:dyDescent="0.25">
      <c r="A339" s="128"/>
      <c r="B339" s="99"/>
      <c r="C339" s="111" t="s">
        <v>30</v>
      </c>
      <c r="D339" s="112" t="s">
        <v>28</v>
      </c>
      <c r="E339" s="113">
        <v>4.5999999999999999E-3</v>
      </c>
      <c r="F339" s="124">
        <f>F337*E339</f>
        <v>6.9000000000000006E-2</v>
      </c>
      <c r="G339" s="1"/>
      <c r="H339" s="124">
        <f t="shared" si="16"/>
        <v>0</v>
      </c>
      <c r="I339" s="1"/>
      <c r="J339" s="124">
        <f t="shared" si="17"/>
        <v>0</v>
      </c>
      <c r="K339" s="2"/>
      <c r="L339" s="125">
        <f t="shared" si="18"/>
        <v>0</v>
      </c>
      <c r="M339" s="166">
        <f t="shared" si="19"/>
        <v>0</v>
      </c>
    </row>
    <row r="340" spans="1:13" s="4" customFormat="1" ht="15" customHeight="1" x14ac:dyDescent="0.25">
      <c r="A340" s="128"/>
      <c r="B340" s="99"/>
      <c r="C340" s="111" t="s">
        <v>215</v>
      </c>
      <c r="D340" s="112" t="s">
        <v>63</v>
      </c>
      <c r="E340" s="113">
        <v>0.99</v>
      </c>
      <c r="F340" s="124">
        <f>F337*E340</f>
        <v>14.85</v>
      </c>
      <c r="G340" s="1"/>
      <c r="H340" s="124">
        <f t="shared" si="16"/>
        <v>0</v>
      </c>
      <c r="I340" s="1"/>
      <c r="J340" s="124">
        <f t="shared" si="17"/>
        <v>0</v>
      </c>
      <c r="K340" s="2"/>
      <c r="L340" s="125">
        <f t="shared" si="18"/>
        <v>0</v>
      </c>
      <c r="M340" s="166">
        <f t="shared" si="19"/>
        <v>0</v>
      </c>
    </row>
    <row r="341" spans="1:13" s="4" customFormat="1" ht="15" customHeight="1" x14ac:dyDescent="0.25">
      <c r="A341" s="128"/>
      <c r="B341" s="99"/>
      <c r="C341" s="111" t="s">
        <v>216</v>
      </c>
      <c r="D341" s="112" t="s">
        <v>128</v>
      </c>
      <c r="E341" s="113"/>
      <c r="F341" s="124">
        <v>4</v>
      </c>
      <c r="G341" s="1"/>
      <c r="H341" s="124">
        <f t="shared" si="16"/>
        <v>0</v>
      </c>
      <c r="I341" s="1"/>
      <c r="J341" s="124">
        <f t="shared" si="17"/>
        <v>0</v>
      </c>
      <c r="K341" s="2"/>
      <c r="L341" s="125">
        <f t="shared" si="18"/>
        <v>0</v>
      </c>
      <c r="M341" s="166">
        <f t="shared" si="19"/>
        <v>0</v>
      </c>
    </row>
    <row r="342" spans="1:13" s="4" customFormat="1" ht="15" customHeight="1" x14ac:dyDescent="0.25">
      <c r="A342" s="128"/>
      <c r="B342" s="110"/>
      <c r="C342" s="111" t="s">
        <v>67</v>
      </c>
      <c r="D342" s="112" t="s">
        <v>128</v>
      </c>
      <c r="E342" s="113"/>
      <c r="F342" s="124">
        <v>4</v>
      </c>
      <c r="G342" s="1"/>
      <c r="H342" s="124">
        <f t="shared" si="16"/>
        <v>0</v>
      </c>
      <c r="I342" s="1"/>
      <c r="J342" s="124">
        <f t="shared" si="17"/>
        <v>0</v>
      </c>
      <c r="K342" s="2"/>
      <c r="L342" s="125">
        <f t="shared" si="18"/>
        <v>0</v>
      </c>
      <c r="M342" s="166">
        <f t="shared" si="19"/>
        <v>0</v>
      </c>
    </row>
    <row r="343" spans="1:13" s="4" customFormat="1" ht="15" customHeight="1" x14ac:dyDescent="0.25">
      <c r="A343" s="128"/>
      <c r="B343" s="99"/>
      <c r="C343" s="111" t="s">
        <v>217</v>
      </c>
      <c r="D343" s="112" t="s">
        <v>128</v>
      </c>
      <c r="E343" s="113"/>
      <c r="F343" s="124">
        <v>3</v>
      </c>
      <c r="G343" s="1"/>
      <c r="H343" s="124">
        <f t="shared" si="16"/>
        <v>0</v>
      </c>
      <c r="I343" s="1"/>
      <c r="J343" s="124">
        <f t="shared" si="17"/>
        <v>0</v>
      </c>
      <c r="K343" s="2"/>
      <c r="L343" s="125">
        <f t="shared" si="18"/>
        <v>0</v>
      </c>
      <c r="M343" s="166">
        <f t="shared" si="19"/>
        <v>0</v>
      </c>
    </row>
    <row r="344" spans="1:13" s="4" customFormat="1" ht="15" customHeight="1" x14ac:dyDescent="0.25">
      <c r="A344" s="128"/>
      <c r="B344" s="110"/>
      <c r="C344" s="111" t="s">
        <v>218</v>
      </c>
      <c r="D344" s="112" t="s">
        <v>128</v>
      </c>
      <c r="E344" s="113"/>
      <c r="F344" s="124">
        <v>1</v>
      </c>
      <c r="G344" s="1"/>
      <c r="H344" s="124">
        <f t="shared" si="16"/>
        <v>0</v>
      </c>
      <c r="I344" s="1"/>
      <c r="J344" s="124">
        <f t="shared" si="17"/>
        <v>0</v>
      </c>
      <c r="K344" s="2"/>
      <c r="L344" s="125">
        <f t="shared" si="18"/>
        <v>0</v>
      </c>
      <c r="M344" s="166">
        <f t="shared" si="19"/>
        <v>0</v>
      </c>
    </row>
    <row r="345" spans="1:13" s="4" customFormat="1" ht="15" customHeight="1" x14ac:dyDescent="0.25">
      <c r="A345" s="128"/>
      <c r="B345" s="99"/>
      <c r="C345" s="111" t="s">
        <v>219</v>
      </c>
      <c r="D345" s="112" t="s">
        <v>128</v>
      </c>
      <c r="E345" s="113"/>
      <c r="F345" s="124">
        <v>1</v>
      </c>
      <c r="G345" s="1"/>
      <c r="H345" s="124">
        <f t="shared" si="16"/>
        <v>0</v>
      </c>
      <c r="I345" s="1"/>
      <c r="J345" s="124">
        <f t="shared" si="17"/>
        <v>0</v>
      </c>
      <c r="K345" s="2"/>
      <c r="L345" s="125">
        <f t="shared" si="18"/>
        <v>0</v>
      </c>
      <c r="M345" s="166">
        <f t="shared" si="19"/>
        <v>0</v>
      </c>
    </row>
    <row r="346" spans="1:13" s="4" customFormat="1" ht="15" customHeight="1" x14ac:dyDescent="0.25">
      <c r="A346" s="128"/>
      <c r="B346" s="99"/>
      <c r="C346" s="111" t="s">
        <v>220</v>
      </c>
      <c r="D346" s="112" t="s">
        <v>128</v>
      </c>
      <c r="E346" s="113"/>
      <c r="F346" s="124">
        <v>3</v>
      </c>
      <c r="G346" s="1"/>
      <c r="H346" s="124">
        <f t="shared" si="16"/>
        <v>0</v>
      </c>
      <c r="I346" s="1"/>
      <c r="J346" s="124">
        <f t="shared" si="17"/>
        <v>0</v>
      </c>
      <c r="K346" s="2"/>
      <c r="L346" s="125">
        <f t="shared" si="18"/>
        <v>0</v>
      </c>
      <c r="M346" s="166">
        <f t="shared" si="19"/>
        <v>0</v>
      </c>
    </row>
    <row r="347" spans="1:13" s="4" customFormat="1" ht="15" customHeight="1" x14ac:dyDescent="0.25">
      <c r="A347" s="128"/>
      <c r="B347" s="110"/>
      <c r="C347" s="111" t="s">
        <v>221</v>
      </c>
      <c r="D347" s="112" t="s">
        <v>128</v>
      </c>
      <c r="E347" s="113"/>
      <c r="F347" s="124">
        <v>5</v>
      </c>
      <c r="G347" s="1"/>
      <c r="H347" s="124">
        <f t="shared" si="16"/>
        <v>0</v>
      </c>
      <c r="I347" s="1"/>
      <c r="J347" s="124">
        <f t="shared" si="17"/>
        <v>0</v>
      </c>
      <c r="K347" s="2"/>
      <c r="L347" s="125">
        <f t="shared" si="18"/>
        <v>0</v>
      </c>
      <c r="M347" s="166">
        <f t="shared" si="19"/>
        <v>0</v>
      </c>
    </row>
    <row r="348" spans="1:13" s="4" customFormat="1" ht="15" customHeight="1" x14ac:dyDescent="0.25">
      <c r="A348" s="128"/>
      <c r="B348" s="99"/>
      <c r="C348" s="111" t="s">
        <v>73</v>
      </c>
      <c r="D348" s="112" t="s">
        <v>128</v>
      </c>
      <c r="E348" s="113"/>
      <c r="F348" s="124">
        <v>10</v>
      </c>
      <c r="G348" s="1"/>
      <c r="H348" s="124">
        <f t="shared" si="16"/>
        <v>0</v>
      </c>
      <c r="I348" s="1"/>
      <c r="J348" s="124">
        <f t="shared" si="17"/>
        <v>0</v>
      </c>
      <c r="K348" s="2"/>
      <c r="L348" s="125">
        <f t="shared" si="18"/>
        <v>0</v>
      </c>
      <c r="M348" s="166">
        <f t="shared" si="19"/>
        <v>0</v>
      </c>
    </row>
    <row r="349" spans="1:13" s="4" customFormat="1" ht="15" customHeight="1" x14ac:dyDescent="0.25">
      <c r="A349" s="129"/>
      <c r="B349" s="99"/>
      <c r="C349" s="111" t="s">
        <v>31</v>
      </c>
      <c r="D349" s="104" t="s">
        <v>28</v>
      </c>
      <c r="E349" s="113">
        <v>0.20799999999999999</v>
      </c>
      <c r="F349" s="124">
        <f>F337*E349</f>
        <v>3.1199999999999997</v>
      </c>
      <c r="G349" s="1"/>
      <c r="H349" s="124">
        <f t="shared" si="16"/>
        <v>0</v>
      </c>
      <c r="I349" s="1"/>
      <c r="J349" s="124">
        <f t="shared" si="17"/>
        <v>0</v>
      </c>
      <c r="K349" s="2"/>
      <c r="L349" s="125">
        <f t="shared" si="18"/>
        <v>0</v>
      </c>
      <c r="M349" s="166">
        <f t="shared" si="19"/>
        <v>0</v>
      </c>
    </row>
    <row r="350" spans="1:13" s="4" customFormat="1" ht="15" customHeight="1" x14ac:dyDescent="0.25">
      <c r="A350" s="127">
        <v>2</v>
      </c>
      <c r="B350" s="110" t="s">
        <v>36</v>
      </c>
      <c r="C350" s="111" t="s">
        <v>66</v>
      </c>
      <c r="D350" s="112" t="s">
        <v>63</v>
      </c>
      <c r="E350" s="113"/>
      <c r="F350" s="124">
        <v>20</v>
      </c>
      <c r="G350" s="1"/>
      <c r="H350" s="124"/>
      <c r="I350" s="1"/>
      <c r="J350" s="124"/>
      <c r="K350" s="2"/>
      <c r="L350" s="125"/>
      <c r="M350" s="166"/>
    </row>
    <row r="351" spans="1:13" s="4" customFormat="1" ht="15" customHeight="1" x14ac:dyDescent="0.25">
      <c r="A351" s="128"/>
      <c r="B351" s="99"/>
      <c r="C351" s="111" t="s">
        <v>29</v>
      </c>
      <c r="D351" s="112" t="s">
        <v>27</v>
      </c>
      <c r="E351" s="113">
        <v>0.60899999999999999</v>
      </c>
      <c r="F351" s="124">
        <f>F350*E351</f>
        <v>12.18</v>
      </c>
      <c r="G351" s="1"/>
      <c r="H351" s="124">
        <f t="shared" si="16"/>
        <v>0</v>
      </c>
      <c r="I351" s="1"/>
      <c r="J351" s="124">
        <f t="shared" si="17"/>
        <v>0</v>
      </c>
      <c r="K351" s="2"/>
      <c r="L351" s="125">
        <f t="shared" si="18"/>
        <v>0</v>
      </c>
      <c r="M351" s="166">
        <f t="shared" si="19"/>
        <v>0</v>
      </c>
    </row>
    <row r="352" spans="1:13" s="4" customFormat="1" ht="15" customHeight="1" x14ac:dyDescent="0.25">
      <c r="A352" s="128"/>
      <c r="B352" s="99"/>
      <c r="C352" s="111" t="s">
        <v>30</v>
      </c>
      <c r="D352" s="112" t="s">
        <v>28</v>
      </c>
      <c r="E352" s="113">
        <v>2.0999999999999999E-3</v>
      </c>
      <c r="F352" s="124">
        <f>F350*E352</f>
        <v>4.1999999999999996E-2</v>
      </c>
      <c r="G352" s="1"/>
      <c r="H352" s="124">
        <f t="shared" si="16"/>
        <v>0</v>
      </c>
      <c r="I352" s="1"/>
      <c r="J352" s="124">
        <f t="shared" si="17"/>
        <v>0</v>
      </c>
      <c r="K352" s="2"/>
      <c r="L352" s="125">
        <f t="shared" si="18"/>
        <v>0</v>
      </c>
      <c r="M352" s="166">
        <f t="shared" si="19"/>
        <v>0</v>
      </c>
    </row>
    <row r="353" spans="1:13" s="4" customFormat="1" ht="15" customHeight="1" x14ac:dyDescent="0.25">
      <c r="A353" s="128"/>
      <c r="B353" s="99"/>
      <c r="C353" s="111" t="s">
        <v>103</v>
      </c>
      <c r="D353" s="112" t="s">
        <v>63</v>
      </c>
      <c r="E353" s="113">
        <v>0.998</v>
      </c>
      <c r="F353" s="124">
        <f>E353*F350</f>
        <v>19.96</v>
      </c>
      <c r="G353" s="1"/>
      <c r="H353" s="124">
        <f t="shared" si="16"/>
        <v>0</v>
      </c>
      <c r="I353" s="1"/>
      <c r="J353" s="124">
        <f t="shared" si="17"/>
        <v>0</v>
      </c>
      <c r="K353" s="2"/>
      <c r="L353" s="125">
        <f t="shared" si="18"/>
        <v>0</v>
      </c>
      <c r="M353" s="166">
        <f t="shared" si="19"/>
        <v>0</v>
      </c>
    </row>
    <row r="354" spans="1:13" s="4" customFormat="1" ht="15" customHeight="1" x14ac:dyDescent="0.25">
      <c r="A354" s="128"/>
      <c r="B354" s="99"/>
      <c r="C354" s="111" t="s">
        <v>68</v>
      </c>
      <c r="D354" s="112" t="s">
        <v>128</v>
      </c>
      <c r="E354" s="113"/>
      <c r="F354" s="124">
        <v>8</v>
      </c>
      <c r="G354" s="1"/>
      <c r="H354" s="124">
        <f t="shared" si="16"/>
        <v>0</v>
      </c>
      <c r="I354" s="1"/>
      <c r="J354" s="124">
        <f t="shared" si="17"/>
        <v>0</v>
      </c>
      <c r="K354" s="2"/>
      <c r="L354" s="125">
        <f t="shared" si="18"/>
        <v>0</v>
      </c>
      <c r="M354" s="166">
        <f t="shared" si="19"/>
        <v>0</v>
      </c>
    </row>
    <row r="355" spans="1:13" s="4" customFormat="1" ht="15" customHeight="1" x14ac:dyDescent="0.25">
      <c r="A355" s="128"/>
      <c r="B355" s="99"/>
      <c r="C355" s="111" t="s">
        <v>69</v>
      </c>
      <c r="D355" s="112" t="s">
        <v>128</v>
      </c>
      <c r="E355" s="113"/>
      <c r="F355" s="124">
        <v>12</v>
      </c>
      <c r="G355" s="1"/>
      <c r="H355" s="124">
        <f t="shared" si="16"/>
        <v>0</v>
      </c>
      <c r="I355" s="1"/>
      <c r="J355" s="124">
        <f t="shared" si="17"/>
        <v>0</v>
      </c>
      <c r="K355" s="2"/>
      <c r="L355" s="125">
        <f t="shared" si="18"/>
        <v>0</v>
      </c>
      <c r="M355" s="166">
        <f t="shared" si="19"/>
        <v>0</v>
      </c>
    </row>
    <row r="356" spans="1:13" s="4" customFormat="1" ht="15" customHeight="1" x14ac:dyDescent="0.25">
      <c r="A356" s="128"/>
      <c r="B356" s="99"/>
      <c r="C356" s="111" t="s">
        <v>70</v>
      </c>
      <c r="D356" s="112" t="s">
        <v>128</v>
      </c>
      <c r="E356" s="113"/>
      <c r="F356" s="124">
        <v>3</v>
      </c>
      <c r="G356" s="1"/>
      <c r="H356" s="124">
        <f t="shared" si="16"/>
        <v>0</v>
      </c>
      <c r="I356" s="1"/>
      <c r="J356" s="124">
        <f t="shared" si="17"/>
        <v>0</v>
      </c>
      <c r="K356" s="2"/>
      <c r="L356" s="125">
        <f t="shared" si="18"/>
        <v>0</v>
      </c>
      <c r="M356" s="166">
        <f t="shared" si="19"/>
        <v>0</v>
      </c>
    </row>
    <row r="357" spans="1:13" s="4" customFormat="1" ht="15" customHeight="1" x14ac:dyDescent="0.25">
      <c r="A357" s="128"/>
      <c r="B357" s="99"/>
      <c r="C357" s="111" t="s">
        <v>71</v>
      </c>
      <c r="D357" s="112" t="s">
        <v>128</v>
      </c>
      <c r="E357" s="113"/>
      <c r="F357" s="124">
        <v>3</v>
      </c>
      <c r="G357" s="1"/>
      <c r="H357" s="124">
        <f t="shared" si="16"/>
        <v>0</v>
      </c>
      <c r="I357" s="1"/>
      <c r="J357" s="124">
        <f t="shared" si="17"/>
        <v>0</v>
      </c>
      <c r="K357" s="2"/>
      <c r="L357" s="125">
        <f t="shared" si="18"/>
        <v>0</v>
      </c>
      <c r="M357" s="166">
        <f t="shared" si="19"/>
        <v>0</v>
      </c>
    </row>
    <row r="358" spans="1:13" s="4" customFormat="1" ht="15" customHeight="1" x14ac:dyDescent="0.25">
      <c r="A358" s="128"/>
      <c r="B358" s="99"/>
      <c r="C358" s="111" t="s">
        <v>72</v>
      </c>
      <c r="D358" s="112" t="s">
        <v>128</v>
      </c>
      <c r="E358" s="113"/>
      <c r="F358" s="124">
        <v>10</v>
      </c>
      <c r="G358" s="1"/>
      <c r="H358" s="124">
        <f t="shared" si="16"/>
        <v>0</v>
      </c>
      <c r="I358" s="1"/>
      <c r="J358" s="124">
        <f t="shared" si="17"/>
        <v>0</v>
      </c>
      <c r="K358" s="2"/>
      <c r="L358" s="125">
        <f t="shared" si="18"/>
        <v>0</v>
      </c>
      <c r="M358" s="166">
        <f t="shared" si="19"/>
        <v>0</v>
      </c>
    </row>
    <row r="359" spans="1:13" s="4" customFormat="1" ht="15" customHeight="1" x14ac:dyDescent="0.25">
      <c r="A359" s="128"/>
      <c r="B359" s="99"/>
      <c r="C359" s="111" t="s">
        <v>73</v>
      </c>
      <c r="D359" s="112" t="s">
        <v>128</v>
      </c>
      <c r="E359" s="113"/>
      <c r="F359" s="124">
        <v>20</v>
      </c>
      <c r="G359" s="1"/>
      <c r="H359" s="124">
        <f t="shared" si="16"/>
        <v>0</v>
      </c>
      <c r="I359" s="1"/>
      <c r="J359" s="124">
        <f t="shared" si="17"/>
        <v>0</v>
      </c>
      <c r="K359" s="2"/>
      <c r="L359" s="125">
        <f t="shared" si="18"/>
        <v>0</v>
      </c>
      <c r="M359" s="166">
        <f t="shared" si="19"/>
        <v>0</v>
      </c>
    </row>
    <row r="360" spans="1:13" s="4" customFormat="1" ht="15" customHeight="1" x14ac:dyDescent="0.25">
      <c r="A360" s="129"/>
      <c r="B360" s="99"/>
      <c r="C360" s="111" t="s">
        <v>31</v>
      </c>
      <c r="D360" s="104" t="s">
        <v>28</v>
      </c>
      <c r="E360" s="113">
        <v>0.156</v>
      </c>
      <c r="F360" s="124">
        <f>F350*E360</f>
        <v>3.12</v>
      </c>
      <c r="G360" s="1"/>
      <c r="H360" s="124">
        <f t="shared" si="16"/>
        <v>0</v>
      </c>
      <c r="I360" s="1"/>
      <c r="J360" s="124">
        <f t="shared" si="17"/>
        <v>0</v>
      </c>
      <c r="K360" s="2"/>
      <c r="L360" s="125">
        <f t="shared" si="18"/>
        <v>0</v>
      </c>
      <c r="M360" s="166">
        <f t="shared" si="19"/>
        <v>0</v>
      </c>
    </row>
    <row r="361" spans="1:13" s="4" customFormat="1" ht="15" customHeight="1" x14ac:dyDescent="0.25">
      <c r="A361" s="130"/>
      <c r="B361" s="99"/>
      <c r="C361" s="131" t="s">
        <v>55</v>
      </c>
      <c r="D361" s="112"/>
      <c r="E361" s="113"/>
      <c r="F361" s="124"/>
      <c r="G361" s="1"/>
      <c r="H361" s="124"/>
      <c r="I361" s="1"/>
      <c r="J361" s="124"/>
      <c r="K361" s="2"/>
      <c r="L361" s="125"/>
      <c r="M361" s="166"/>
    </row>
    <row r="362" spans="1:13" s="4" customFormat="1" ht="15" customHeight="1" x14ac:dyDescent="0.25">
      <c r="A362" s="127">
        <v>1</v>
      </c>
      <c r="B362" s="110" t="s">
        <v>36</v>
      </c>
      <c r="C362" s="111" t="s">
        <v>209</v>
      </c>
      <c r="D362" s="112" t="s">
        <v>63</v>
      </c>
      <c r="E362" s="113"/>
      <c r="F362" s="124">
        <v>20</v>
      </c>
      <c r="G362" s="1"/>
      <c r="H362" s="124"/>
      <c r="I362" s="1"/>
      <c r="J362" s="124"/>
      <c r="K362" s="2"/>
      <c r="L362" s="125"/>
      <c r="M362" s="166"/>
    </row>
    <row r="363" spans="1:13" s="4" customFormat="1" ht="15" customHeight="1" x14ac:dyDescent="0.25">
      <c r="A363" s="128"/>
      <c r="B363" s="99"/>
      <c r="C363" s="111" t="s">
        <v>29</v>
      </c>
      <c r="D363" s="112" t="s">
        <v>27</v>
      </c>
      <c r="E363" s="113">
        <v>1.17</v>
      </c>
      <c r="F363" s="124">
        <f>F362*E363</f>
        <v>23.4</v>
      </c>
      <c r="G363" s="1"/>
      <c r="H363" s="124">
        <f t="shared" si="16"/>
        <v>0</v>
      </c>
      <c r="I363" s="1"/>
      <c r="J363" s="124">
        <f t="shared" si="17"/>
        <v>0</v>
      </c>
      <c r="K363" s="2"/>
      <c r="L363" s="125">
        <f t="shared" si="18"/>
        <v>0</v>
      </c>
      <c r="M363" s="166">
        <f t="shared" si="19"/>
        <v>0</v>
      </c>
    </row>
    <row r="364" spans="1:13" s="4" customFormat="1" ht="15" customHeight="1" x14ac:dyDescent="0.25">
      <c r="A364" s="128"/>
      <c r="B364" s="99"/>
      <c r="C364" s="111" t="s">
        <v>30</v>
      </c>
      <c r="D364" s="112" t="s">
        <v>28</v>
      </c>
      <c r="E364" s="113">
        <v>1.72E-2</v>
      </c>
      <c r="F364" s="124">
        <f>F362*E364</f>
        <v>0.34399999999999997</v>
      </c>
      <c r="G364" s="1"/>
      <c r="H364" s="124">
        <f t="shared" si="16"/>
        <v>0</v>
      </c>
      <c r="I364" s="1"/>
      <c r="J364" s="124">
        <f t="shared" si="17"/>
        <v>0</v>
      </c>
      <c r="K364" s="2"/>
      <c r="L364" s="125">
        <f t="shared" si="18"/>
        <v>0</v>
      </c>
      <c r="M364" s="166">
        <f t="shared" si="19"/>
        <v>0</v>
      </c>
    </row>
    <row r="365" spans="1:13" s="4" customFormat="1" ht="15" customHeight="1" x14ac:dyDescent="0.25">
      <c r="A365" s="128"/>
      <c r="B365" s="99"/>
      <c r="C365" s="111" t="s">
        <v>222</v>
      </c>
      <c r="D365" s="112" t="s">
        <v>63</v>
      </c>
      <c r="E365" s="113">
        <v>0.93799999999999994</v>
      </c>
      <c r="F365" s="124">
        <f>E365*F362</f>
        <v>18.759999999999998</v>
      </c>
      <c r="G365" s="1"/>
      <c r="H365" s="124">
        <f t="shared" si="16"/>
        <v>0</v>
      </c>
      <c r="I365" s="1"/>
      <c r="J365" s="124">
        <f t="shared" si="17"/>
        <v>0</v>
      </c>
      <c r="K365" s="2"/>
      <c r="L365" s="125">
        <f t="shared" si="18"/>
        <v>0</v>
      </c>
      <c r="M365" s="166">
        <f t="shared" si="19"/>
        <v>0</v>
      </c>
    </row>
    <row r="366" spans="1:13" s="4" customFormat="1" ht="15" customHeight="1" x14ac:dyDescent="0.25">
      <c r="A366" s="128"/>
      <c r="B366" s="110"/>
      <c r="C366" s="111" t="s">
        <v>121</v>
      </c>
      <c r="D366" s="112" t="s">
        <v>128</v>
      </c>
      <c r="E366" s="113">
        <v>0.45</v>
      </c>
      <c r="F366" s="124">
        <f>E366*F362</f>
        <v>9</v>
      </c>
      <c r="G366" s="1"/>
      <c r="H366" s="124">
        <f t="shared" si="16"/>
        <v>0</v>
      </c>
      <c r="I366" s="1"/>
      <c r="J366" s="124">
        <f t="shared" si="17"/>
        <v>0</v>
      </c>
      <c r="K366" s="2"/>
      <c r="L366" s="125">
        <f t="shared" si="18"/>
        <v>0</v>
      </c>
      <c r="M366" s="166">
        <f t="shared" si="19"/>
        <v>0</v>
      </c>
    </row>
    <row r="367" spans="1:13" s="4" customFormat="1" ht="15" customHeight="1" x14ac:dyDescent="0.25">
      <c r="A367" s="129"/>
      <c r="B367" s="99"/>
      <c r="C367" s="111" t="s">
        <v>31</v>
      </c>
      <c r="D367" s="112" t="s">
        <v>28</v>
      </c>
      <c r="E367" s="113">
        <v>3.9300000000000002E-2</v>
      </c>
      <c r="F367" s="124">
        <f>F362*E367</f>
        <v>0.78600000000000003</v>
      </c>
      <c r="G367" s="1"/>
      <c r="H367" s="124">
        <f t="shared" si="16"/>
        <v>0</v>
      </c>
      <c r="I367" s="1"/>
      <c r="J367" s="124">
        <f t="shared" si="17"/>
        <v>0</v>
      </c>
      <c r="K367" s="2"/>
      <c r="L367" s="125">
        <f t="shared" si="18"/>
        <v>0</v>
      </c>
      <c r="M367" s="166">
        <f t="shared" si="19"/>
        <v>0</v>
      </c>
    </row>
    <row r="368" spans="1:13" s="4" customFormat="1" ht="15" customHeight="1" x14ac:dyDescent="0.25">
      <c r="A368" s="127">
        <v>2</v>
      </c>
      <c r="B368" s="110" t="s">
        <v>36</v>
      </c>
      <c r="C368" s="111" t="s">
        <v>209</v>
      </c>
      <c r="D368" s="112" t="s">
        <v>63</v>
      </c>
      <c r="E368" s="113"/>
      <c r="F368" s="124">
        <v>30</v>
      </c>
      <c r="G368" s="1"/>
      <c r="H368" s="124"/>
      <c r="I368" s="1"/>
      <c r="J368" s="124"/>
      <c r="K368" s="2"/>
      <c r="L368" s="125"/>
      <c r="M368" s="166"/>
    </row>
    <row r="369" spans="1:13" s="4" customFormat="1" ht="15" customHeight="1" x14ac:dyDescent="0.25">
      <c r="A369" s="128"/>
      <c r="B369" s="99"/>
      <c r="C369" s="111" t="s">
        <v>29</v>
      </c>
      <c r="D369" s="112" t="s">
        <v>27</v>
      </c>
      <c r="E369" s="113">
        <v>1.43</v>
      </c>
      <c r="F369" s="124">
        <f>F368*E369</f>
        <v>42.9</v>
      </c>
      <c r="G369" s="1"/>
      <c r="H369" s="124">
        <f t="shared" si="16"/>
        <v>0</v>
      </c>
      <c r="I369" s="1"/>
      <c r="J369" s="124">
        <f t="shared" si="17"/>
        <v>0</v>
      </c>
      <c r="K369" s="2"/>
      <c r="L369" s="125">
        <f t="shared" si="18"/>
        <v>0</v>
      </c>
      <c r="M369" s="166">
        <f t="shared" si="19"/>
        <v>0</v>
      </c>
    </row>
    <row r="370" spans="1:13" s="4" customFormat="1" ht="15" customHeight="1" x14ac:dyDescent="0.25">
      <c r="A370" s="128"/>
      <c r="B370" s="99"/>
      <c r="C370" s="111" t="s">
        <v>30</v>
      </c>
      <c r="D370" s="112" t="s">
        <v>28</v>
      </c>
      <c r="E370" s="113">
        <v>2.5700000000000001E-2</v>
      </c>
      <c r="F370" s="124">
        <f>F368*E370</f>
        <v>0.77100000000000002</v>
      </c>
      <c r="G370" s="1"/>
      <c r="H370" s="124">
        <f t="shared" si="16"/>
        <v>0</v>
      </c>
      <c r="I370" s="1"/>
      <c r="J370" s="124">
        <f t="shared" si="17"/>
        <v>0</v>
      </c>
      <c r="K370" s="2"/>
      <c r="L370" s="125">
        <f t="shared" si="18"/>
        <v>0</v>
      </c>
      <c r="M370" s="166">
        <f t="shared" si="19"/>
        <v>0</v>
      </c>
    </row>
    <row r="371" spans="1:13" s="4" customFormat="1" ht="15" customHeight="1" x14ac:dyDescent="0.25">
      <c r="A371" s="128"/>
      <c r="B371" s="110"/>
      <c r="C371" s="111" t="s">
        <v>223</v>
      </c>
      <c r="D371" s="112" t="s">
        <v>63</v>
      </c>
      <c r="E371" s="113">
        <v>0.92900000000000005</v>
      </c>
      <c r="F371" s="124">
        <f>E371*F368</f>
        <v>27.87</v>
      </c>
      <c r="G371" s="1"/>
      <c r="H371" s="124">
        <f t="shared" si="16"/>
        <v>0</v>
      </c>
      <c r="I371" s="1"/>
      <c r="J371" s="124">
        <f t="shared" si="17"/>
        <v>0</v>
      </c>
      <c r="K371" s="2"/>
      <c r="L371" s="125">
        <f t="shared" si="18"/>
        <v>0</v>
      </c>
      <c r="M371" s="166">
        <f t="shared" si="19"/>
        <v>0</v>
      </c>
    </row>
    <row r="372" spans="1:13" s="4" customFormat="1" ht="15" customHeight="1" x14ac:dyDescent="0.25">
      <c r="A372" s="128"/>
      <c r="B372" s="110"/>
      <c r="C372" s="111" t="s">
        <v>121</v>
      </c>
      <c r="D372" s="112" t="s">
        <v>128</v>
      </c>
      <c r="E372" s="113">
        <v>0.63</v>
      </c>
      <c r="F372" s="124">
        <f>E372*F368</f>
        <v>18.899999999999999</v>
      </c>
      <c r="G372" s="1"/>
      <c r="H372" s="124">
        <f t="shared" si="16"/>
        <v>0</v>
      </c>
      <c r="I372" s="1"/>
      <c r="J372" s="124">
        <f t="shared" si="17"/>
        <v>0</v>
      </c>
      <c r="K372" s="2"/>
      <c r="L372" s="125">
        <f t="shared" si="18"/>
        <v>0</v>
      </c>
      <c r="M372" s="166">
        <f t="shared" si="19"/>
        <v>0</v>
      </c>
    </row>
    <row r="373" spans="1:13" s="4" customFormat="1" ht="15" customHeight="1" x14ac:dyDescent="0.25">
      <c r="A373" s="129"/>
      <c r="B373" s="99"/>
      <c r="C373" s="111" t="s">
        <v>31</v>
      </c>
      <c r="D373" s="112" t="s">
        <v>28</v>
      </c>
      <c r="E373" s="113">
        <v>4.5699999999999998E-2</v>
      </c>
      <c r="F373" s="124">
        <f>F368*E373</f>
        <v>1.371</v>
      </c>
      <c r="G373" s="1"/>
      <c r="H373" s="124">
        <f t="shared" si="16"/>
        <v>0</v>
      </c>
      <c r="I373" s="1"/>
      <c r="J373" s="124">
        <f t="shared" si="17"/>
        <v>0</v>
      </c>
      <c r="K373" s="2"/>
      <c r="L373" s="125">
        <f t="shared" si="18"/>
        <v>0</v>
      </c>
      <c r="M373" s="166">
        <f t="shared" si="19"/>
        <v>0</v>
      </c>
    </row>
    <row r="374" spans="1:13" s="4" customFormat="1" ht="15" customHeight="1" x14ac:dyDescent="0.25">
      <c r="A374" s="133">
        <v>3</v>
      </c>
      <c r="B374" s="99" t="s">
        <v>36</v>
      </c>
      <c r="C374" s="111" t="s">
        <v>290</v>
      </c>
      <c r="D374" s="112" t="s">
        <v>63</v>
      </c>
      <c r="E374" s="113"/>
      <c r="F374" s="124">
        <v>20</v>
      </c>
      <c r="G374" s="15"/>
      <c r="H374" s="124">
        <f t="shared" si="16"/>
        <v>0</v>
      </c>
      <c r="I374" s="15"/>
      <c r="J374" s="124">
        <f t="shared" si="17"/>
        <v>0</v>
      </c>
      <c r="K374" s="16"/>
      <c r="L374" s="125">
        <f t="shared" si="18"/>
        <v>0</v>
      </c>
      <c r="M374" s="166">
        <f t="shared" si="19"/>
        <v>0</v>
      </c>
    </row>
    <row r="375" spans="1:13" s="4" customFormat="1" ht="15" customHeight="1" x14ac:dyDescent="0.25">
      <c r="A375" s="130"/>
      <c r="B375" s="99"/>
      <c r="C375" s="131" t="s">
        <v>56</v>
      </c>
      <c r="D375" s="112"/>
      <c r="E375" s="113"/>
      <c r="F375" s="124"/>
      <c r="G375" s="1"/>
      <c r="H375" s="124"/>
      <c r="I375" s="1"/>
      <c r="J375" s="124"/>
      <c r="K375" s="2"/>
      <c r="L375" s="125"/>
      <c r="M375" s="166"/>
    </row>
    <row r="376" spans="1:13" s="4" customFormat="1" ht="15" customHeight="1" x14ac:dyDescent="0.25">
      <c r="A376" s="127">
        <v>1</v>
      </c>
      <c r="B376" s="110" t="s">
        <v>36</v>
      </c>
      <c r="C376" s="111" t="s">
        <v>162</v>
      </c>
      <c r="D376" s="112" t="s">
        <v>63</v>
      </c>
      <c r="E376" s="113"/>
      <c r="F376" s="124">
        <v>20</v>
      </c>
      <c r="G376" s="1"/>
      <c r="H376" s="124"/>
      <c r="I376" s="1"/>
      <c r="J376" s="124"/>
      <c r="K376" s="2"/>
      <c r="L376" s="125"/>
      <c r="M376" s="166"/>
    </row>
    <row r="377" spans="1:13" s="4" customFormat="1" ht="15" customHeight="1" x14ac:dyDescent="0.25">
      <c r="A377" s="128"/>
      <c r="B377" s="99"/>
      <c r="C377" s="111" t="s">
        <v>29</v>
      </c>
      <c r="D377" s="112" t="s">
        <v>27</v>
      </c>
      <c r="E377" s="113">
        <v>1.43</v>
      </c>
      <c r="F377" s="124">
        <f>F376*E377</f>
        <v>28.599999999999998</v>
      </c>
      <c r="G377" s="1"/>
      <c r="H377" s="124">
        <f t="shared" si="16"/>
        <v>0</v>
      </c>
      <c r="I377" s="1"/>
      <c r="J377" s="124">
        <f t="shared" si="17"/>
        <v>0</v>
      </c>
      <c r="K377" s="2"/>
      <c r="L377" s="125">
        <f t="shared" si="18"/>
        <v>0</v>
      </c>
      <c r="M377" s="166">
        <f t="shared" si="19"/>
        <v>0</v>
      </c>
    </row>
    <row r="378" spans="1:13" s="4" customFormat="1" ht="15" customHeight="1" x14ac:dyDescent="0.25">
      <c r="A378" s="128"/>
      <c r="B378" s="110"/>
      <c r="C378" s="111" t="s">
        <v>30</v>
      </c>
      <c r="D378" s="112" t="s">
        <v>28</v>
      </c>
      <c r="E378" s="113">
        <v>2.5700000000000001E-2</v>
      </c>
      <c r="F378" s="124">
        <f>F376*E378</f>
        <v>0.51400000000000001</v>
      </c>
      <c r="G378" s="1"/>
      <c r="H378" s="124">
        <f t="shared" si="16"/>
        <v>0</v>
      </c>
      <c r="I378" s="1"/>
      <c r="J378" s="124">
        <f t="shared" si="17"/>
        <v>0</v>
      </c>
      <c r="K378" s="2"/>
      <c r="L378" s="125">
        <f t="shared" si="18"/>
        <v>0</v>
      </c>
      <c r="M378" s="166">
        <f t="shared" si="19"/>
        <v>0</v>
      </c>
    </row>
    <row r="379" spans="1:13" s="4" customFormat="1" ht="15" customHeight="1" x14ac:dyDescent="0.25">
      <c r="A379" s="128"/>
      <c r="B379" s="99"/>
      <c r="C379" s="111" t="s">
        <v>224</v>
      </c>
      <c r="D379" s="112" t="s">
        <v>63</v>
      </c>
      <c r="E379" s="113">
        <v>0.92900000000000005</v>
      </c>
      <c r="F379" s="124">
        <f>E379*F376</f>
        <v>18.580000000000002</v>
      </c>
      <c r="G379" s="1"/>
      <c r="H379" s="124">
        <f t="shared" si="16"/>
        <v>0</v>
      </c>
      <c r="I379" s="1"/>
      <c r="J379" s="124">
        <f t="shared" si="17"/>
        <v>0</v>
      </c>
      <c r="K379" s="2"/>
      <c r="L379" s="125">
        <f t="shared" si="18"/>
        <v>0</v>
      </c>
      <c r="M379" s="166">
        <f t="shared" si="19"/>
        <v>0</v>
      </c>
    </row>
    <row r="380" spans="1:13" s="4" customFormat="1" ht="15" customHeight="1" x14ac:dyDescent="0.25">
      <c r="A380" s="128"/>
      <c r="B380" s="99"/>
      <c r="C380" s="111" t="s">
        <v>163</v>
      </c>
      <c r="D380" s="112" t="s">
        <v>128</v>
      </c>
      <c r="E380" s="113"/>
      <c r="F380" s="124">
        <v>5</v>
      </c>
      <c r="G380" s="1"/>
      <c r="H380" s="124">
        <f t="shared" ref="H380:H394" si="20">F380*G380</f>
        <v>0</v>
      </c>
      <c r="I380" s="1"/>
      <c r="J380" s="124">
        <f t="shared" ref="J380:J394" si="21">F380*I380</f>
        <v>0</v>
      </c>
      <c r="K380" s="2"/>
      <c r="L380" s="125">
        <f t="shared" ref="L380:L394" si="22">F380*K380</f>
        <v>0</v>
      </c>
      <c r="M380" s="166">
        <f t="shared" ref="M380:M394" si="23">H380+J380+L380</f>
        <v>0</v>
      </c>
    </row>
    <row r="381" spans="1:13" s="4" customFormat="1" ht="15" customHeight="1" x14ac:dyDescent="0.25">
      <c r="A381" s="128"/>
      <c r="B381" s="110"/>
      <c r="C381" s="111" t="s">
        <v>164</v>
      </c>
      <c r="D381" s="112" t="s">
        <v>128</v>
      </c>
      <c r="E381" s="113"/>
      <c r="F381" s="124">
        <v>5</v>
      </c>
      <c r="G381" s="1"/>
      <c r="H381" s="124">
        <f t="shared" si="20"/>
        <v>0</v>
      </c>
      <c r="I381" s="1"/>
      <c r="J381" s="124">
        <f t="shared" si="21"/>
        <v>0</v>
      </c>
      <c r="K381" s="2"/>
      <c r="L381" s="125">
        <f t="shared" si="22"/>
        <v>0</v>
      </c>
      <c r="M381" s="166">
        <f t="shared" si="23"/>
        <v>0</v>
      </c>
    </row>
    <row r="382" spans="1:13" s="4" customFormat="1" ht="15" customHeight="1" x14ac:dyDescent="0.25">
      <c r="A382" s="128"/>
      <c r="B382" s="110"/>
      <c r="C382" s="111" t="s">
        <v>225</v>
      </c>
      <c r="D382" s="112" t="s">
        <v>128</v>
      </c>
      <c r="E382" s="113"/>
      <c r="F382" s="124">
        <v>4</v>
      </c>
      <c r="G382" s="1"/>
      <c r="H382" s="124">
        <f t="shared" si="20"/>
        <v>0</v>
      </c>
      <c r="I382" s="1"/>
      <c r="J382" s="124">
        <f t="shared" si="21"/>
        <v>0</v>
      </c>
      <c r="K382" s="2"/>
      <c r="L382" s="125">
        <f t="shared" si="22"/>
        <v>0</v>
      </c>
      <c r="M382" s="166">
        <f t="shared" si="23"/>
        <v>0</v>
      </c>
    </row>
    <row r="383" spans="1:13" s="4" customFormat="1" ht="15" customHeight="1" x14ac:dyDescent="0.25">
      <c r="A383" s="128"/>
      <c r="B383" s="99"/>
      <c r="C383" s="111" t="s">
        <v>226</v>
      </c>
      <c r="D383" s="112" t="s">
        <v>128</v>
      </c>
      <c r="E383" s="113"/>
      <c r="F383" s="124">
        <v>4</v>
      </c>
      <c r="G383" s="1"/>
      <c r="H383" s="124">
        <f t="shared" si="20"/>
        <v>0</v>
      </c>
      <c r="I383" s="1"/>
      <c r="J383" s="124">
        <f t="shared" si="21"/>
        <v>0</v>
      </c>
      <c r="K383" s="2"/>
      <c r="L383" s="125">
        <f t="shared" si="22"/>
        <v>0</v>
      </c>
      <c r="M383" s="166">
        <f t="shared" si="23"/>
        <v>0</v>
      </c>
    </row>
    <row r="384" spans="1:13" s="4" customFormat="1" ht="15" customHeight="1" x14ac:dyDescent="0.25">
      <c r="A384" s="128"/>
      <c r="B384" s="99"/>
      <c r="C384" s="111" t="s">
        <v>74</v>
      </c>
      <c r="D384" s="112" t="s">
        <v>128</v>
      </c>
      <c r="E384" s="113"/>
      <c r="F384" s="124">
        <v>8</v>
      </c>
      <c r="G384" s="1"/>
      <c r="H384" s="124">
        <f t="shared" si="20"/>
        <v>0</v>
      </c>
      <c r="I384" s="1"/>
      <c r="J384" s="124">
        <f t="shared" si="21"/>
        <v>0</v>
      </c>
      <c r="K384" s="2"/>
      <c r="L384" s="125">
        <f t="shared" si="22"/>
        <v>0</v>
      </c>
      <c r="M384" s="166">
        <f t="shared" si="23"/>
        <v>0</v>
      </c>
    </row>
    <row r="385" spans="1:13" s="4" customFormat="1" ht="15" customHeight="1" x14ac:dyDescent="0.25">
      <c r="A385" s="128"/>
      <c r="B385" s="99"/>
      <c r="C385" s="111" t="s">
        <v>227</v>
      </c>
      <c r="D385" s="112" t="s">
        <v>128</v>
      </c>
      <c r="E385" s="113"/>
      <c r="F385" s="124">
        <v>7</v>
      </c>
      <c r="G385" s="1"/>
      <c r="H385" s="124">
        <f t="shared" si="20"/>
        <v>0</v>
      </c>
      <c r="I385" s="1"/>
      <c r="J385" s="124">
        <f t="shared" si="21"/>
        <v>0</v>
      </c>
      <c r="K385" s="2"/>
      <c r="L385" s="125">
        <f t="shared" si="22"/>
        <v>0</v>
      </c>
      <c r="M385" s="166">
        <f t="shared" si="23"/>
        <v>0</v>
      </c>
    </row>
    <row r="386" spans="1:13" s="4" customFormat="1" ht="15" customHeight="1" x14ac:dyDescent="0.25">
      <c r="A386" s="128"/>
      <c r="B386" s="110"/>
      <c r="C386" s="111" t="s">
        <v>73</v>
      </c>
      <c r="D386" s="112" t="s">
        <v>128</v>
      </c>
      <c r="E386" s="113"/>
      <c r="F386" s="124">
        <v>8</v>
      </c>
      <c r="G386" s="1"/>
      <c r="H386" s="124">
        <f t="shared" si="20"/>
        <v>0</v>
      </c>
      <c r="I386" s="1"/>
      <c r="J386" s="124">
        <f t="shared" si="21"/>
        <v>0</v>
      </c>
      <c r="K386" s="2"/>
      <c r="L386" s="125">
        <f t="shared" si="22"/>
        <v>0</v>
      </c>
      <c r="M386" s="166">
        <f t="shared" si="23"/>
        <v>0</v>
      </c>
    </row>
    <row r="387" spans="1:13" s="4" customFormat="1" ht="15" customHeight="1" x14ac:dyDescent="0.25">
      <c r="A387" s="129"/>
      <c r="B387" s="110"/>
      <c r="C387" s="111" t="s">
        <v>31</v>
      </c>
      <c r="D387" s="112" t="s">
        <v>28</v>
      </c>
      <c r="E387" s="113">
        <v>4.5699999999999998E-2</v>
      </c>
      <c r="F387" s="124">
        <f>F376*E387</f>
        <v>0.91399999999999992</v>
      </c>
      <c r="G387" s="1"/>
      <c r="H387" s="124">
        <f t="shared" si="20"/>
        <v>0</v>
      </c>
      <c r="I387" s="1"/>
      <c r="J387" s="124">
        <f t="shared" si="21"/>
        <v>0</v>
      </c>
      <c r="K387" s="2"/>
      <c r="L387" s="125">
        <f t="shared" si="22"/>
        <v>0</v>
      </c>
      <c r="M387" s="166">
        <f t="shared" si="23"/>
        <v>0</v>
      </c>
    </row>
    <row r="388" spans="1:13" s="4" customFormat="1" ht="15" customHeight="1" x14ac:dyDescent="0.25">
      <c r="A388" s="127">
        <v>2</v>
      </c>
      <c r="B388" s="110" t="s">
        <v>36</v>
      </c>
      <c r="C388" s="111" t="s">
        <v>75</v>
      </c>
      <c r="D388" s="112" t="s">
        <v>128</v>
      </c>
      <c r="E388" s="113"/>
      <c r="F388" s="124">
        <f>F391+F392</f>
        <v>14</v>
      </c>
      <c r="G388" s="1"/>
      <c r="H388" s="124"/>
      <c r="I388" s="1"/>
      <c r="J388" s="124"/>
      <c r="K388" s="2"/>
      <c r="L388" s="125"/>
      <c r="M388" s="166"/>
    </row>
    <row r="389" spans="1:13" s="4" customFormat="1" ht="15" customHeight="1" x14ac:dyDescent="0.25">
      <c r="A389" s="128"/>
      <c r="B389" s="99"/>
      <c r="C389" s="111" t="s">
        <v>29</v>
      </c>
      <c r="D389" s="112" t="s">
        <v>27</v>
      </c>
      <c r="E389" s="113">
        <v>1.51</v>
      </c>
      <c r="F389" s="124">
        <f>F388*E389</f>
        <v>21.14</v>
      </c>
      <c r="G389" s="1"/>
      <c r="H389" s="124">
        <f t="shared" si="20"/>
        <v>0</v>
      </c>
      <c r="I389" s="1"/>
      <c r="J389" s="124">
        <f t="shared" si="21"/>
        <v>0</v>
      </c>
      <c r="K389" s="2"/>
      <c r="L389" s="125">
        <f t="shared" si="22"/>
        <v>0</v>
      </c>
      <c r="M389" s="166">
        <f t="shared" si="23"/>
        <v>0</v>
      </c>
    </row>
    <row r="390" spans="1:13" s="4" customFormat="1" ht="15" customHeight="1" x14ac:dyDescent="0.25">
      <c r="A390" s="128"/>
      <c r="B390" s="99"/>
      <c r="C390" s="111" t="s">
        <v>30</v>
      </c>
      <c r="D390" s="112" t="s">
        <v>28</v>
      </c>
      <c r="E390" s="113">
        <v>0.13</v>
      </c>
      <c r="F390" s="124">
        <f>F388*E390</f>
        <v>1.82</v>
      </c>
      <c r="G390" s="1"/>
      <c r="H390" s="124">
        <f t="shared" si="20"/>
        <v>0</v>
      </c>
      <c r="I390" s="1"/>
      <c r="J390" s="124">
        <f t="shared" si="21"/>
        <v>0</v>
      </c>
      <c r="K390" s="2"/>
      <c r="L390" s="125">
        <f t="shared" si="22"/>
        <v>0</v>
      </c>
      <c r="M390" s="166">
        <f t="shared" si="23"/>
        <v>0</v>
      </c>
    </row>
    <row r="391" spans="1:13" s="4" customFormat="1" ht="15" customHeight="1" x14ac:dyDescent="0.25">
      <c r="A391" s="128"/>
      <c r="B391" s="99"/>
      <c r="C391" s="111" t="s">
        <v>228</v>
      </c>
      <c r="D391" s="112" t="s">
        <v>128</v>
      </c>
      <c r="E391" s="113"/>
      <c r="F391" s="124">
        <v>12</v>
      </c>
      <c r="G391" s="1"/>
      <c r="H391" s="124">
        <f t="shared" si="20"/>
        <v>0</v>
      </c>
      <c r="I391" s="1"/>
      <c r="J391" s="124">
        <f t="shared" si="21"/>
        <v>0</v>
      </c>
      <c r="K391" s="2"/>
      <c r="L391" s="125">
        <f t="shared" si="22"/>
        <v>0</v>
      </c>
      <c r="M391" s="166">
        <f t="shared" si="23"/>
        <v>0</v>
      </c>
    </row>
    <row r="392" spans="1:13" s="4" customFormat="1" ht="15" customHeight="1" x14ac:dyDescent="0.25">
      <c r="A392" s="128"/>
      <c r="B392" s="99"/>
      <c r="C392" s="111" t="s">
        <v>229</v>
      </c>
      <c r="D392" s="112" t="s">
        <v>128</v>
      </c>
      <c r="E392" s="113"/>
      <c r="F392" s="124">
        <v>2</v>
      </c>
      <c r="G392" s="1"/>
      <c r="H392" s="124">
        <f t="shared" si="20"/>
        <v>0</v>
      </c>
      <c r="I392" s="1"/>
      <c r="J392" s="124">
        <f t="shared" si="21"/>
        <v>0</v>
      </c>
      <c r="K392" s="2"/>
      <c r="L392" s="125">
        <f t="shared" si="22"/>
        <v>0</v>
      </c>
      <c r="M392" s="166">
        <f t="shared" si="23"/>
        <v>0</v>
      </c>
    </row>
    <row r="393" spans="1:13" s="4" customFormat="1" ht="15" customHeight="1" x14ac:dyDescent="0.25">
      <c r="A393" s="129"/>
      <c r="B393" s="99"/>
      <c r="C393" s="111" t="s">
        <v>31</v>
      </c>
      <c r="D393" s="112" t="s">
        <v>28</v>
      </c>
      <c r="E393" s="113">
        <v>7.0000000000000007E-2</v>
      </c>
      <c r="F393" s="124">
        <f>F388*E393</f>
        <v>0.98000000000000009</v>
      </c>
      <c r="G393" s="1"/>
      <c r="H393" s="124">
        <f t="shared" si="20"/>
        <v>0</v>
      </c>
      <c r="I393" s="1"/>
      <c r="J393" s="124">
        <f t="shared" si="21"/>
        <v>0</v>
      </c>
      <c r="K393" s="2"/>
      <c r="L393" s="125">
        <f t="shared" si="22"/>
        <v>0</v>
      </c>
      <c r="M393" s="166">
        <f t="shared" si="23"/>
        <v>0</v>
      </c>
    </row>
    <row r="394" spans="1:13" s="4" customFormat="1" ht="15" customHeight="1" x14ac:dyDescent="0.25">
      <c r="A394" s="178">
        <v>3</v>
      </c>
      <c r="B394" s="99" t="s">
        <v>36</v>
      </c>
      <c r="C394" s="111" t="s">
        <v>291</v>
      </c>
      <c r="D394" s="112" t="s">
        <v>63</v>
      </c>
      <c r="E394" s="113"/>
      <c r="F394" s="124">
        <f>F376</f>
        <v>20</v>
      </c>
      <c r="G394" s="15"/>
      <c r="H394" s="124">
        <f t="shared" si="20"/>
        <v>0</v>
      </c>
      <c r="I394" s="15"/>
      <c r="J394" s="124">
        <f t="shared" si="21"/>
        <v>0</v>
      </c>
      <c r="K394" s="16"/>
      <c r="L394" s="125">
        <f t="shared" si="22"/>
        <v>0</v>
      </c>
      <c r="M394" s="166">
        <f t="shared" si="23"/>
        <v>0</v>
      </c>
    </row>
    <row r="395" spans="1:13" s="4" customFormat="1" ht="15" customHeight="1" thickBot="1" x14ac:dyDescent="0.3">
      <c r="A395" s="141"/>
      <c r="B395" s="142"/>
      <c r="C395" s="143" t="s">
        <v>4</v>
      </c>
      <c r="D395" s="144"/>
      <c r="E395" s="145"/>
      <c r="F395" s="146"/>
      <c r="G395" s="146"/>
      <c r="H395" s="146">
        <f>SUM(H315:H394)</f>
        <v>0</v>
      </c>
      <c r="I395" s="146"/>
      <c r="J395" s="146">
        <f>SUM(J315:J394)</f>
        <v>0</v>
      </c>
      <c r="K395" s="147"/>
      <c r="L395" s="147">
        <f>SUM(L315:L394)</f>
        <v>0</v>
      </c>
      <c r="M395" s="148">
        <f>L395+J395+H395</f>
        <v>0</v>
      </c>
    </row>
    <row r="396" spans="1:13" s="4" customFormat="1" ht="15" customHeight="1" x14ac:dyDescent="0.25">
      <c r="A396" s="149"/>
      <c r="B396" s="150"/>
      <c r="C396" s="151" t="s">
        <v>26</v>
      </c>
      <c r="D396" s="8"/>
      <c r="E396" s="152"/>
      <c r="F396" s="152"/>
      <c r="G396" s="152"/>
      <c r="H396" s="152"/>
      <c r="I396" s="152"/>
      <c r="J396" s="152"/>
      <c r="K396" s="153"/>
      <c r="L396" s="153"/>
      <c r="M396" s="154">
        <f>H395*D396</f>
        <v>0</v>
      </c>
    </row>
    <row r="397" spans="1:13" s="4" customFormat="1" ht="15" customHeight="1" x14ac:dyDescent="0.25">
      <c r="A397" s="155"/>
      <c r="B397" s="156"/>
      <c r="C397" s="157" t="s">
        <v>4</v>
      </c>
      <c r="D397" s="158"/>
      <c r="E397" s="159"/>
      <c r="F397" s="159"/>
      <c r="G397" s="159"/>
      <c r="H397" s="159"/>
      <c r="I397" s="159"/>
      <c r="J397" s="159"/>
      <c r="K397" s="160"/>
      <c r="L397" s="160"/>
      <c r="M397" s="161">
        <f>M395+M396</f>
        <v>0</v>
      </c>
    </row>
    <row r="398" spans="1:13" s="4" customFormat="1" ht="15" customHeight="1" x14ac:dyDescent="0.25">
      <c r="A398" s="155"/>
      <c r="B398" s="156"/>
      <c r="C398" s="157" t="s">
        <v>242</v>
      </c>
      <c r="D398" s="9"/>
      <c r="E398" s="159"/>
      <c r="F398" s="159"/>
      <c r="G398" s="159"/>
      <c r="H398" s="159"/>
      <c r="I398" s="159"/>
      <c r="J398" s="159"/>
      <c r="K398" s="160"/>
      <c r="L398" s="160"/>
      <c r="M398" s="161">
        <f>M397*D398</f>
        <v>0</v>
      </c>
    </row>
    <row r="399" spans="1:13" s="4" customFormat="1" ht="15" customHeight="1" x14ac:dyDescent="0.25">
      <c r="A399" s="162"/>
      <c r="B399" s="163"/>
      <c r="C399" s="164" t="s">
        <v>4</v>
      </c>
      <c r="D399" s="165"/>
      <c r="E399" s="124"/>
      <c r="F399" s="124"/>
      <c r="G399" s="124"/>
      <c r="H399" s="124"/>
      <c r="I399" s="124"/>
      <c r="J399" s="124"/>
      <c r="K399" s="125"/>
      <c r="L399" s="125"/>
      <c r="M399" s="166">
        <f>M398+M397</f>
        <v>0</v>
      </c>
    </row>
    <row r="400" spans="1:13" s="4" customFormat="1" ht="15" customHeight="1" x14ac:dyDescent="0.25">
      <c r="A400" s="162"/>
      <c r="B400" s="163"/>
      <c r="C400" s="164" t="s">
        <v>9</v>
      </c>
      <c r="D400" s="10"/>
      <c r="E400" s="124"/>
      <c r="F400" s="124"/>
      <c r="G400" s="124"/>
      <c r="H400" s="124"/>
      <c r="I400" s="124"/>
      <c r="J400" s="124"/>
      <c r="K400" s="125"/>
      <c r="L400" s="125"/>
      <c r="M400" s="166">
        <f>M399*D400</f>
        <v>0</v>
      </c>
    </row>
    <row r="401" spans="1:13" s="4" customFormat="1" ht="15" customHeight="1" thickBot="1" x14ac:dyDescent="0.3">
      <c r="A401" s="141"/>
      <c r="B401" s="167"/>
      <c r="C401" s="168" t="s">
        <v>238</v>
      </c>
      <c r="D401" s="169"/>
      <c r="E401" s="170"/>
      <c r="F401" s="170"/>
      <c r="G401" s="170"/>
      <c r="H401" s="170"/>
      <c r="I401" s="170"/>
      <c r="J401" s="170"/>
      <c r="K401" s="171"/>
      <c r="L401" s="171"/>
      <c r="M401" s="172">
        <f>M400+M399</f>
        <v>0</v>
      </c>
    </row>
    <row r="402" spans="1:13" s="4" customFormat="1" ht="15" customHeight="1" x14ac:dyDescent="0.25">
      <c r="A402" s="179"/>
      <c r="B402" s="180"/>
      <c r="C402" s="181"/>
      <c r="D402" s="182"/>
      <c r="E402" s="183"/>
      <c r="F402" s="183"/>
      <c r="G402" s="183"/>
      <c r="H402" s="183"/>
      <c r="I402" s="183"/>
      <c r="J402" s="183"/>
      <c r="K402" s="183"/>
      <c r="L402" s="183"/>
      <c r="M402" s="183"/>
    </row>
    <row r="403" spans="1:13" s="4" customFormat="1" ht="15" customHeight="1" x14ac:dyDescent="0.25">
      <c r="A403" s="179"/>
      <c r="B403" s="180"/>
      <c r="C403" s="181"/>
      <c r="D403" s="182"/>
      <c r="E403" s="183"/>
      <c r="F403" s="183"/>
      <c r="G403" s="183"/>
      <c r="H403" s="183"/>
      <c r="I403" s="183"/>
      <c r="J403" s="183"/>
      <c r="K403" s="183"/>
      <c r="L403" s="183"/>
      <c r="M403" s="183"/>
    </row>
    <row r="404" spans="1:13" s="4" customFormat="1" ht="15" customHeight="1" x14ac:dyDescent="0.25">
      <c r="A404" s="179"/>
      <c r="B404" s="180"/>
      <c r="C404" s="181"/>
      <c r="D404" s="182"/>
      <c r="E404" s="183"/>
      <c r="F404" s="183"/>
      <c r="G404" s="183"/>
      <c r="H404" s="183"/>
      <c r="I404" s="183"/>
      <c r="J404" s="183"/>
      <c r="K404" s="183"/>
      <c r="L404" s="183"/>
      <c r="M404" s="183"/>
    </row>
    <row r="405" spans="1:13" s="4" customFormat="1" ht="15" customHeight="1" x14ac:dyDescent="0.25">
      <c r="A405" s="179"/>
      <c r="B405" s="180"/>
      <c r="C405" s="181"/>
      <c r="D405" s="182"/>
      <c r="E405" s="183"/>
      <c r="F405" s="183"/>
      <c r="G405" s="183"/>
      <c r="H405" s="183"/>
      <c r="I405" s="183"/>
      <c r="J405" s="183"/>
      <c r="K405" s="183"/>
      <c r="L405" s="183"/>
      <c r="M405" s="183"/>
    </row>
    <row r="406" spans="1:13" s="4" customFormat="1" ht="15" customHeight="1" x14ac:dyDescent="0.25">
      <c r="A406" s="179"/>
      <c r="B406" s="180"/>
      <c r="C406" s="181"/>
      <c r="D406" s="182"/>
      <c r="E406" s="183"/>
      <c r="F406" s="183"/>
      <c r="G406" s="183"/>
      <c r="H406" s="183"/>
      <c r="I406" s="183"/>
      <c r="J406" s="183"/>
      <c r="K406" s="183"/>
      <c r="L406" s="183"/>
      <c r="M406" s="183"/>
    </row>
    <row r="407" spans="1:13" s="4" customFormat="1" ht="15" customHeight="1" x14ac:dyDescent="0.25">
      <c r="A407" s="179"/>
      <c r="B407" s="180"/>
      <c r="C407" s="181"/>
      <c r="D407" s="182"/>
      <c r="E407" s="183"/>
      <c r="F407" s="183"/>
      <c r="G407" s="183"/>
      <c r="H407" s="183"/>
      <c r="I407" s="183"/>
      <c r="J407" s="183"/>
      <c r="K407" s="183"/>
      <c r="L407" s="183"/>
      <c r="M407" s="183"/>
    </row>
    <row r="408" spans="1:13" s="4" customFormat="1" ht="15" customHeight="1" x14ac:dyDescent="0.25">
      <c r="A408" s="179"/>
      <c r="B408" s="180"/>
      <c r="C408" s="181"/>
      <c r="D408" s="182"/>
      <c r="E408" s="183"/>
      <c r="F408" s="183"/>
      <c r="G408" s="183"/>
      <c r="H408" s="183"/>
      <c r="I408" s="183"/>
      <c r="J408" s="183"/>
      <c r="K408" s="183"/>
      <c r="L408" s="183"/>
      <c r="M408" s="183"/>
    </row>
    <row r="409" spans="1:13" s="4" customFormat="1" ht="15" customHeight="1" x14ac:dyDescent="0.25">
      <c r="A409" s="179"/>
      <c r="B409" s="180"/>
      <c r="C409" s="181"/>
      <c r="D409" s="182"/>
      <c r="E409" s="183"/>
      <c r="F409" s="183"/>
      <c r="G409" s="183"/>
      <c r="H409" s="183"/>
      <c r="I409" s="183"/>
      <c r="J409" s="183"/>
      <c r="K409" s="183"/>
      <c r="L409" s="183"/>
      <c r="M409" s="183"/>
    </row>
    <row r="410" spans="1:13" s="4" customFormat="1" ht="15" customHeight="1" x14ac:dyDescent="0.25">
      <c r="A410" s="179"/>
      <c r="B410" s="180"/>
      <c r="C410" s="181"/>
      <c r="D410" s="182"/>
      <c r="E410" s="183"/>
      <c r="F410" s="183"/>
      <c r="G410" s="183"/>
      <c r="H410" s="183"/>
      <c r="I410" s="183"/>
      <c r="J410" s="183"/>
      <c r="K410" s="183"/>
      <c r="L410" s="183"/>
      <c r="M410" s="183"/>
    </row>
    <row r="411" spans="1:13" s="4" customFormat="1" ht="15" customHeight="1" x14ac:dyDescent="0.25">
      <c r="A411" s="179"/>
      <c r="B411" s="180"/>
      <c r="C411" s="181"/>
      <c r="D411" s="182"/>
      <c r="E411" s="183"/>
      <c r="F411" s="183"/>
      <c r="G411" s="183"/>
      <c r="H411" s="183"/>
      <c r="I411" s="183"/>
      <c r="J411" s="183"/>
      <c r="K411" s="183"/>
      <c r="L411" s="183"/>
      <c r="M411" s="183"/>
    </row>
    <row r="412" spans="1:13" s="4" customFormat="1" ht="15" customHeight="1" x14ac:dyDescent="0.25">
      <c r="A412" s="179"/>
      <c r="B412" s="180"/>
      <c r="C412" s="181"/>
      <c r="D412" s="182"/>
      <c r="E412" s="183"/>
      <c r="F412" s="183"/>
      <c r="G412" s="183"/>
      <c r="H412" s="183"/>
      <c r="I412" s="183"/>
      <c r="J412" s="183"/>
      <c r="K412" s="183"/>
      <c r="L412" s="183"/>
      <c r="M412" s="183"/>
    </row>
    <row r="413" spans="1:13" s="4" customFormat="1" ht="15" customHeight="1" x14ac:dyDescent="0.25">
      <c r="A413" s="179"/>
      <c r="B413" s="180"/>
      <c r="C413" s="181"/>
      <c r="D413" s="182"/>
      <c r="E413" s="183"/>
      <c r="F413" s="183"/>
      <c r="G413" s="183"/>
      <c r="H413" s="183"/>
      <c r="I413" s="183"/>
      <c r="J413" s="183"/>
      <c r="K413" s="183"/>
      <c r="L413" s="183"/>
      <c r="M413" s="183"/>
    </row>
    <row r="414" spans="1:13" s="4" customFormat="1" ht="15" customHeight="1" x14ac:dyDescent="0.25">
      <c r="A414" s="179"/>
      <c r="B414" s="180"/>
      <c r="C414" s="181"/>
      <c r="D414" s="182"/>
      <c r="E414" s="183"/>
      <c r="F414" s="183"/>
      <c r="G414" s="183"/>
      <c r="H414" s="183"/>
      <c r="I414" s="183"/>
      <c r="J414" s="183"/>
      <c r="K414" s="183"/>
      <c r="L414" s="183"/>
      <c r="M414" s="183"/>
    </row>
    <row r="415" spans="1:13" s="4" customFormat="1" ht="15" customHeight="1" x14ac:dyDescent="0.25">
      <c r="A415" s="179"/>
      <c r="B415" s="180"/>
      <c r="C415" s="181"/>
      <c r="D415" s="182"/>
      <c r="E415" s="183"/>
      <c r="F415" s="183"/>
      <c r="G415" s="183"/>
      <c r="H415" s="183"/>
      <c r="I415" s="183"/>
      <c r="J415" s="183"/>
      <c r="K415" s="183"/>
      <c r="L415" s="183"/>
      <c r="M415" s="183"/>
    </row>
    <row r="416" spans="1:13" s="4" customFormat="1" ht="15" customHeight="1" x14ac:dyDescent="0.25">
      <c r="A416" s="179"/>
      <c r="B416" s="180"/>
      <c r="C416" s="181"/>
      <c r="D416" s="182"/>
      <c r="E416" s="183"/>
      <c r="F416" s="183"/>
      <c r="G416" s="183"/>
      <c r="H416" s="183"/>
      <c r="I416" s="183"/>
      <c r="J416" s="183"/>
      <c r="K416" s="183"/>
      <c r="L416" s="183"/>
      <c r="M416" s="183"/>
    </row>
    <row r="417" spans="1:13" s="4" customFormat="1" ht="15" customHeight="1" thickBot="1" x14ac:dyDescent="0.3">
      <c r="A417" s="179"/>
      <c r="B417" s="180"/>
      <c r="C417" s="181"/>
      <c r="D417" s="182"/>
      <c r="E417" s="183"/>
      <c r="F417" s="183"/>
      <c r="G417" s="183"/>
      <c r="H417" s="183"/>
      <c r="I417" s="183"/>
      <c r="J417" s="183"/>
      <c r="K417" s="183"/>
      <c r="L417" s="183"/>
      <c r="M417" s="183"/>
    </row>
    <row r="418" spans="1:13" ht="15" customHeight="1" x14ac:dyDescent="0.25">
      <c r="A418" s="53" t="s">
        <v>137</v>
      </c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5"/>
    </row>
    <row r="419" spans="1:13" ht="15" customHeight="1" thickBot="1" x14ac:dyDescent="0.3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8"/>
    </row>
    <row r="420" spans="1:13" ht="15" customHeight="1" x14ac:dyDescent="0.25">
      <c r="A420" s="59" t="s">
        <v>0</v>
      </c>
      <c r="B420" s="60" t="s">
        <v>17</v>
      </c>
      <c r="C420" s="61" t="s">
        <v>18</v>
      </c>
      <c r="D420" s="62" t="s">
        <v>19</v>
      </c>
      <c r="E420" s="63" t="s">
        <v>1</v>
      </c>
      <c r="F420" s="63"/>
      <c r="G420" s="64" t="s">
        <v>22</v>
      </c>
      <c r="H420" s="65"/>
      <c r="I420" s="65"/>
      <c r="J420" s="65"/>
      <c r="K420" s="65"/>
      <c r="L420" s="66"/>
      <c r="M420" s="67" t="s">
        <v>4</v>
      </c>
    </row>
    <row r="421" spans="1:13" ht="15" customHeight="1" x14ac:dyDescent="0.25">
      <c r="A421" s="68"/>
      <c r="B421" s="69"/>
      <c r="C421" s="70"/>
      <c r="D421" s="71"/>
      <c r="E421" s="72" t="s">
        <v>24</v>
      </c>
      <c r="F421" s="72" t="s">
        <v>25</v>
      </c>
      <c r="G421" s="72" t="s">
        <v>2</v>
      </c>
      <c r="H421" s="73"/>
      <c r="I421" s="72" t="s">
        <v>3</v>
      </c>
      <c r="J421" s="72"/>
      <c r="K421" s="74" t="s">
        <v>21</v>
      </c>
      <c r="L421" s="75"/>
      <c r="M421" s="76"/>
    </row>
    <row r="422" spans="1:13" ht="33.75" customHeight="1" x14ac:dyDescent="0.25">
      <c r="A422" s="68"/>
      <c r="B422" s="69"/>
      <c r="C422" s="70"/>
      <c r="D422" s="71"/>
      <c r="E422" s="72"/>
      <c r="F422" s="72"/>
      <c r="G422" s="77" t="s">
        <v>23</v>
      </c>
      <c r="H422" s="77" t="s">
        <v>4</v>
      </c>
      <c r="I422" s="77" t="s">
        <v>23</v>
      </c>
      <c r="J422" s="77" t="s">
        <v>4</v>
      </c>
      <c r="K422" s="77" t="s">
        <v>23</v>
      </c>
      <c r="L422" s="77" t="s">
        <v>4</v>
      </c>
      <c r="M422" s="76"/>
    </row>
    <row r="423" spans="1:13" ht="15" customHeight="1" thickBot="1" x14ac:dyDescent="0.3">
      <c r="A423" s="78">
        <v>1</v>
      </c>
      <c r="B423" s="79">
        <v>2</v>
      </c>
      <c r="C423" s="80" t="s">
        <v>20</v>
      </c>
      <c r="D423" s="79">
        <v>4</v>
      </c>
      <c r="E423" s="81">
        <v>5</v>
      </c>
      <c r="F423" s="81">
        <v>6</v>
      </c>
      <c r="G423" s="81">
        <v>7</v>
      </c>
      <c r="H423" s="81">
        <v>8</v>
      </c>
      <c r="I423" s="81">
        <v>9</v>
      </c>
      <c r="J423" s="81">
        <v>10</v>
      </c>
      <c r="K423" s="82">
        <v>11</v>
      </c>
      <c r="L423" s="82">
        <v>12</v>
      </c>
      <c r="M423" s="83">
        <v>13</v>
      </c>
    </row>
    <row r="424" spans="1:13" s="4" customFormat="1" ht="15" customHeight="1" x14ac:dyDescent="0.25">
      <c r="A424" s="130"/>
      <c r="B424" s="99"/>
      <c r="C424" s="131" t="s">
        <v>150</v>
      </c>
      <c r="D424" s="112"/>
      <c r="E424" s="113"/>
      <c r="F424" s="124"/>
      <c r="G424" s="1"/>
      <c r="H424" s="124"/>
      <c r="I424" s="1"/>
      <c r="J424" s="124"/>
      <c r="K424" s="2"/>
      <c r="L424" s="124"/>
      <c r="M424" s="166"/>
    </row>
    <row r="425" spans="1:13" s="4" customFormat="1" ht="15" customHeight="1" x14ac:dyDescent="0.25">
      <c r="A425" s="130">
        <v>1</v>
      </c>
      <c r="B425" s="99" t="s">
        <v>36</v>
      </c>
      <c r="C425" s="111" t="s">
        <v>151</v>
      </c>
      <c r="D425" s="112" t="s">
        <v>128</v>
      </c>
      <c r="E425" s="113"/>
      <c r="F425" s="124">
        <v>3</v>
      </c>
      <c r="G425" s="1"/>
      <c r="H425" s="124">
        <f t="shared" ref="H425:H445" si="24">G425*F425</f>
        <v>0</v>
      </c>
      <c r="I425" s="1"/>
      <c r="J425" s="124">
        <f>F425*I425</f>
        <v>0</v>
      </c>
      <c r="K425" s="2"/>
      <c r="L425" s="124">
        <f>K425*F425</f>
        <v>0</v>
      </c>
      <c r="M425" s="166">
        <f>H425+J425+L425</f>
        <v>0</v>
      </c>
    </row>
    <row r="426" spans="1:13" s="4" customFormat="1" ht="15" customHeight="1" x14ac:dyDescent="0.25">
      <c r="A426" s="130">
        <v>2</v>
      </c>
      <c r="B426" s="99" t="s">
        <v>36</v>
      </c>
      <c r="C426" s="111" t="s">
        <v>152</v>
      </c>
      <c r="D426" s="112" t="s">
        <v>128</v>
      </c>
      <c r="E426" s="113"/>
      <c r="F426" s="124">
        <v>3</v>
      </c>
      <c r="G426" s="1"/>
      <c r="H426" s="124">
        <f t="shared" si="24"/>
        <v>0</v>
      </c>
      <c r="I426" s="1"/>
      <c r="J426" s="124">
        <f t="shared" ref="J426:J445" si="25">F426*I426</f>
        <v>0</v>
      </c>
      <c r="K426" s="2"/>
      <c r="L426" s="124">
        <f t="shared" ref="L426:L445" si="26">K426*F426</f>
        <v>0</v>
      </c>
      <c r="M426" s="166">
        <f t="shared" ref="M426:M445" si="27">H426+J426+L426</f>
        <v>0</v>
      </c>
    </row>
    <row r="427" spans="1:13" s="4" customFormat="1" ht="15" customHeight="1" x14ac:dyDescent="0.25">
      <c r="A427" s="130"/>
      <c r="B427" s="99"/>
      <c r="C427" s="131" t="s">
        <v>153</v>
      </c>
      <c r="D427" s="112"/>
      <c r="E427" s="113"/>
      <c r="F427" s="124"/>
      <c r="G427" s="1"/>
      <c r="H427" s="124"/>
      <c r="I427" s="1"/>
      <c r="J427" s="124"/>
      <c r="K427" s="2"/>
      <c r="L427" s="124"/>
      <c r="M427" s="166"/>
    </row>
    <row r="428" spans="1:13" s="4" customFormat="1" ht="27.95" customHeight="1" x14ac:dyDescent="0.25">
      <c r="A428" s="127">
        <v>1</v>
      </c>
      <c r="B428" s="99" t="s">
        <v>81</v>
      </c>
      <c r="C428" s="111" t="s">
        <v>153</v>
      </c>
      <c r="D428" s="112" t="s">
        <v>128</v>
      </c>
      <c r="E428" s="113"/>
      <c r="F428" s="124">
        <f>F432+F431</f>
        <v>2</v>
      </c>
      <c r="G428" s="1"/>
      <c r="H428" s="124"/>
      <c r="I428" s="1"/>
      <c r="J428" s="124"/>
      <c r="K428" s="2"/>
      <c r="L428" s="124"/>
      <c r="M428" s="166"/>
    </row>
    <row r="429" spans="1:13" s="4" customFormat="1" ht="15" customHeight="1" x14ac:dyDescent="0.25">
      <c r="A429" s="128"/>
      <c r="B429" s="99" t="s">
        <v>36</v>
      </c>
      <c r="C429" s="111" t="s">
        <v>29</v>
      </c>
      <c r="D429" s="112" t="s">
        <v>128</v>
      </c>
      <c r="E429" s="113">
        <v>1</v>
      </c>
      <c r="F429" s="124">
        <f>F428*E429</f>
        <v>2</v>
      </c>
      <c r="G429" s="1"/>
      <c r="H429" s="124">
        <f t="shared" si="24"/>
        <v>0</v>
      </c>
      <c r="I429" s="1"/>
      <c r="J429" s="124">
        <f t="shared" si="25"/>
        <v>0</v>
      </c>
      <c r="K429" s="2"/>
      <c r="L429" s="124">
        <f t="shared" si="26"/>
        <v>0</v>
      </c>
      <c r="M429" s="166">
        <f t="shared" si="27"/>
        <v>0</v>
      </c>
    </row>
    <row r="430" spans="1:13" s="4" customFormat="1" ht="15" customHeight="1" x14ac:dyDescent="0.25">
      <c r="A430" s="128"/>
      <c r="B430" s="99"/>
      <c r="C430" s="111" t="s">
        <v>30</v>
      </c>
      <c r="D430" s="112" t="s">
        <v>28</v>
      </c>
      <c r="E430" s="113">
        <v>1.99</v>
      </c>
      <c r="F430" s="124">
        <f>F428*E430</f>
        <v>3.98</v>
      </c>
      <c r="G430" s="1"/>
      <c r="H430" s="124">
        <f t="shared" si="24"/>
        <v>0</v>
      </c>
      <c r="I430" s="1"/>
      <c r="J430" s="124">
        <f t="shared" si="25"/>
        <v>0</v>
      </c>
      <c r="K430" s="2"/>
      <c r="L430" s="124">
        <f t="shared" si="26"/>
        <v>0</v>
      </c>
      <c r="M430" s="166">
        <f t="shared" si="27"/>
        <v>0</v>
      </c>
    </row>
    <row r="431" spans="1:13" s="4" customFormat="1" ht="69.75" customHeight="1" x14ac:dyDescent="0.25">
      <c r="A431" s="128"/>
      <c r="B431" s="99"/>
      <c r="C431" s="111" t="s">
        <v>292</v>
      </c>
      <c r="D431" s="112" t="s">
        <v>128</v>
      </c>
      <c r="E431" s="113"/>
      <c r="F431" s="124">
        <v>1</v>
      </c>
      <c r="G431" s="1"/>
      <c r="H431" s="124">
        <f t="shared" si="24"/>
        <v>0</v>
      </c>
      <c r="I431" s="1"/>
      <c r="J431" s="124">
        <f t="shared" si="25"/>
        <v>0</v>
      </c>
      <c r="K431" s="2"/>
      <c r="L431" s="124">
        <f t="shared" si="26"/>
        <v>0</v>
      </c>
      <c r="M431" s="166">
        <f t="shared" si="27"/>
        <v>0</v>
      </c>
    </row>
    <row r="432" spans="1:13" s="11" customFormat="1" ht="72" customHeight="1" x14ac:dyDescent="0.25">
      <c r="A432" s="128"/>
      <c r="B432" s="99"/>
      <c r="C432" s="111" t="s">
        <v>293</v>
      </c>
      <c r="D432" s="112" t="s">
        <v>128</v>
      </c>
      <c r="E432" s="113"/>
      <c r="F432" s="124">
        <v>1</v>
      </c>
      <c r="G432" s="1"/>
      <c r="H432" s="124">
        <f t="shared" si="24"/>
        <v>0</v>
      </c>
      <c r="I432" s="1"/>
      <c r="J432" s="124">
        <f t="shared" si="25"/>
        <v>0</v>
      </c>
      <c r="K432" s="2"/>
      <c r="L432" s="124">
        <f t="shared" si="26"/>
        <v>0</v>
      </c>
      <c r="M432" s="166">
        <f t="shared" si="27"/>
        <v>0</v>
      </c>
    </row>
    <row r="433" spans="1:13" s="4" customFormat="1" ht="15" customHeight="1" x14ac:dyDescent="0.25">
      <c r="A433" s="129"/>
      <c r="B433" s="99"/>
      <c r="C433" s="111" t="s">
        <v>31</v>
      </c>
      <c r="D433" s="112" t="s">
        <v>28</v>
      </c>
      <c r="E433" s="113">
        <v>9.9700000000000006</v>
      </c>
      <c r="F433" s="124">
        <f>E433*F428</f>
        <v>19.940000000000001</v>
      </c>
      <c r="G433" s="1"/>
      <c r="H433" s="124">
        <f t="shared" si="24"/>
        <v>0</v>
      </c>
      <c r="I433" s="1"/>
      <c r="J433" s="124">
        <f t="shared" si="25"/>
        <v>0</v>
      </c>
      <c r="K433" s="2"/>
      <c r="L433" s="124">
        <f t="shared" si="26"/>
        <v>0</v>
      </c>
      <c r="M433" s="166">
        <f t="shared" si="27"/>
        <v>0</v>
      </c>
    </row>
    <row r="434" spans="1:13" s="4" customFormat="1" ht="15" customHeight="1" x14ac:dyDescent="0.25">
      <c r="A434" s="127">
        <v>2</v>
      </c>
      <c r="B434" s="99" t="s">
        <v>36</v>
      </c>
      <c r="C434" s="111" t="s">
        <v>271</v>
      </c>
      <c r="D434" s="112" t="s">
        <v>128</v>
      </c>
      <c r="E434" s="113"/>
      <c r="F434" s="124">
        <f>F437</f>
        <v>2</v>
      </c>
      <c r="G434" s="1"/>
      <c r="H434" s="124"/>
      <c r="I434" s="1"/>
      <c r="J434" s="124"/>
      <c r="K434" s="2"/>
      <c r="L434" s="124"/>
      <c r="M434" s="166"/>
    </row>
    <row r="435" spans="1:13" s="4" customFormat="1" ht="15" customHeight="1" x14ac:dyDescent="0.25">
      <c r="A435" s="128"/>
      <c r="B435" s="99"/>
      <c r="C435" s="111" t="s">
        <v>29</v>
      </c>
      <c r="D435" s="112" t="s">
        <v>128</v>
      </c>
      <c r="E435" s="113">
        <v>1</v>
      </c>
      <c r="F435" s="124">
        <f>F434*E435</f>
        <v>2</v>
      </c>
      <c r="G435" s="1"/>
      <c r="H435" s="124">
        <f t="shared" si="24"/>
        <v>0</v>
      </c>
      <c r="I435" s="1"/>
      <c r="J435" s="124">
        <f t="shared" si="25"/>
        <v>0</v>
      </c>
      <c r="K435" s="2"/>
      <c r="L435" s="124">
        <f t="shared" si="26"/>
        <v>0</v>
      </c>
      <c r="M435" s="166">
        <f t="shared" si="27"/>
        <v>0</v>
      </c>
    </row>
    <row r="436" spans="1:13" s="4" customFormat="1" ht="15" customHeight="1" x14ac:dyDescent="0.25">
      <c r="A436" s="128"/>
      <c r="B436" s="99"/>
      <c r="C436" s="111" t="s">
        <v>30</v>
      </c>
      <c r="D436" s="112" t="s">
        <v>28</v>
      </c>
      <c r="E436" s="113">
        <v>1.99</v>
      </c>
      <c r="F436" s="124">
        <f>F434*E436</f>
        <v>3.98</v>
      </c>
      <c r="G436" s="1"/>
      <c r="H436" s="124">
        <f t="shared" si="24"/>
        <v>0</v>
      </c>
      <c r="I436" s="1"/>
      <c r="J436" s="124">
        <f t="shared" si="25"/>
        <v>0</v>
      </c>
      <c r="K436" s="2"/>
      <c r="L436" s="124">
        <f t="shared" si="26"/>
        <v>0</v>
      </c>
      <c r="M436" s="166">
        <f t="shared" si="27"/>
        <v>0</v>
      </c>
    </row>
    <row r="437" spans="1:13" s="4" customFormat="1" ht="75" customHeight="1" x14ac:dyDescent="0.25">
      <c r="A437" s="128"/>
      <c r="B437" s="99"/>
      <c r="C437" s="111" t="s">
        <v>294</v>
      </c>
      <c r="D437" s="112" t="s">
        <v>128</v>
      </c>
      <c r="E437" s="113"/>
      <c r="F437" s="124">
        <v>2</v>
      </c>
      <c r="G437" s="1"/>
      <c r="H437" s="124">
        <f t="shared" si="24"/>
        <v>0</v>
      </c>
      <c r="I437" s="1"/>
      <c r="J437" s="124">
        <f t="shared" si="25"/>
        <v>0</v>
      </c>
      <c r="K437" s="2"/>
      <c r="L437" s="124">
        <f t="shared" si="26"/>
        <v>0</v>
      </c>
      <c r="M437" s="166">
        <f t="shared" si="27"/>
        <v>0</v>
      </c>
    </row>
    <row r="438" spans="1:13" s="4" customFormat="1" ht="15" customHeight="1" x14ac:dyDescent="0.25">
      <c r="A438" s="129"/>
      <c r="B438" s="99"/>
      <c r="C438" s="111" t="s">
        <v>31</v>
      </c>
      <c r="D438" s="112" t="s">
        <v>28</v>
      </c>
      <c r="E438" s="113">
        <v>9.9700000000000006</v>
      </c>
      <c r="F438" s="124">
        <f>E438*F434</f>
        <v>19.940000000000001</v>
      </c>
      <c r="G438" s="1"/>
      <c r="H438" s="124">
        <f t="shared" si="24"/>
        <v>0</v>
      </c>
      <c r="I438" s="1"/>
      <c r="J438" s="124">
        <f t="shared" si="25"/>
        <v>0</v>
      </c>
      <c r="K438" s="2"/>
      <c r="L438" s="124">
        <f t="shared" si="26"/>
        <v>0</v>
      </c>
      <c r="M438" s="166">
        <f t="shared" si="27"/>
        <v>0</v>
      </c>
    </row>
    <row r="439" spans="1:13" s="4" customFormat="1" ht="15" customHeight="1" x14ac:dyDescent="0.25">
      <c r="A439" s="130"/>
      <c r="B439" s="99"/>
      <c r="C439" s="131" t="s">
        <v>154</v>
      </c>
      <c r="D439" s="112"/>
      <c r="E439" s="113"/>
      <c r="F439" s="124"/>
      <c r="G439" s="1"/>
      <c r="H439" s="124"/>
      <c r="I439" s="1"/>
      <c r="J439" s="124"/>
      <c r="K439" s="2"/>
      <c r="L439" s="124"/>
      <c r="M439" s="166"/>
    </row>
    <row r="440" spans="1:13" s="4" customFormat="1" ht="51.95" customHeight="1" x14ac:dyDescent="0.25">
      <c r="A440" s="127">
        <v>1</v>
      </c>
      <c r="B440" s="99" t="s">
        <v>82</v>
      </c>
      <c r="C440" s="111" t="s">
        <v>339</v>
      </c>
      <c r="D440" s="112" t="s">
        <v>78</v>
      </c>
      <c r="E440" s="113"/>
      <c r="F440" s="124">
        <v>1</v>
      </c>
      <c r="G440" s="1"/>
      <c r="H440" s="124"/>
      <c r="I440" s="1"/>
      <c r="J440" s="124"/>
      <c r="K440" s="2"/>
      <c r="L440" s="124"/>
      <c r="M440" s="166"/>
    </row>
    <row r="441" spans="1:13" s="4" customFormat="1" ht="15" customHeight="1" x14ac:dyDescent="0.25">
      <c r="A441" s="128"/>
      <c r="B441" s="99"/>
      <c r="C441" s="111" t="s">
        <v>29</v>
      </c>
      <c r="D441" s="112" t="s">
        <v>27</v>
      </c>
      <c r="E441" s="113">
        <v>38.1</v>
      </c>
      <c r="F441" s="124">
        <f>F440*E441</f>
        <v>38.1</v>
      </c>
      <c r="G441" s="1"/>
      <c r="H441" s="124">
        <f t="shared" si="24"/>
        <v>0</v>
      </c>
      <c r="I441" s="1"/>
      <c r="J441" s="124">
        <f t="shared" si="25"/>
        <v>0</v>
      </c>
      <c r="K441" s="2"/>
      <c r="L441" s="124">
        <f t="shared" si="26"/>
        <v>0</v>
      </c>
      <c r="M441" s="166">
        <f t="shared" si="27"/>
        <v>0</v>
      </c>
    </row>
    <row r="442" spans="1:13" s="4" customFormat="1" ht="15" customHeight="1" x14ac:dyDescent="0.25">
      <c r="A442" s="128"/>
      <c r="B442" s="99"/>
      <c r="C442" s="111" t="s">
        <v>30</v>
      </c>
      <c r="D442" s="112" t="s">
        <v>28</v>
      </c>
      <c r="E442" s="113">
        <v>4.84</v>
      </c>
      <c r="F442" s="124">
        <f>F440*E442</f>
        <v>4.84</v>
      </c>
      <c r="G442" s="1"/>
      <c r="H442" s="124">
        <f t="shared" si="24"/>
        <v>0</v>
      </c>
      <c r="I442" s="1"/>
      <c r="J442" s="124">
        <f t="shared" si="25"/>
        <v>0</v>
      </c>
      <c r="K442" s="2"/>
      <c r="L442" s="124">
        <f t="shared" si="26"/>
        <v>0</v>
      </c>
      <c r="M442" s="166">
        <f t="shared" si="27"/>
        <v>0</v>
      </c>
    </row>
    <row r="443" spans="1:13" s="4" customFormat="1" ht="59.25" customHeight="1" x14ac:dyDescent="0.25">
      <c r="A443" s="128"/>
      <c r="B443" s="99"/>
      <c r="C443" s="111" t="s">
        <v>339</v>
      </c>
      <c r="D443" s="112" t="s">
        <v>128</v>
      </c>
      <c r="E443" s="113"/>
      <c r="F443" s="124">
        <f>F440</f>
        <v>1</v>
      </c>
      <c r="G443" s="1"/>
      <c r="H443" s="124">
        <f t="shared" si="24"/>
        <v>0</v>
      </c>
      <c r="I443" s="1"/>
      <c r="J443" s="124">
        <f t="shared" si="25"/>
        <v>0</v>
      </c>
      <c r="K443" s="2"/>
      <c r="L443" s="124">
        <f t="shared" si="26"/>
        <v>0</v>
      </c>
      <c r="M443" s="166">
        <f t="shared" si="27"/>
        <v>0</v>
      </c>
    </row>
    <row r="444" spans="1:13" s="4" customFormat="1" ht="15" customHeight="1" x14ac:dyDescent="0.25">
      <c r="A444" s="129"/>
      <c r="B444" s="99"/>
      <c r="C444" s="111" t="s">
        <v>31</v>
      </c>
      <c r="D444" s="112" t="s">
        <v>28</v>
      </c>
      <c r="E444" s="113">
        <v>3.96</v>
      </c>
      <c r="F444" s="124">
        <f>F440*E444</f>
        <v>3.96</v>
      </c>
      <c r="G444" s="1"/>
      <c r="H444" s="124">
        <f t="shared" si="24"/>
        <v>0</v>
      </c>
      <c r="I444" s="1"/>
      <c r="J444" s="124">
        <f t="shared" si="25"/>
        <v>0</v>
      </c>
      <c r="K444" s="2"/>
      <c r="L444" s="124">
        <f t="shared" si="26"/>
        <v>0</v>
      </c>
      <c r="M444" s="166">
        <f t="shared" si="27"/>
        <v>0</v>
      </c>
    </row>
    <row r="445" spans="1:13" s="4" customFormat="1" ht="15" customHeight="1" x14ac:dyDescent="0.25">
      <c r="A445" s="133">
        <v>2</v>
      </c>
      <c r="B445" s="99" t="s">
        <v>36</v>
      </c>
      <c r="C445" s="111" t="s">
        <v>155</v>
      </c>
      <c r="D445" s="112" t="s">
        <v>78</v>
      </c>
      <c r="E445" s="113"/>
      <c r="F445" s="124">
        <v>1</v>
      </c>
      <c r="G445" s="1"/>
      <c r="H445" s="124">
        <f t="shared" si="24"/>
        <v>0</v>
      </c>
      <c r="I445" s="1"/>
      <c r="J445" s="124">
        <f t="shared" si="25"/>
        <v>0</v>
      </c>
      <c r="K445" s="2"/>
      <c r="L445" s="124">
        <f t="shared" si="26"/>
        <v>0</v>
      </c>
      <c r="M445" s="166">
        <f t="shared" si="27"/>
        <v>0</v>
      </c>
    </row>
    <row r="446" spans="1:13" s="12" customFormat="1" ht="15" customHeight="1" x14ac:dyDescent="0.25">
      <c r="A446" s="184"/>
      <c r="B446" s="185"/>
      <c r="C446" s="131" t="s">
        <v>4</v>
      </c>
      <c r="D446" s="186"/>
      <c r="E446" s="187"/>
      <c r="F446" s="188"/>
      <c r="G446" s="188"/>
      <c r="H446" s="188">
        <f>SUM(H425:H445)</f>
        <v>0</v>
      </c>
      <c r="I446" s="188"/>
      <c r="J446" s="188">
        <f>SUM(J425:J445)</f>
        <v>0</v>
      </c>
      <c r="K446" s="189"/>
      <c r="L446" s="188">
        <f>SUM(L425:L445)</f>
        <v>0</v>
      </c>
      <c r="M446" s="190">
        <f>H446+J446+L446</f>
        <v>0</v>
      </c>
    </row>
    <row r="447" spans="1:13" s="4" customFormat="1" ht="15" customHeight="1" thickBot="1" x14ac:dyDescent="0.3">
      <c r="A447" s="191"/>
      <c r="B447" s="192"/>
      <c r="C447" s="193" t="s">
        <v>77</v>
      </c>
      <c r="D447" s="194"/>
      <c r="E447" s="195"/>
      <c r="F447" s="170"/>
      <c r="G447" s="170"/>
      <c r="H447" s="170">
        <f>H443+H437+H432+H431</f>
        <v>0</v>
      </c>
      <c r="I447" s="170"/>
      <c r="J447" s="170"/>
      <c r="K447" s="171"/>
      <c r="L447" s="170"/>
      <c r="M447" s="172">
        <f>L447+J447+H447</f>
        <v>0</v>
      </c>
    </row>
    <row r="448" spans="1:13" s="4" customFormat="1" ht="15" customHeight="1" x14ac:dyDescent="0.25">
      <c r="A448" s="196"/>
      <c r="B448" s="197"/>
      <c r="C448" s="198" t="s">
        <v>239</v>
      </c>
      <c r="D448" s="13"/>
      <c r="E448" s="199"/>
      <c r="F448" s="152"/>
      <c r="G448" s="152"/>
      <c r="H448" s="152"/>
      <c r="I448" s="152"/>
      <c r="J448" s="152"/>
      <c r="K448" s="153"/>
      <c r="L448" s="152"/>
      <c r="M448" s="154">
        <f>H446*D448</f>
        <v>0</v>
      </c>
    </row>
    <row r="449" spans="1:13" s="4" customFormat="1" ht="15" customHeight="1" x14ac:dyDescent="0.25">
      <c r="A449" s="133"/>
      <c r="B449" s="99"/>
      <c r="C449" s="101" t="s">
        <v>4</v>
      </c>
      <c r="D449" s="200"/>
      <c r="E449" s="113"/>
      <c r="F449" s="124"/>
      <c r="G449" s="124"/>
      <c r="H449" s="124"/>
      <c r="I449" s="124"/>
      <c r="J449" s="124"/>
      <c r="K449" s="125"/>
      <c r="L449" s="124"/>
      <c r="M449" s="166">
        <f>M446+M448</f>
        <v>0</v>
      </c>
    </row>
    <row r="450" spans="1:13" s="4" customFormat="1" ht="15" customHeight="1" x14ac:dyDescent="0.25">
      <c r="A450" s="133"/>
      <c r="B450" s="99"/>
      <c r="C450" s="101" t="s">
        <v>76</v>
      </c>
      <c r="D450" s="14"/>
      <c r="E450" s="113"/>
      <c r="F450" s="124"/>
      <c r="G450" s="124"/>
      <c r="H450" s="124"/>
      <c r="I450" s="124"/>
      <c r="J450" s="124"/>
      <c r="K450" s="125"/>
      <c r="L450" s="124"/>
      <c r="M450" s="166">
        <f>J446*D450</f>
        <v>0</v>
      </c>
    </row>
    <row r="451" spans="1:13" s="4" customFormat="1" ht="15" customHeight="1" x14ac:dyDescent="0.25">
      <c r="A451" s="133"/>
      <c r="B451" s="99"/>
      <c r="C451" s="101" t="s">
        <v>4</v>
      </c>
      <c r="D451" s="200"/>
      <c r="E451" s="113"/>
      <c r="F451" s="124"/>
      <c r="G451" s="124"/>
      <c r="H451" s="124"/>
      <c r="I451" s="124"/>
      <c r="J451" s="124"/>
      <c r="K451" s="125"/>
      <c r="L451" s="124"/>
      <c r="M451" s="166">
        <f>M450+M449</f>
        <v>0</v>
      </c>
    </row>
    <row r="452" spans="1:13" s="4" customFormat="1" ht="15" customHeight="1" x14ac:dyDescent="0.25">
      <c r="A452" s="133"/>
      <c r="B452" s="99"/>
      <c r="C452" s="101" t="s">
        <v>240</v>
      </c>
      <c r="D452" s="14"/>
      <c r="E452" s="113"/>
      <c r="F452" s="124"/>
      <c r="G452" s="124"/>
      <c r="H452" s="124"/>
      <c r="I452" s="124"/>
      <c r="J452" s="124"/>
      <c r="K452" s="125"/>
      <c r="L452" s="124"/>
      <c r="M452" s="166">
        <f>(M451-M447)*D452</f>
        <v>0</v>
      </c>
    </row>
    <row r="453" spans="1:13" s="12" customFormat="1" ht="15" customHeight="1" thickBot="1" x14ac:dyDescent="0.3">
      <c r="A453" s="201"/>
      <c r="B453" s="142"/>
      <c r="C453" s="143" t="s">
        <v>4</v>
      </c>
      <c r="D453" s="144"/>
      <c r="E453" s="145"/>
      <c r="F453" s="146"/>
      <c r="G453" s="146"/>
      <c r="H453" s="146"/>
      <c r="I453" s="146"/>
      <c r="J453" s="146"/>
      <c r="K453" s="147"/>
      <c r="L453" s="146"/>
      <c r="M453" s="148">
        <f>M451+M452</f>
        <v>0</v>
      </c>
    </row>
    <row r="454" spans="1:13" s="12" customFormat="1" ht="15" customHeight="1" x14ac:dyDescent="0.25">
      <c r="A454" s="202"/>
      <c r="B454" s="203"/>
      <c r="C454" s="202"/>
      <c r="D454" s="203"/>
      <c r="E454" s="204"/>
      <c r="F454" s="204"/>
      <c r="G454" s="204"/>
      <c r="H454" s="204"/>
      <c r="I454" s="204"/>
      <c r="J454" s="204"/>
      <c r="K454" s="204"/>
      <c r="L454" s="204"/>
      <c r="M454" s="204"/>
    </row>
    <row r="455" spans="1:13" s="12" customFormat="1" ht="15" customHeight="1" x14ac:dyDescent="0.25">
      <c r="A455" s="202"/>
      <c r="B455" s="203"/>
      <c r="C455" s="202"/>
      <c r="D455" s="203"/>
      <c r="E455" s="204"/>
      <c r="F455" s="204"/>
      <c r="G455" s="204"/>
      <c r="H455" s="204"/>
      <c r="I455" s="204"/>
      <c r="J455" s="204"/>
      <c r="K455" s="204"/>
      <c r="L455" s="204"/>
      <c r="M455" s="204"/>
    </row>
    <row r="456" spans="1:13" s="12" customFormat="1" ht="15" customHeight="1" thickBot="1" x14ac:dyDescent="0.3">
      <c r="A456" s="202"/>
      <c r="B456" s="203"/>
      <c r="C456" s="202"/>
      <c r="D456" s="203"/>
      <c r="E456" s="204"/>
      <c r="F456" s="204"/>
      <c r="G456" s="204"/>
      <c r="H456" s="204"/>
      <c r="I456" s="204"/>
      <c r="J456" s="204"/>
      <c r="K456" s="204"/>
      <c r="L456" s="204"/>
      <c r="M456" s="204"/>
    </row>
    <row r="457" spans="1:13" s="12" customFormat="1" ht="26.25" customHeight="1" thickBot="1" x14ac:dyDescent="0.3">
      <c r="A457" s="205" t="s">
        <v>156</v>
      </c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7"/>
    </row>
    <row r="458" spans="1:13" s="12" customFormat="1" ht="15" customHeight="1" x14ac:dyDescent="0.25">
      <c r="A458" s="208" t="s">
        <v>0</v>
      </c>
      <c r="B458" s="209" t="s">
        <v>17</v>
      </c>
      <c r="C458" s="210" t="s">
        <v>18</v>
      </c>
      <c r="D458" s="211" t="s">
        <v>19</v>
      </c>
      <c r="E458" s="212" t="s">
        <v>1</v>
      </c>
      <c r="F458" s="212"/>
      <c r="G458" s="213" t="s">
        <v>22</v>
      </c>
      <c r="H458" s="214"/>
      <c r="I458" s="214"/>
      <c r="J458" s="214"/>
      <c r="K458" s="214"/>
      <c r="L458" s="215"/>
      <c r="M458" s="216" t="s">
        <v>4</v>
      </c>
    </row>
    <row r="459" spans="1:13" s="12" customFormat="1" ht="15" customHeight="1" x14ac:dyDescent="0.25">
      <c r="A459" s="68"/>
      <c r="B459" s="69"/>
      <c r="C459" s="70"/>
      <c r="D459" s="71"/>
      <c r="E459" s="72" t="s">
        <v>24</v>
      </c>
      <c r="F459" s="72" t="s">
        <v>25</v>
      </c>
      <c r="G459" s="72" t="s">
        <v>2</v>
      </c>
      <c r="H459" s="73"/>
      <c r="I459" s="72" t="s">
        <v>3</v>
      </c>
      <c r="J459" s="72"/>
      <c r="K459" s="74" t="s">
        <v>21</v>
      </c>
      <c r="L459" s="75"/>
      <c r="M459" s="76"/>
    </row>
    <row r="460" spans="1:13" s="12" customFormat="1" ht="15" customHeight="1" x14ac:dyDescent="0.25">
      <c r="A460" s="68"/>
      <c r="B460" s="69"/>
      <c r="C460" s="70"/>
      <c r="D460" s="71"/>
      <c r="E460" s="72"/>
      <c r="F460" s="72"/>
      <c r="G460" s="77" t="s">
        <v>23</v>
      </c>
      <c r="H460" s="77" t="s">
        <v>4</v>
      </c>
      <c r="I460" s="77" t="s">
        <v>23</v>
      </c>
      <c r="J460" s="77" t="s">
        <v>4</v>
      </c>
      <c r="K460" s="77" t="s">
        <v>23</v>
      </c>
      <c r="L460" s="77" t="s">
        <v>4</v>
      </c>
      <c r="M460" s="76"/>
    </row>
    <row r="461" spans="1:13" s="12" customFormat="1" ht="15" customHeight="1" thickBot="1" x14ac:dyDescent="0.3">
      <c r="A461" s="78">
        <v>1</v>
      </c>
      <c r="B461" s="79">
        <v>2</v>
      </c>
      <c r="C461" s="80" t="s">
        <v>20</v>
      </c>
      <c r="D461" s="79">
        <v>4</v>
      </c>
      <c r="E461" s="81">
        <v>5</v>
      </c>
      <c r="F461" s="81">
        <v>6</v>
      </c>
      <c r="G461" s="81">
        <v>7</v>
      </c>
      <c r="H461" s="81">
        <v>8</v>
      </c>
      <c r="I461" s="81">
        <v>9</v>
      </c>
      <c r="J461" s="81">
        <v>10</v>
      </c>
      <c r="K461" s="82">
        <v>11</v>
      </c>
      <c r="L461" s="82">
        <v>12</v>
      </c>
      <c r="M461" s="83">
        <v>13</v>
      </c>
    </row>
    <row r="462" spans="1:13" s="12" customFormat="1" ht="15" customHeight="1" x14ac:dyDescent="0.25">
      <c r="A462" s="133"/>
      <c r="B462" s="110"/>
      <c r="C462" s="217" t="s">
        <v>156</v>
      </c>
      <c r="D462" s="116"/>
      <c r="E462" s="117"/>
      <c r="F462" s="159"/>
      <c r="G462" s="17"/>
      <c r="H462" s="159"/>
      <c r="I462" s="17"/>
      <c r="J462" s="159"/>
      <c r="K462" s="18"/>
      <c r="L462" s="159"/>
      <c r="M462" s="161"/>
    </row>
    <row r="463" spans="1:13" s="12" customFormat="1" ht="27.75" customHeight="1" x14ac:dyDescent="0.25">
      <c r="A463" s="127">
        <v>1</v>
      </c>
      <c r="B463" s="99" t="s">
        <v>123</v>
      </c>
      <c r="C463" s="111" t="s">
        <v>79</v>
      </c>
      <c r="D463" s="112" t="s">
        <v>63</v>
      </c>
      <c r="E463" s="113"/>
      <c r="F463" s="124">
        <v>21</v>
      </c>
      <c r="G463" s="1"/>
      <c r="H463" s="124"/>
      <c r="I463" s="1"/>
      <c r="J463" s="124"/>
      <c r="K463" s="2"/>
      <c r="L463" s="124"/>
      <c r="M463" s="166"/>
    </row>
    <row r="464" spans="1:13" s="12" customFormat="1" ht="15" customHeight="1" x14ac:dyDescent="0.25">
      <c r="A464" s="128"/>
      <c r="B464" s="99" t="s">
        <v>36</v>
      </c>
      <c r="C464" s="111" t="s">
        <v>29</v>
      </c>
      <c r="D464" s="112" t="s">
        <v>27</v>
      </c>
      <c r="E464" s="113">
        <v>1.43</v>
      </c>
      <c r="F464" s="124">
        <f>F463*E464</f>
        <v>30.029999999999998</v>
      </c>
      <c r="G464" s="1"/>
      <c r="H464" s="124">
        <f t="shared" ref="H464:H508" si="28">F464*G464</f>
        <v>0</v>
      </c>
      <c r="I464" s="1"/>
      <c r="J464" s="124">
        <f t="shared" ref="J464:J508" si="29">F464*I464</f>
        <v>0</v>
      </c>
      <c r="K464" s="2"/>
      <c r="L464" s="124">
        <f t="shared" ref="L464:L508" si="30">F464*K464</f>
        <v>0</v>
      </c>
      <c r="M464" s="166">
        <f t="shared" ref="M464:M508" si="31">H464+J464+L464</f>
        <v>0</v>
      </c>
    </row>
    <row r="465" spans="1:13" s="12" customFormat="1" ht="15" customHeight="1" x14ac:dyDescent="0.25">
      <c r="A465" s="128"/>
      <c r="B465" s="99"/>
      <c r="C465" s="111" t="s">
        <v>30</v>
      </c>
      <c r="D465" s="112" t="s">
        <v>28</v>
      </c>
      <c r="E465" s="113">
        <v>2.5700000000000001E-2</v>
      </c>
      <c r="F465" s="124">
        <f>F463*E465</f>
        <v>0.53970000000000007</v>
      </c>
      <c r="G465" s="1"/>
      <c r="H465" s="124">
        <f t="shared" si="28"/>
        <v>0</v>
      </c>
      <c r="I465" s="1"/>
      <c r="J465" s="124">
        <f t="shared" si="29"/>
        <v>0</v>
      </c>
      <c r="K465" s="2"/>
      <c r="L465" s="124">
        <f t="shared" si="30"/>
        <v>0</v>
      </c>
      <c r="M465" s="166">
        <f t="shared" si="31"/>
        <v>0</v>
      </c>
    </row>
    <row r="466" spans="1:13" s="12" customFormat="1" ht="15" customHeight="1" x14ac:dyDescent="0.25">
      <c r="A466" s="128"/>
      <c r="B466" s="99"/>
      <c r="C466" s="111" t="s">
        <v>295</v>
      </c>
      <c r="D466" s="112" t="s">
        <v>63</v>
      </c>
      <c r="E466" s="113">
        <v>0.92900000000000005</v>
      </c>
      <c r="F466" s="124">
        <f>F463*E466</f>
        <v>19.509</v>
      </c>
      <c r="G466" s="1"/>
      <c r="H466" s="124">
        <f t="shared" si="28"/>
        <v>0</v>
      </c>
      <c r="I466" s="1"/>
      <c r="J466" s="124">
        <f t="shared" si="29"/>
        <v>0</v>
      </c>
      <c r="K466" s="2"/>
      <c r="L466" s="124">
        <f t="shared" si="30"/>
        <v>0</v>
      </c>
      <c r="M466" s="166">
        <f t="shared" si="31"/>
        <v>0</v>
      </c>
    </row>
    <row r="467" spans="1:13" s="12" customFormat="1" ht="15" customHeight="1" x14ac:dyDescent="0.25">
      <c r="A467" s="128"/>
      <c r="B467" s="99"/>
      <c r="C467" s="111" t="s">
        <v>296</v>
      </c>
      <c r="D467" s="112" t="s">
        <v>128</v>
      </c>
      <c r="E467" s="113"/>
      <c r="F467" s="124">
        <v>20</v>
      </c>
      <c r="G467" s="1"/>
      <c r="H467" s="124">
        <f t="shared" si="28"/>
        <v>0</v>
      </c>
      <c r="I467" s="1"/>
      <c r="J467" s="124">
        <f t="shared" si="29"/>
        <v>0</v>
      </c>
      <c r="K467" s="2"/>
      <c r="L467" s="124">
        <f t="shared" si="30"/>
        <v>0</v>
      </c>
      <c r="M467" s="166">
        <f t="shared" si="31"/>
        <v>0</v>
      </c>
    </row>
    <row r="468" spans="1:13" s="12" customFormat="1" ht="15" customHeight="1" x14ac:dyDescent="0.25">
      <c r="A468" s="129"/>
      <c r="B468" s="99"/>
      <c r="C468" s="111" t="s">
        <v>31</v>
      </c>
      <c r="D468" s="104" t="s">
        <v>28</v>
      </c>
      <c r="E468" s="113">
        <v>4.5699999999999998E-2</v>
      </c>
      <c r="F468" s="124">
        <f>F463*E468</f>
        <v>0.9597</v>
      </c>
      <c r="G468" s="1"/>
      <c r="H468" s="124">
        <f t="shared" si="28"/>
        <v>0</v>
      </c>
      <c r="I468" s="1"/>
      <c r="J468" s="124">
        <f t="shared" si="29"/>
        <v>0</v>
      </c>
      <c r="K468" s="2"/>
      <c r="L468" s="124">
        <f t="shared" si="30"/>
        <v>0</v>
      </c>
      <c r="M468" s="166">
        <f t="shared" si="31"/>
        <v>0</v>
      </c>
    </row>
    <row r="469" spans="1:13" s="12" customFormat="1" ht="30" customHeight="1" x14ac:dyDescent="0.25">
      <c r="A469" s="127">
        <v>2</v>
      </c>
      <c r="B469" s="99" t="s">
        <v>122</v>
      </c>
      <c r="C469" s="111" t="s">
        <v>79</v>
      </c>
      <c r="D469" s="112" t="s">
        <v>63</v>
      </c>
      <c r="E469" s="113"/>
      <c r="F469" s="124">
        <v>20</v>
      </c>
      <c r="G469" s="1"/>
      <c r="H469" s="124"/>
      <c r="I469" s="1"/>
      <c r="J469" s="124"/>
      <c r="K469" s="2"/>
      <c r="L469" s="124"/>
      <c r="M469" s="166"/>
    </row>
    <row r="470" spans="1:13" s="12" customFormat="1" ht="15" customHeight="1" x14ac:dyDescent="0.25">
      <c r="A470" s="128"/>
      <c r="B470" s="99" t="s">
        <v>36</v>
      </c>
      <c r="C470" s="111" t="s">
        <v>29</v>
      </c>
      <c r="D470" s="112" t="s">
        <v>27</v>
      </c>
      <c r="E470" s="113">
        <v>1.17</v>
      </c>
      <c r="F470" s="124">
        <f>F469*E470</f>
        <v>23.4</v>
      </c>
      <c r="G470" s="1"/>
      <c r="H470" s="124">
        <f t="shared" si="28"/>
        <v>0</v>
      </c>
      <c r="I470" s="1"/>
      <c r="J470" s="124">
        <f t="shared" si="29"/>
        <v>0</v>
      </c>
      <c r="K470" s="2"/>
      <c r="L470" s="124">
        <f t="shared" si="30"/>
        <v>0</v>
      </c>
      <c r="M470" s="166">
        <f t="shared" si="31"/>
        <v>0</v>
      </c>
    </row>
    <row r="471" spans="1:13" s="12" customFormat="1" ht="15" customHeight="1" x14ac:dyDescent="0.25">
      <c r="A471" s="128"/>
      <c r="B471" s="99"/>
      <c r="C471" s="111" t="s">
        <v>30</v>
      </c>
      <c r="D471" s="112" t="s">
        <v>28</v>
      </c>
      <c r="E471" s="113">
        <v>1.72E-2</v>
      </c>
      <c r="F471" s="124">
        <f>F469*E471</f>
        <v>0.34399999999999997</v>
      </c>
      <c r="G471" s="1"/>
      <c r="H471" s="124">
        <f t="shared" si="28"/>
        <v>0</v>
      </c>
      <c r="I471" s="1"/>
      <c r="J471" s="124">
        <f t="shared" si="29"/>
        <v>0</v>
      </c>
      <c r="K471" s="2"/>
      <c r="L471" s="124">
        <f t="shared" si="30"/>
        <v>0</v>
      </c>
      <c r="M471" s="166">
        <f t="shared" si="31"/>
        <v>0</v>
      </c>
    </row>
    <row r="472" spans="1:13" s="12" customFormat="1" ht="15" customHeight="1" x14ac:dyDescent="0.25">
      <c r="A472" s="128"/>
      <c r="B472" s="99"/>
      <c r="C472" s="111" t="s">
        <v>297</v>
      </c>
      <c r="D472" s="112" t="s">
        <v>63</v>
      </c>
      <c r="E472" s="113">
        <v>0.93799999999999994</v>
      </c>
      <c r="F472" s="124">
        <f>F469*E472</f>
        <v>18.759999999999998</v>
      </c>
      <c r="G472" s="1"/>
      <c r="H472" s="124">
        <f t="shared" si="28"/>
        <v>0</v>
      </c>
      <c r="I472" s="1"/>
      <c r="J472" s="124">
        <f t="shared" si="29"/>
        <v>0</v>
      </c>
      <c r="K472" s="2"/>
      <c r="L472" s="124">
        <f t="shared" si="30"/>
        <v>0</v>
      </c>
      <c r="M472" s="166">
        <f t="shared" si="31"/>
        <v>0</v>
      </c>
    </row>
    <row r="473" spans="1:13" s="12" customFormat="1" ht="15" customHeight="1" x14ac:dyDescent="0.25">
      <c r="A473" s="128"/>
      <c r="B473" s="99"/>
      <c r="C473" s="111" t="s">
        <v>298</v>
      </c>
      <c r="D473" s="112" t="s">
        <v>128</v>
      </c>
      <c r="E473" s="113"/>
      <c r="F473" s="124">
        <v>10</v>
      </c>
      <c r="G473" s="1"/>
      <c r="H473" s="124">
        <f t="shared" si="28"/>
        <v>0</v>
      </c>
      <c r="I473" s="1"/>
      <c r="J473" s="124">
        <f t="shared" si="29"/>
        <v>0</v>
      </c>
      <c r="K473" s="2"/>
      <c r="L473" s="124">
        <f t="shared" si="30"/>
        <v>0</v>
      </c>
      <c r="M473" s="166">
        <f t="shared" si="31"/>
        <v>0</v>
      </c>
    </row>
    <row r="474" spans="1:13" s="12" customFormat="1" ht="15" customHeight="1" x14ac:dyDescent="0.25">
      <c r="A474" s="128"/>
      <c r="B474" s="99"/>
      <c r="C474" s="111" t="s">
        <v>299</v>
      </c>
      <c r="D474" s="112" t="s">
        <v>128</v>
      </c>
      <c r="E474" s="113"/>
      <c r="F474" s="124">
        <v>2</v>
      </c>
      <c r="G474" s="1"/>
      <c r="H474" s="124">
        <f t="shared" si="28"/>
        <v>0</v>
      </c>
      <c r="I474" s="1"/>
      <c r="J474" s="124">
        <f t="shared" si="29"/>
        <v>0</v>
      </c>
      <c r="K474" s="2"/>
      <c r="L474" s="124">
        <f t="shared" si="30"/>
        <v>0</v>
      </c>
      <c r="M474" s="166">
        <f t="shared" si="31"/>
        <v>0</v>
      </c>
    </row>
    <row r="475" spans="1:13" s="12" customFormat="1" ht="15" customHeight="1" x14ac:dyDescent="0.25">
      <c r="A475" s="128"/>
      <c r="B475" s="99"/>
      <c r="C475" s="111" t="s">
        <v>300</v>
      </c>
      <c r="D475" s="112" t="s">
        <v>128</v>
      </c>
      <c r="E475" s="113"/>
      <c r="F475" s="124">
        <v>5</v>
      </c>
      <c r="G475" s="1"/>
      <c r="H475" s="124">
        <f t="shared" si="28"/>
        <v>0</v>
      </c>
      <c r="I475" s="1"/>
      <c r="J475" s="124">
        <f t="shared" si="29"/>
        <v>0</v>
      </c>
      <c r="K475" s="2"/>
      <c r="L475" s="124">
        <f t="shared" si="30"/>
        <v>0</v>
      </c>
      <c r="M475" s="166">
        <f t="shared" si="31"/>
        <v>0</v>
      </c>
    </row>
    <row r="476" spans="1:13" s="12" customFormat="1" ht="15" customHeight="1" x14ac:dyDescent="0.25">
      <c r="A476" s="128"/>
      <c r="B476" s="99"/>
      <c r="C476" s="111" t="s">
        <v>301</v>
      </c>
      <c r="D476" s="112" t="s">
        <v>128</v>
      </c>
      <c r="E476" s="113"/>
      <c r="F476" s="124">
        <v>10</v>
      </c>
      <c r="G476" s="1"/>
      <c r="H476" s="124">
        <f t="shared" si="28"/>
        <v>0</v>
      </c>
      <c r="I476" s="1"/>
      <c r="J476" s="124">
        <f t="shared" si="29"/>
        <v>0</v>
      </c>
      <c r="K476" s="2"/>
      <c r="L476" s="124">
        <f t="shared" si="30"/>
        <v>0</v>
      </c>
      <c r="M476" s="166">
        <f t="shared" si="31"/>
        <v>0</v>
      </c>
    </row>
    <row r="477" spans="1:13" s="12" customFormat="1" ht="15" customHeight="1" x14ac:dyDescent="0.25">
      <c r="A477" s="129"/>
      <c r="B477" s="99"/>
      <c r="C477" s="111" t="s">
        <v>31</v>
      </c>
      <c r="D477" s="104" t="s">
        <v>28</v>
      </c>
      <c r="E477" s="113">
        <v>3.9300000000000002E-2</v>
      </c>
      <c r="F477" s="124">
        <f>F469*E477</f>
        <v>0.78600000000000003</v>
      </c>
      <c r="G477" s="1"/>
      <c r="H477" s="124">
        <f t="shared" si="28"/>
        <v>0</v>
      </c>
      <c r="I477" s="1"/>
      <c r="J477" s="124">
        <f t="shared" si="29"/>
        <v>0</v>
      </c>
      <c r="K477" s="2"/>
      <c r="L477" s="124">
        <f t="shared" si="30"/>
        <v>0</v>
      </c>
      <c r="M477" s="166">
        <f t="shared" si="31"/>
        <v>0</v>
      </c>
    </row>
    <row r="478" spans="1:13" s="12" customFormat="1" ht="24.75" customHeight="1" x14ac:dyDescent="0.25">
      <c r="A478" s="127">
        <v>3</v>
      </c>
      <c r="B478" s="99" t="s">
        <v>241</v>
      </c>
      <c r="C478" s="111" t="s">
        <v>79</v>
      </c>
      <c r="D478" s="112" t="s">
        <v>63</v>
      </c>
      <c r="E478" s="113"/>
      <c r="F478" s="124">
        <v>70</v>
      </c>
      <c r="G478" s="1"/>
      <c r="H478" s="124"/>
      <c r="I478" s="1"/>
      <c r="J478" s="124"/>
      <c r="K478" s="2"/>
      <c r="L478" s="124"/>
      <c r="M478" s="166"/>
    </row>
    <row r="479" spans="1:13" s="12" customFormat="1" ht="15" customHeight="1" x14ac:dyDescent="0.25">
      <c r="A479" s="128"/>
      <c r="B479" s="99"/>
      <c r="C479" s="111" t="s">
        <v>29</v>
      </c>
      <c r="D479" s="112" t="s">
        <v>27</v>
      </c>
      <c r="E479" s="113">
        <v>1.56</v>
      </c>
      <c r="F479" s="124">
        <f>F478*E479</f>
        <v>109.2</v>
      </c>
      <c r="G479" s="1"/>
      <c r="H479" s="124">
        <f t="shared" si="28"/>
        <v>0</v>
      </c>
      <c r="I479" s="1"/>
      <c r="J479" s="124">
        <f t="shared" si="29"/>
        <v>0</v>
      </c>
      <c r="K479" s="2"/>
      <c r="L479" s="124">
        <f t="shared" si="30"/>
        <v>0</v>
      </c>
      <c r="M479" s="166">
        <f t="shared" si="31"/>
        <v>0</v>
      </c>
    </row>
    <row r="480" spans="1:13" s="12" customFormat="1" ht="15" customHeight="1" x14ac:dyDescent="0.25">
      <c r="A480" s="128"/>
      <c r="B480" s="99"/>
      <c r="C480" s="111" t="s">
        <v>30</v>
      </c>
      <c r="D480" s="112" t="s">
        <v>28</v>
      </c>
      <c r="E480" s="113">
        <v>2.1700000000000001E-2</v>
      </c>
      <c r="F480" s="124">
        <f>F478*E480</f>
        <v>1.5190000000000001</v>
      </c>
      <c r="G480" s="1"/>
      <c r="H480" s="124">
        <f t="shared" si="28"/>
        <v>0</v>
      </c>
      <c r="I480" s="1"/>
      <c r="J480" s="124">
        <f t="shared" si="29"/>
        <v>0</v>
      </c>
      <c r="K480" s="2"/>
      <c r="L480" s="124">
        <f t="shared" si="30"/>
        <v>0</v>
      </c>
      <c r="M480" s="166">
        <f t="shared" si="31"/>
        <v>0</v>
      </c>
    </row>
    <row r="481" spans="1:13" s="12" customFormat="1" ht="15" customHeight="1" x14ac:dyDescent="0.25">
      <c r="A481" s="128"/>
      <c r="B481" s="99"/>
      <c r="C481" s="111" t="s">
        <v>302</v>
      </c>
      <c r="D481" s="112" t="s">
        <v>63</v>
      </c>
      <c r="E481" s="113">
        <v>0.93700000000000006</v>
      </c>
      <c r="F481" s="124">
        <f>E481*F478</f>
        <v>65.59</v>
      </c>
      <c r="G481" s="1"/>
      <c r="H481" s="124">
        <f t="shared" si="28"/>
        <v>0</v>
      </c>
      <c r="I481" s="1"/>
      <c r="J481" s="124">
        <f t="shared" si="29"/>
        <v>0</v>
      </c>
      <c r="K481" s="2"/>
      <c r="L481" s="124">
        <f t="shared" si="30"/>
        <v>0</v>
      </c>
      <c r="M481" s="166">
        <f t="shared" si="31"/>
        <v>0</v>
      </c>
    </row>
    <row r="482" spans="1:13" s="12" customFormat="1" ht="15" customHeight="1" x14ac:dyDescent="0.25">
      <c r="A482" s="128"/>
      <c r="B482" s="99"/>
      <c r="C482" s="111" t="s">
        <v>303</v>
      </c>
      <c r="D482" s="112" t="s">
        <v>128</v>
      </c>
      <c r="E482" s="113"/>
      <c r="F482" s="124">
        <v>50</v>
      </c>
      <c r="G482" s="1"/>
      <c r="H482" s="124">
        <f t="shared" si="28"/>
        <v>0</v>
      </c>
      <c r="I482" s="1"/>
      <c r="J482" s="124">
        <f t="shared" si="29"/>
        <v>0</v>
      </c>
      <c r="K482" s="2"/>
      <c r="L482" s="124">
        <f t="shared" si="30"/>
        <v>0</v>
      </c>
      <c r="M482" s="166">
        <f t="shared" si="31"/>
        <v>0</v>
      </c>
    </row>
    <row r="483" spans="1:13" s="12" customFormat="1" ht="15" customHeight="1" x14ac:dyDescent="0.25">
      <c r="A483" s="128"/>
      <c r="B483" s="99"/>
      <c r="C483" s="111" t="s">
        <v>304</v>
      </c>
      <c r="D483" s="112" t="s">
        <v>128</v>
      </c>
      <c r="E483" s="113"/>
      <c r="F483" s="124">
        <v>20</v>
      </c>
      <c r="G483" s="1"/>
      <c r="H483" s="124">
        <f t="shared" si="28"/>
        <v>0</v>
      </c>
      <c r="I483" s="1"/>
      <c r="J483" s="124">
        <f t="shared" si="29"/>
        <v>0</v>
      </c>
      <c r="K483" s="2"/>
      <c r="L483" s="124">
        <f t="shared" si="30"/>
        <v>0</v>
      </c>
      <c r="M483" s="166">
        <f t="shared" si="31"/>
        <v>0</v>
      </c>
    </row>
    <row r="484" spans="1:13" s="12" customFormat="1" ht="15" customHeight="1" x14ac:dyDescent="0.25">
      <c r="A484" s="128"/>
      <c r="B484" s="99"/>
      <c r="C484" s="111" t="s">
        <v>305</v>
      </c>
      <c r="D484" s="112" t="s">
        <v>128</v>
      </c>
      <c r="E484" s="113"/>
      <c r="F484" s="124">
        <v>30</v>
      </c>
      <c r="G484" s="1"/>
      <c r="H484" s="124">
        <f t="shared" si="28"/>
        <v>0</v>
      </c>
      <c r="I484" s="1"/>
      <c r="J484" s="124">
        <f t="shared" si="29"/>
        <v>0</v>
      </c>
      <c r="K484" s="2"/>
      <c r="L484" s="124">
        <f t="shared" si="30"/>
        <v>0</v>
      </c>
      <c r="M484" s="166">
        <f t="shared" si="31"/>
        <v>0</v>
      </c>
    </row>
    <row r="485" spans="1:13" s="12" customFormat="1" ht="15" customHeight="1" x14ac:dyDescent="0.25">
      <c r="A485" s="128"/>
      <c r="B485" s="99"/>
      <c r="C485" s="111" t="s">
        <v>306</v>
      </c>
      <c r="D485" s="112" t="s">
        <v>128</v>
      </c>
      <c r="E485" s="113"/>
      <c r="F485" s="124">
        <v>5</v>
      </c>
      <c r="G485" s="1"/>
      <c r="H485" s="124">
        <f t="shared" si="28"/>
        <v>0</v>
      </c>
      <c r="I485" s="1"/>
      <c r="J485" s="124">
        <f t="shared" si="29"/>
        <v>0</v>
      </c>
      <c r="K485" s="2"/>
      <c r="L485" s="124">
        <f t="shared" si="30"/>
        <v>0</v>
      </c>
      <c r="M485" s="166">
        <f t="shared" si="31"/>
        <v>0</v>
      </c>
    </row>
    <row r="486" spans="1:13" s="12" customFormat="1" ht="15" customHeight="1" x14ac:dyDescent="0.25">
      <c r="A486" s="128"/>
      <c r="B486" s="99"/>
      <c r="C486" s="111" t="s">
        <v>307</v>
      </c>
      <c r="D486" s="112" t="s">
        <v>128</v>
      </c>
      <c r="E486" s="113"/>
      <c r="F486" s="124">
        <v>5</v>
      </c>
      <c r="G486" s="1"/>
      <c r="H486" s="124">
        <f t="shared" si="28"/>
        <v>0</v>
      </c>
      <c r="I486" s="1"/>
      <c r="J486" s="124">
        <f t="shared" si="29"/>
        <v>0</v>
      </c>
      <c r="K486" s="2"/>
      <c r="L486" s="124">
        <f t="shared" si="30"/>
        <v>0</v>
      </c>
      <c r="M486" s="166">
        <f t="shared" si="31"/>
        <v>0</v>
      </c>
    </row>
    <row r="487" spans="1:13" s="12" customFormat="1" ht="15" customHeight="1" x14ac:dyDescent="0.25">
      <c r="A487" s="129"/>
      <c r="B487" s="99"/>
      <c r="C487" s="111" t="s">
        <v>31</v>
      </c>
      <c r="D487" s="104" t="s">
        <v>28</v>
      </c>
      <c r="E487" s="113">
        <v>7.0800000000000002E-2</v>
      </c>
      <c r="F487" s="124">
        <f>F478*E487</f>
        <v>4.9560000000000004</v>
      </c>
      <c r="G487" s="1"/>
      <c r="H487" s="124">
        <f t="shared" si="28"/>
        <v>0</v>
      </c>
      <c r="I487" s="1"/>
      <c r="J487" s="124">
        <f t="shared" si="29"/>
        <v>0</v>
      </c>
      <c r="K487" s="2"/>
      <c r="L487" s="124">
        <f t="shared" si="30"/>
        <v>0</v>
      </c>
      <c r="M487" s="166">
        <f t="shared" si="31"/>
        <v>0</v>
      </c>
    </row>
    <row r="488" spans="1:13" s="12" customFormat="1" ht="25.5" customHeight="1" x14ac:dyDescent="0.25">
      <c r="A488" s="127">
        <v>5</v>
      </c>
      <c r="B488" s="99" t="s">
        <v>61</v>
      </c>
      <c r="C488" s="111" t="s">
        <v>157</v>
      </c>
      <c r="D488" s="112" t="s">
        <v>128</v>
      </c>
      <c r="E488" s="113"/>
      <c r="F488" s="124">
        <v>1</v>
      </c>
      <c r="G488" s="1"/>
      <c r="H488" s="124"/>
      <c r="I488" s="1"/>
      <c r="J488" s="124"/>
      <c r="K488" s="2"/>
      <c r="L488" s="124"/>
      <c r="M488" s="166"/>
    </row>
    <row r="489" spans="1:13" s="12" customFormat="1" ht="15" customHeight="1" x14ac:dyDescent="0.25">
      <c r="A489" s="128"/>
      <c r="B489" s="99"/>
      <c r="C489" s="111" t="s">
        <v>29</v>
      </c>
      <c r="D489" s="112" t="s">
        <v>27</v>
      </c>
      <c r="E489" s="113">
        <v>1.51</v>
      </c>
      <c r="F489" s="124">
        <f>F488*E489</f>
        <v>1.51</v>
      </c>
      <c r="G489" s="1"/>
      <c r="H489" s="124">
        <f t="shared" si="28"/>
        <v>0</v>
      </c>
      <c r="I489" s="1"/>
      <c r="J489" s="124">
        <f t="shared" si="29"/>
        <v>0</v>
      </c>
      <c r="K489" s="2"/>
      <c r="L489" s="124">
        <f t="shared" si="30"/>
        <v>0</v>
      </c>
      <c r="M489" s="166">
        <f t="shared" si="31"/>
        <v>0</v>
      </c>
    </row>
    <row r="490" spans="1:13" s="12" customFormat="1" ht="15" customHeight="1" x14ac:dyDescent="0.25">
      <c r="A490" s="128"/>
      <c r="B490" s="99"/>
      <c r="C490" s="111" t="s">
        <v>30</v>
      </c>
      <c r="D490" s="112" t="s">
        <v>28</v>
      </c>
      <c r="E490" s="113">
        <v>0.13</v>
      </c>
      <c r="F490" s="124">
        <f>F488*E490</f>
        <v>0.13</v>
      </c>
      <c r="G490" s="1"/>
      <c r="H490" s="124">
        <f t="shared" si="28"/>
        <v>0</v>
      </c>
      <c r="I490" s="1"/>
      <c r="J490" s="124">
        <f t="shared" si="29"/>
        <v>0</v>
      </c>
      <c r="K490" s="2"/>
      <c r="L490" s="124">
        <f t="shared" si="30"/>
        <v>0</v>
      </c>
      <c r="M490" s="166">
        <f t="shared" si="31"/>
        <v>0</v>
      </c>
    </row>
    <row r="491" spans="1:13" s="12" customFormat="1" ht="15" customHeight="1" x14ac:dyDescent="0.25">
      <c r="A491" s="128"/>
      <c r="B491" s="99"/>
      <c r="C491" s="111" t="s">
        <v>83</v>
      </c>
      <c r="D491" s="112" t="s">
        <v>128</v>
      </c>
      <c r="E491" s="113"/>
      <c r="F491" s="124">
        <v>1</v>
      </c>
      <c r="G491" s="1"/>
      <c r="H491" s="124">
        <f t="shared" si="28"/>
        <v>0</v>
      </c>
      <c r="I491" s="1"/>
      <c r="J491" s="124">
        <f t="shared" si="29"/>
        <v>0</v>
      </c>
      <c r="K491" s="2"/>
      <c r="L491" s="124">
        <f t="shared" si="30"/>
        <v>0</v>
      </c>
      <c r="M491" s="166">
        <f t="shared" si="31"/>
        <v>0</v>
      </c>
    </row>
    <row r="492" spans="1:13" s="12" customFormat="1" ht="15" customHeight="1" x14ac:dyDescent="0.25">
      <c r="A492" s="128"/>
      <c r="B492" s="99"/>
      <c r="C492" s="111" t="s">
        <v>84</v>
      </c>
      <c r="D492" s="112" t="s">
        <v>128</v>
      </c>
      <c r="E492" s="113"/>
      <c r="F492" s="124">
        <v>1</v>
      </c>
      <c r="G492" s="1"/>
      <c r="H492" s="124">
        <f t="shared" si="28"/>
        <v>0</v>
      </c>
      <c r="I492" s="1"/>
      <c r="J492" s="124">
        <f t="shared" si="29"/>
        <v>0</v>
      </c>
      <c r="K492" s="2"/>
      <c r="L492" s="124">
        <f t="shared" si="30"/>
        <v>0</v>
      </c>
      <c r="M492" s="166">
        <f t="shared" si="31"/>
        <v>0</v>
      </c>
    </row>
    <row r="493" spans="1:13" s="12" customFormat="1" ht="15" customHeight="1" x14ac:dyDescent="0.25">
      <c r="A493" s="128"/>
      <c r="B493" s="99"/>
      <c r="C493" s="111" t="s">
        <v>308</v>
      </c>
      <c r="D493" s="112" t="s">
        <v>128</v>
      </c>
      <c r="E493" s="113"/>
      <c r="F493" s="124">
        <v>1</v>
      </c>
      <c r="G493" s="1"/>
      <c r="H493" s="124">
        <f t="shared" si="28"/>
        <v>0</v>
      </c>
      <c r="I493" s="1"/>
      <c r="J493" s="124">
        <f t="shared" si="29"/>
        <v>0</v>
      </c>
      <c r="K493" s="2"/>
      <c r="L493" s="124">
        <f t="shared" si="30"/>
        <v>0</v>
      </c>
      <c r="M493" s="166">
        <f t="shared" si="31"/>
        <v>0</v>
      </c>
    </row>
    <row r="494" spans="1:13" s="12" customFormat="1" ht="15" customHeight="1" x14ac:dyDescent="0.25">
      <c r="A494" s="129"/>
      <c r="B494" s="99"/>
      <c r="C494" s="111" t="s">
        <v>31</v>
      </c>
      <c r="D494" s="112" t="s">
        <v>28</v>
      </c>
      <c r="E494" s="113">
        <v>7.0000000000000007E-2</v>
      </c>
      <c r="F494" s="124">
        <f>F488*E494</f>
        <v>7.0000000000000007E-2</v>
      </c>
      <c r="G494" s="1"/>
      <c r="H494" s="124">
        <f t="shared" si="28"/>
        <v>0</v>
      </c>
      <c r="I494" s="1"/>
      <c r="J494" s="124">
        <f t="shared" si="29"/>
        <v>0</v>
      </c>
      <c r="K494" s="2"/>
      <c r="L494" s="124">
        <f t="shared" si="30"/>
        <v>0</v>
      </c>
      <c r="M494" s="166">
        <f t="shared" si="31"/>
        <v>0</v>
      </c>
    </row>
    <row r="495" spans="1:13" s="12" customFormat="1" ht="15" customHeight="1" x14ac:dyDescent="0.25">
      <c r="A495" s="130">
        <v>6</v>
      </c>
      <c r="B495" s="99" t="s">
        <v>36</v>
      </c>
      <c r="C495" s="111" t="s">
        <v>309</v>
      </c>
      <c r="D495" s="112" t="s">
        <v>63</v>
      </c>
      <c r="E495" s="113"/>
      <c r="F495" s="124">
        <f>F463</f>
        <v>21</v>
      </c>
      <c r="G495" s="1"/>
      <c r="H495" s="124">
        <f t="shared" si="28"/>
        <v>0</v>
      </c>
      <c r="I495" s="1"/>
      <c r="J495" s="124">
        <f t="shared" si="29"/>
        <v>0</v>
      </c>
      <c r="K495" s="2"/>
      <c r="L495" s="124">
        <f t="shared" si="30"/>
        <v>0</v>
      </c>
      <c r="M495" s="166">
        <f t="shared" si="31"/>
        <v>0</v>
      </c>
    </row>
    <row r="496" spans="1:13" s="12" customFormat="1" ht="15" customHeight="1" x14ac:dyDescent="0.25">
      <c r="A496" s="130">
        <v>7</v>
      </c>
      <c r="B496" s="99" t="s">
        <v>36</v>
      </c>
      <c r="C496" s="111" t="s">
        <v>310</v>
      </c>
      <c r="D496" s="112" t="s">
        <v>63</v>
      </c>
      <c r="E496" s="113"/>
      <c r="F496" s="124">
        <f>F469</f>
        <v>20</v>
      </c>
      <c r="G496" s="1"/>
      <c r="H496" s="124">
        <f t="shared" si="28"/>
        <v>0</v>
      </c>
      <c r="I496" s="1"/>
      <c r="J496" s="124">
        <f t="shared" si="29"/>
        <v>0</v>
      </c>
      <c r="K496" s="2"/>
      <c r="L496" s="124">
        <f t="shared" si="30"/>
        <v>0</v>
      </c>
      <c r="M496" s="166">
        <f t="shared" si="31"/>
        <v>0</v>
      </c>
    </row>
    <row r="497" spans="1:13" s="12" customFormat="1" ht="15" customHeight="1" x14ac:dyDescent="0.25">
      <c r="A497" s="130">
        <v>8</v>
      </c>
      <c r="B497" s="99" t="s">
        <v>36</v>
      </c>
      <c r="C497" s="111" t="s">
        <v>311</v>
      </c>
      <c r="D497" s="112" t="s">
        <v>63</v>
      </c>
      <c r="E497" s="113"/>
      <c r="F497" s="124">
        <f>F478</f>
        <v>70</v>
      </c>
      <c r="G497" s="1"/>
      <c r="H497" s="124">
        <f t="shared" si="28"/>
        <v>0</v>
      </c>
      <c r="I497" s="1"/>
      <c r="J497" s="124">
        <f t="shared" si="29"/>
        <v>0</v>
      </c>
      <c r="K497" s="2"/>
      <c r="L497" s="124">
        <f t="shared" si="30"/>
        <v>0</v>
      </c>
      <c r="M497" s="166">
        <f t="shared" si="31"/>
        <v>0</v>
      </c>
    </row>
    <row r="498" spans="1:13" s="12" customFormat="1" ht="15" customHeight="1" x14ac:dyDescent="0.25">
      <c r="A498" s="130"/>
      <c r="B498" s="99"/>
      <c r="C498" s="131" t="s">
        <v>80</v>
      </c>
      <c r="D498" s="112"/>
      <c r="E498" s="113"/>
      <c r="F498" s="124"/>
      <c r="G498" s="1"/>
      <c r="H498" s="124"/>
      <c r="I498" s="1"/>
      <c r="J498" s="124"/>
      <c r="K498" s="2"/>
      <c r="L498" s="124"/>
      <c r="M498" s="166"/>
    </row>
    <row r="499" spans="1:13" s="12" customFormat="1" ht="24" customHeight="1" x14ac:dyDescent="0.25">
      <c r="A499" s="127">
        <v>1</v>
      </c>
      <c r="B499" s="99" t="s">
        <v>85</v>
      </c>
      <c r="C499" s="111" t="s">
        <v>86</v>
      </c>
      <c r="D499" s="112" t="s">
        <v>128</v>
      </c>
      <c r="E499" s="113"/>
      <c r="F499" s="124">
        <v>7</v>
      </c>
      <c r="G499" s="1"/>
      <c r="H499" s="124"/>
      <c r="I499" s="1"/>
      <c r="J499" s="124"/>
      <c r="K499" s="2"/>
      <c r="L499" s="124"/>
      <c r="M499" s="166"/>
    </row>
    <row r="500" spans="1:13" s="12" customFormat="1" ht="15" customHeight="1" x14ac:dyDescent="0.25">
      <c r="A500" s="128"/>
      <c r="B500" s="99" t="s">
        <v>36</v>
      </c>
      <c r="C500" s="111" t="s">
        <v>29</v>
      </c>
      <c r="D500" s="112" t="s">
        <v>128</v>
      </c>
      <c r="E500" s="113">
        <v>1</v>
      </c>
      <c r="F500" s="124">
        <f>F499*E500</f>
        <v>7</v>
      </c>
      <c r="G500" s="1"/>
      <c r="H500" s="124">
        <f t="shared" si="28"/>
        <v>0</v>
      </c>
      <c r="I500" s="1"/>
      <c r="J500" s="124">
        <f t="shared" si="29"/>
        <v>0</v>
      </c>
      <c r="K500" s="2"/>
      <c r="L500" s="124">
        <f t="shared" si="30"/>
        <v>0</v>
      </c>
      <c r="M500" s="166">
        <f t="shared" si="31"/>
        <v>0</v>
      </c>
    </row>
    <row r="501" spans="1:13" s="12" customFormat="1" ht="15" customHeight="1" x14ac:dyDescent="0.25">
      <c r="A501" s="128"/>
      <c r="B501" s="99"/>
      <c r="C501" s="111" t="s">
        <v>30</v>
      </c>
      <c r="D501" s="112" t="s">
        <v>28</v>
      </c>
      <c r="E501" s="113">
        <v>6.3299999999999995E-2</v>
      </c>
      <c r="F501" s="124">
        <f>F499*E501</f>
        <v>0.44309999999999994</v>
      </c>
      <c r="G501" s="1"/>
      <c r="H501" s="124">
        <f t="shared" si="28"/>
        <v>0</v>
      </c>
      <c r="I501" s="1"/>
      <c r="J501" s="124">
        <f t="shared" si="29"/>
        <v>0</v>
      </c>
      <c r="K501" s="2"/>
      <c r="L501" s="124">
        <f t="shared" si="30"/>
        <v>0</v>
      </c>
      <c r="M501" s="166">
        <f t="shared" si="31"/>
        <v>0</v>
      </c>
    </row>
    <row r="502" spans="1:13" s="12" customFormat="1" ht="15" customHeight="1" x14ac:dyDescent="0.25">
      <c r="A502" s="128"/>
      <c r="B502" s="99"/>
      <c r="C502" s="111" t="s">
        <v>312</v>
      </c>
      <c r="D502" s="112" t="s">
        <v>128</v>
      </c>
      <c r="E502" s="113"/>
      <c r="F502" s="124">
        <f>F499</f>
        <v>7</v>
      </c>
      <c r="G502" s="1"/>
      <c r="H502" s="124">
        <f t="shared" si="28"/>
        <v>0</v>
      </c>
      <c r="I502" s="1"/>
      <c r="J502" s="124">
        <f t="shared" si="29"/>
        <v>0</v>
      </c>
      <c r="K502" s="2"/>
      <c r="L502" s="124">
        <f t="shared" si="30"/>
        <v>0</v>
      </c>
      <c r="M502" s="166">
        <f t="shared" si="31"/>
        <v>0</v>
      </c>
    </row>
    <row r="503" spans="1:13" s="12" customFormat="1" ht="15" customHeight="1" x14ac:dyDescent="0.25">
      <c r="A503" s="129"/>
      <c r="B503" s="99"/>
      <c r="C503" s="111" t="s">
        <v>31</v>
      </c>
      <c r="D503" s="112" t="s">
        <v>28</v>
      </c>
      <c r="E503" s="218">
        <v>2.8E-3</v>
      </c>
      <c r="F503" s="124">
        <f>F499*E503</f>
        <v>1.9599999999999999E-2</v>
      </c>
      <c r="G503" s="1"/>
      <c r="H503" s="124">
        <f t="shared" si="28"/>
        <v>0</v>
      </c>
      <c r="I503" s="1"/>
      <c r="J503" s="124">
        <f t="shared" si="29"/>
        <v>0</v>
      </c>
      <c r="K503" s="2"/>
      <c r="L503" s="124">
        <f t="shared" si="30"/>
        <v>0</v>
      </c>
      <c r="M503" s="166">
        <f t="shared" si="31"/>
        <v>0</v>
      </c>
    </row>
    <row r="504" spans="1:13" s="12" customFormat="1" ht="27" customHeight="1" x14ac:dyDescent="0.25">
      <c r="A504" s="127">
        <v>2</v>
      </c>
      <c r="B504" s="99" t="s">
        <v>61</v>
      </c>
      <c r="C504" s="111" t="s">
        <v>158</v>
      </c>
      <c r="D504" s="112" t="s">
        <v>128</v>
      </c>
      <c r="E504" s="113"/>
      <c r="F504" s="124">
        <v>1</v>
      </c>
      <c r="G504" s="1"/>
      <c r="H504" s="124"/>
      <c r="I504" s="1"/>
      <c r="J504" s="124"/>
      <c r="K504" s="2"/>
      <c r="L504" s="124"/>
      <c r="M504" s="166"/>
    </row>
    <row r="505" spans="1:13" s="12" customFormat="1" ht="15" customHeight="1" x14ac:dyDescent="0.25">
      <c r="A505" s="128"/>
      <c r="B505" s="99"/>
      <c r="C505" s="111" t="s">
        <v>29</v>
      </c>
      <c r="D505" s="104" t="s">
        <v>27</v>
      </c>
      <c r="E505" s="113">
        <v>1.51</v>
      </c>
      <c r="F505" s="124">
        <f>F504*E505</f>
        <v>1.51</v>
      </c>
      <c r="G505" s="1"/>
      <c r="H505" s="124">
        <f t="shared" si="28"/>
        <v>0</v>
      </c>
      <c r="I505" s="1"/>
      <c r="J505" s="124">
        <f t="shared" si="29"/>
        <v>0</v>
      </c>
      <c r="K505" s="2"/>
      <c r="L505" s="124">
        <f t="shared" si="30"/>
        <v>0</v>
      </c>
      <c r="M505" s="166">
        <f t="shared" si="31"/>
        <v>0</v>
      </c>
    </row>
    <row r="506" spans="1:13" s="12" customFormat="1" ht="15" customHeight="1" x14ac:dyDescent="0.25">
      <c r="A506" s="128"/>
      <c r="B506" s="99"/>
      <c r="C506" s="111" t="s">
        <v>30</v>
      </c>
      <c r="D506" s="112" t="s">
        <v>28</v>
      </c>
      <c r="E506" s="113">
        <v>0.13</v>
      </c>
      <c r="F506" s="124">
        <f>F504*E506</f>
        <v>0.13</v>
      </c>
      <c r="G506" s="1"/>
      <c r="H506" s="124">
        <f t="shared" si="28"/>
        <v>0</v>
      </c>
      <c r="I506" s="1"/>
      <c r="J506" s="124">
        <f t="shared" si="29"/>
        <v>0</v>
      </c>
      <c r="K506" s="2"/>
      <c r="L506" s="124">
        <f t="shared" si="30"/>
        <v>0</v>
      </c>
      <c r="M506" s="166">
        <f t="shared" si="31"/>
        <v>0</v>
      </c>
    </row>
    <row r="507" spans="1:13" s="12" customFormat="1" ht="15" customHeight="1" x14ac:dyDescent="0.25">
      <c r="A507" s="129"/>
      <c r="B507" s="99"/>
      <c r="C507" s="111" t="s">
        <v>313</v>
      </c>
      <c r="D507" s="112" t="s">
        <v>128</v>
      </c>
      <c r="E507" s="113"/>
      <c r="F507" s="124">
        <f>F504</f>
        <v>1</v>
      </c>
      <c r="G507" s="1"/>
      <c r="H507" s="124">
        <f t="shared" si="28"/>
        <v>0</v>
      </c>
      <c r="I507" s="1"/>
      <c r="J507" s="124">
        <f t="shared" si="29"/>
        <v>0</v>
      </c>
      <c r="K507" s="2"/>
      <c r="L507" s="124">
        <f t="shared" si="30"/>
        <v>0</v>
      </c>
      <c r="M507" s="166">
        <f t="shared" si="31"/>
        <v>0</v>
      </c>
    </row>
    <row r="508" spans="1:13" s="12" customFormat="1" ht="15" customHeight="1" x14ac:dyDescent="0.25">
      <c r="A508" s="178"/>
      <c r="B508" s="219"/>
      <c r="C508" s="111" t="s">
        <v>31</v>
      </c>
      <c r="D508" s="112" t="s">
        <v>28</v>
      </c>
      <c r="E508" s="113">
        <v>7.0000000000000007E-2</v>
      </c>
      <c r="F508" s="124">
        <f>E508*F504</f>
        <v>7.0000000000000007E-2</v>
      </c>
      <c r="G508" s="1"/>
      <c r="H508" s="124">
        <f t="shared" si="28"/>
        <v>0</v>
      </c>
      <c r="I508" s="1"/>
      <c r="J508" s="124">
        <f t="shared" si="29"/>
        <v>0</v>
      </c>
      <c r="K508" s="2"/>
      <c r="L508" s="124">
        <f t="shared" si="30"/>
        <v>0</v>
      </c>
      <c r="M508" s="166">
        <f t="shared" si="31"/>
        <v>0</v>
      </c>
    </row>
    <row r="509" spans="1:13" s="12" customFormat="1" ht="15" customHeight="1" thickBot="1" x14ac:dyDescent="0.3">
      <c r="A509" s="132"/>
      <c r="B509" s="219"/>
      <c r="C509" s="220" t="s">
        <v>4</v>
      </c>
      <c r="D509" s="221"/>
      <c r="E509" s="222"/>
      <c r="F509" s="176"/>
      <c r="G509" s="176"/>
      <c r="H509" s="223">
        <f>SUM(H463:H508)</f>
        <v>0</v>
      </c>
      <c r="I509" s="224"/>
      <c r="J509" s="223">
        <f>SUM(J463:J508)</f>
        <v>0</v>
      </c>
      <c r="K509" s="225"/>
      <c r="L509" s="226">
        <f>SUM(L463:L508)</f>
        <v>0</v>
      </c>
      <c r="M509" s="190">
        <f>H509+J509+L509</f>
        <v>0</v>
      </c>
    </row>
    <row r="510" spans="1:13" s="12" customFormat="1" ht="15" customHeight="1" x14ac:dyDescent="0.25">
      <c r="A510" s="149"/>
      <c r="B510" s="150"/>
      <c r="C510" s="151" t="s">
        <v>26</v>
      </c>
      <c r="D510" s="8"/>
      <c r="E510" s="152"/>
      <c r="F510" s="152"/>
      <c r="G510" s="152"/>
      <c r="H510" s="152"/>
      <c r="I510" s="152"/>
      <c r="J510" s="152"/>
      <c r="K510" s="153"/>
      <c r="L510" s="153"/>
      <c r="M510" s="154">
        <f>H509*D510</f>
        <v>0</v>
      </c>
    </row>
    <row r="511" spans="1:13" s="12" customFormat="1" ht="15" customHeight="1" x14ac:dyDescent="0.25">
      <c r="A511" s="155"/>
      <c r="B511" s="156"/>
      <c r="C511" s="157" t="s">
        <v>4</v>
      </c>
      <c r="D511" s="158"/>
      <c r="E511" s="159"/>
      <c r="F511" s="159"/>
      <c r="G511" s="159"/>
      <c r="H511" s="159"/>
      <c r="I511" s="159"/>
      <c r="J511" s="159"/>
      <c r="K511" s="160"/>
      <c r="L511" s="160"/>
      <c r="M511" s="161">
        <f>M509+M510</f>
        <v>0</v>
      </c>
    </row>
    <row r="512" spans="1:13" s="12" customFormat="1" ht="15" customHeight="1" x14ac:dyDescent="0.25">
      <c r="A512" s="155"/>
      <c r="B512" s="156"/>
      <c r="C512" s="157" t="s">
        <v>242</v>
      </c>
      <c r="D512" s="9"/>
      <c r="E512" s="159"/>
      <c r="F512" s="159"/>
      <c r="G512" s="159"/>
      <c r="H512" s="159"/>
      <c r="I512" s="159"/>
      <c r="J512" s="159"/>
      <c r="K512" s="160"/>
      <c r="L512" s="160"/>
      <c r="M512" s="161">
        <f>M511*D512</f>
        <v>0</v>
      </c>
    </row>
    <row r="513" spans="1:13" s="12" customFormat="1" ht="15" customHeight="1" x14ac:dyDescent="0.25">
      <c r="A513" s="162"/>
      <c r="B513" s="163"/>
      <c r="C513" s="164" t="s">
        <v>4</v>
      </c>
      <c r="D513" s="165"/>
      <c r="E513" s="124"/>
      <c r="F513" s="124"/>
      <c r="G513" s="124"/>
      <c r="H513" s="124"/>
      <c r="I513" s="124"/>
      <c r="J513" s="124"/>
      <c r="K513" s="125"/>
      <c r="L513" s="125"/>
      <c r="M513" s="166">
        <f>M512+M511</f>
        <v>0</v>
      </c>
    </row>
    <row r="514" spans="1:13" s="12" customFormat="1" ht="15" customHeight="1" x14ac:dyDescent="0.25">
      <c r="A514" s="162"/>
      <c r="B514" s="163"/>
      <c r="C514" s="164" t="s">
        <v>149</v>
      </c>
      <c r="D514" s="10"/>
      <c r="E514" s="124"/>
      <c r="F514" s="124"/>
      <c r="G514" s="124"/>
      <c r="H514" s="124"/>
      <c r="I514" s="124"/>
      <c r="J514" s="124"/>
      <c r="K514" s="125"/>
      <c r="L514" s="125"/>
      <c r="M514" s="166">
        <f>M513*D514</f>
        <v>0</v>
      </c>
    </row>
    <row r="515" spans="1:13" s="12" customFormat="1" ht="15" customHeight="1" thickBot="1" x14ac:dyDescent="0.3">
      <c r="A515" s="227"/>
      <c r="B515" s="228"/>
      <c r="C515" s="229" t="s">
        <v>4</v>
      </c>
      <c r="D515" s="230"/>
      <c r="E515" s="146"/>
      <c r="F515" s="146"/>
      <c r="G515" s="146"/>
      <c r="H515" s="146"/>
      <c r="I515" s="146"/>
      <c r="J515" s="146"/>
      <c r="K515" s="147"/>
      <c r="L515" s="147"/>
      <c r="M515" s="148">
        <f>M514+M513</f>
        <v>0</v>
      </c>
    </row>
    <row r="516" spans="1:13" ht="16.5" customHeight="1" x14ac:dyDescent="0.25"/>
    <row r="517" spans="1:13" ht="16.5" customHeight="1" x14ac:dyDescent="0.25"/>
    <row r="518" spans="1:13" ht="16.5" customHeight="1" x14ac:dyDescent="0.25"/>
    <row r="519" spans="1:13" ht="16.5" customHeight="1" x14ac:dyDescent="0.25"/>
    <row r="520" spans="1:13" ht="16.5" customHeight="1" x14ac:dyDescent="0.25"/>
    <row r="521" spans="1:13" ht="16.5" customHeight="1" x14ac:dyDescent="0.25"/>
    <row r="522" spans="1:13" ht="16.5" customHeight="1" x14ac:dyDescent="0.25"/>
    <row r="523" spans="1:13" ht="16.5" customHeight="1" x14ac:dyDescent="0.25"/>
    <row r="524" spans="1:13" ht="16.5" customHeight="1" x14ac:dyDescent="0.25"/>
    <row r="525" spans="1:13" ht="16.5" customHeight="1" x14ac:dyDescent="0.25"/>
    <row r="526" spans="1:13" ht="16.5" customHeight="1" x14ac:dyDescent="0.25"/>
    <row r="527" spans="1:13" ht="16.5" customHeight="1" x14ac:dyDescent="0.25"/>
    <row r="528" spans="1:13" ht="16.5" customHeight="1" x14ac:dyDescent="0.25"/>
    <row r="529" ht="16.5" customHeight="1" x14ac:dyDescent="0.25"/>
    <row r="530" ht="16.5" customHeight="1" x14ac:dyDescent="0.25"/>
    <row r="531" ht="16.5" customHeight="1" x14ac:dyDescent="0.25"/>
    <row r="532" ht="16.5" customHeight="1" x14ac:dyDescent="0.25"/>
    <row r="533" ht="16.5" customHeight="1" x14ac:dyDescent="0.25"/>
    <row r="534" ht="16.5" customHeight="1" x14ac:dyDescent="0.25"/>
    <row r="535" ht="16.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spans="1:28" ht="15" customHeight="1" x14ac:dyDescent="0.25"/>
    <row r="562" spans="1:28" ht="15" customHeight="1" x14ac:dyDescent="0.25"/>
    <row r="563" spans="1:28" ht="33.75" customHeight="1" x14ac:dyDescent="0.25"/>
    <row r="564" spans="1:28" ht="15" customHeight="1" thickBot="1" x14ac:dyDescent="0.3"/>
    <row r="565" spans="1:28" ht="15" customHeight="1" x14ac:dyDescent="0.25">
      <c r="A565" s="53" t="s">
        <v>16</v>
      </c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5"/>
    </row>
    <row r="566" spans="1:28" s="4" customFormat="1" ht="15" customHeight="1" thickBot="1" x14ac:dyDescent="0.3">
      <c r="A566" s="56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8"/>
    </row>
    <row r="567" spans="1:28" s="4" customFormat="1" ht="15" customHeight="1" x14ac:dyDescent="0.25">
      <c r="A567" s="59" t="s">
        <v>0</v>
      </c>
      <c r="B567" s="60" t="s">
        <v>17</v>
      </c>
      <c r="C567" s="61" t="s">
        <v>18</v>
      </c>
      <c r="D567" s="62" t="s">
        <v>19</v>
      </c>
      <c r="E567" s="63" t="s">
        <v>1</v>
      </c>
      <c r="F567" s="63"/>
      <c r="G567" s="64" t="s">
        <v>22</v>
      </c>
      <c r="H567" s="65"/>
      <c r="I567" s="65"/>
      <c r="J567" s="65"/>
      <c r="K567" s="65"/>
      <c r="L567" s="66"/>
      <c r="M567" s="67" t="s">
        <v>4</v>
      </c>
      <c r="AB567" s="5"/>
    </row>
    <row r="568" spans="1:28" s="4" customFormat="1" ht="15" customHeight="1" x14ac:dyDescent="0.25">
      <c r="A568" s="68"/>
      <c r="B568" s="69"/>
      <c r="C568" s="70"/>
      <c r="D568" s="71"/>
      <c r="E568" s="72" t="s">
        <v>24</v>
      </c>
      <c r="F568" s="72" t="s">
        <v>25</v>
      </c>
      <c r="G568" s="72" t="s">
        <v>2</v>
      </c>
      <c r="H568" s="73"/>
      <c r="I568" s="72" t="s">
        <v>3</v>
      </c>
      <c r="J568" s="72"/>
      <c r="K568" s="74" t="s">
        <v>21</v>
      </c>
      <c r="L568" s="75"/>
      <c r="M568" s="76"/>
      <c r="AB568" s="5"/>
    </row>
    <row r="569" spans="1:28" s="4" customFormat="1" ht="15" customHeight="1" x14ac:dyDescent="0.25">
      <c r="A569" s="68"/>
      <c r="B569" s="69"/>
      <c r="C569" s="70"/>
      <c r="D569" s="71"/>
      <c r="E569" s="72"/>
      <c r="F569" s="72"/>
      <c r="G569" s="77" t="s">
        <v>23</v>
      </c>
      <c r="H569" s="77" t="s">
        <v>4</v>
      </c>
      <c r="I569" s="77" t="s">
        <v>23</v>
      </c>
      <c r="J569" s="77" t="s">
        <v>4</v>
      </c>
      <c r="K569" s="77" t="s">
        <v>23</v>
      </c>
      <c r="L569" s="77" t="s">
        <v>4</v>
      </c>
      <c r="M569" s="76"/>
    </row>
    <row r="570" spans="1:28" s="4" customFormat="1" ht="15" customHeight="1" thickBot="1" x14ac:dyDescent="0.3">
      <c r="A570" s="78">
        <v>1</v>
      </c>
      <c r="B570" s="79">
        <v>2</v>
      </c>
      <c r="C570" s="80" t="s">
        <v>20</v>
      </c>
      <c r="D570" s="79">
        <v>4</v>
      </c>
      <c r="E570" s="81">
        <v>5</v>
      </c>
      <c r="F570" s="81">
        <v>6</v>
      </c>
      <c r="G570" s="81">
        <v>7</v>
      </c>
      <c r="H570" s="81">
        <v>8</v>
      </c>
      <c r="I570" s="81">
        <v>9</v>
      </c>
      <c r="J570" s="81">
        <v>10</v>
      </c>
      <c r="K570" s="82">
        <v>11</v>
      </c>
      <c r="L570" s="82">
        <v>12</v>
      </c>
      <c r="M570" s="83">
        <v>13</v>
      </c>
    </row>
    <row r="571" spans="1:28" s="4" customFormat="1" ht="15" customHeight="1" x14ac:dyDescent="0.25">
      <c r="A571" s="231"/>
      <c r="B571" s="174"/>
      <c r="C571" s="86" t="s">
        <v>139</v>
      </c>
      <c r="D571" s="174"/>
      <c r="E571" s="122"/>
      <c r="F571" s="122"/>
      <c r="G571" s="24"/>
      <c r="H571" s="122"/>
      <c r="I571" s="24"/>
      <c r="J571" s="122"/>
      <c r="K571" s="25"/>
      <c r="L571" s="123"/>
      <c r="M571" s="175"/>
    </row>
    <row r="572" spans="1:28" s="4" customFormat="1" ht="15" customHeight="1" x14ac:dyDescent="0.25">
      <c r="A572" s="127">
        <v>1</v>
      </c>
      <c r="B572" s="99" t="s">
        <v>124</v>
      </c>
      <c r="C572" s="111" t="s">
        <v>140</v>
      </c>
      <c r="D572" s="112" t="s">
        <v>78</v>
      </c>
      <c r="E572" s="113"/>
      <c r="F572" s="124">
        <v>1</v>
      </c>
      <c r="G572" s="1"/>
      <c r="H572" s="124"/>
      <c r="I572" s="1"/>
      <c r="J572" s="124"/>
      <c r="K572" s="2"/>
      <c r="L572" s="125"/>
      <c r="M572" s="166"/>
    </row>
    <row r="573" spans="1:28" s="4" customFormat="1" ht="15" customHeight="1" x14ac:dyDescent="0.25">
      <c r="A573" s="128"/>
      <c r="B573" s="99"/>
      <c r="C573" s="111" t="s">
        <v>29</v>
      </c>
      <c r="D573" s="112" t="s">
        <v>27</v>
      </c>
      <c r="E573" s="113">
        <v>5</v>
      </c>
      <c r="F573" s="124">
        <f>F572*E573</f>
        <v>5</v>
      </c>
      <c r="G573" s="1"/>
      <c r="H573" s="124">
        <f t="shared" ref="H573:H636" si="32">F573*G573</f>
        <v>0</v>
      </c>
      <c r="I573" s="1"/>
      <c r="J573" s="124">
        <f t="shared" ref="J573:J636" si="33">F573*I573</f>
        <v>0</v>
      </c>
      <c r="K573" s="2"/>
      <c r="L573" s="125">
        <f t="shared" ref="L573:L636" si="34">F573*K573</f>
        <v>0</v>
      </c>
      <c r="M573" s="166">
        <f t="shared" ref="M573:M636" si="35">H573+J573+L573</f>
        <v>0</v>
      </c>
    </row>
    <row r="574" spans="1:28" s="4" customFormat="1" ht="15" customHeight="1" x14ac:dyDescent="0.25">
      <c r="A574" s="128"/>
      <c r="B574" s="99"/>
      <c r="C574" s="111" t="s">
        <v>30</v>
      </c>
      <c r="D574" s="112" t="s">
        <v>28</v>
      </c>
      <c r="E574" s="113">
        <v>0.96</v>
      </c>
      <c r="F574" s="124">
        <f>F572*E574</f>
        <v>0.96</v>
      </c>
      <c r="G574" s="1"/>
      <c r="H574" s="124">
        <f t="shared" si="32"/>
        <v>0</v>
      </c>
      <c r="I574" s="1"/>
      <c r="J574" s="124">
        <f t="shared" si="33"/>
        <v>0</v>
      </c>
      <c r="K574" s="2"/>
      <c r="L574" s="125">
        <f t="shared" si="34"/>
        <v>0</v>
      </c>
      <c r="M574" s="166">
        <f t="shared" si="35"/>
        <v>0</v>
      </c>
    </row>
    <row r="575" spans="1:28" s="4" customFormat="1" ht="15" customHeight="1" x14ac:dyDescent="0.25">
      <c r="A575" s="128"/>
      <c r="B575" s="99"/>
      <c r="C575" s="111" t="s">
        <v>140</v>
      </c>
      <c r="D575" s="112" t="s">
        <v>78</v>
      </c>
      <c r="E575" s="113"/>
      <c r="F575" s="124">
        <f>F572</f>
        <v>1</v>
      </c>
      <c r="G575" s="1"/>
      <c r="H575" s="124">
        <f t="shared" si="32"/>
        <v>0</v>
      </c>
      <c r="I575" s="1"/>
      <c r="J575" s="124">
        <f t="shared" si="33"/>
        <v>0</v>
      </c>
      <c r="K575" s="2"/>
      <c r="L575" s="125">
        <f t="shared" si="34"/>
        <v>0</v>
      </c>
      <c r="M575" s="166">
        <f t="shared" si="35"/>
        <v>0</v>
      </c>
    </row>
    <row r="576" spans="1:28" s="4" customFormat="1" ht="15" customHeight="1" x14ac:dyDescent="0.25">
      <c r="A576" s="129"/>
      <c r="B576" s="99"/>
      <c r="C576" s="111" t="s">
        <v>97</v>
      </c>
      <c r="D576" s="112" t="s">
        <v>28</v>
      </c>
      <c r="E576" s="113">
        <v>0.31</v>
      </c>
      <c r="F576" s="124">
        <f>F572*E576</f>
        <v>0.31</v>
      </c>
      <c r="G576" s="1"/>
      <c r="H576" s="124">
        <f t="shared" si="32"/>
        <v>0</v>
      </c>
      <c r="I576" s="1"/>
      <c r="J576" s="124">
        <f t="shared" si="33"/>
        <v>0</v>
      </c>
      <c r="K576" s="2"/>
      <c r="L576" s="125">
        <f t="shared" si="34"/>
        <v>0</v>
      </c>
      <c r="M576" s="166">
        <f t="shared" si="35"/>
        <v>0</v>
      </c>
    </row>
    <row r="577" spans="1:13" s="4" customFormat="1" ht="15" customHeight="1" x14ac:dyDescent="0.25">
      <c r="A577" s="127">
        <v>2</v>
      </c>
      <c r="B577" s="99" t="s">
        <v>193</v>
      </c>
      <c r="C577" s="111" t="s">
        <v>141</v>
      </c>
      <c r="D577" s="112" t="s">
        <v>128</v>
      </c>
      <c r="E577" s="113"/>
      <c r="F577" s="124">
        <f>F579</f>
        <v>1</v>
      </c>
      <c r="G577" s="1"/>
      <c r="H577" s="124"/>
      <c r="I577" s="1"/>
      <c r="J577" s="124"/>
      <c r="K577" s="2"/>
      <c r="L577" s="125"/>
      <c r="M577" s="166"/>
    </row>
    <row r="578" spans="1:13" s="4" customFormat="1" ht="15" customHeight="1" x14ac:dyDescent="0.25">
      <c r="A578" s="128"/>
      <c r="B578" s="99"/>
      <c r="C578" s="111" t="s">
        <v>29</v>
      </c>
      <c r="D578" s="112" t="s">
        <v>27</v>
      </c>
      <c r="E578" s="113">
        <v>1</v>
      </c>
      <c r="F578" s="124">
        <f>F577*E578</f>
        <v>1</v>
      </c>
      <c r="G578" s="1"/>
      <c r="H578" s="124">
        <f t="shared" si="32"/>
        <v>0</v>
      </c>
      <c r="I578" s="1"/>
      <c r="J578" s="124">
        <f t="shared" si="33"/>
        <v>0</v>
      </c>
      <c r="K578" s="2"/>
      <c r="L578" s="125">
        <f t="shared" si="34"/>
        <v>0</v>
      </c>
      <c r="M578" s="166">
        <f t="shared" si="35"/>
        <v>0</v>
      </c>
    </row>
    <row r="579" spans="1:13" s="4" customFormat="1" ht="15" customHeight="1" x14ac:dyDescent="0.25">
      <c r="A579" s="128"/>
      <c r="B579" s="99"/>
      <c r="C579" s="111" t="s">
        <v>142</v>
      </c>
      <c r="D579" s="112" t="s">
        <v>128</v>
      </c>
      <c r="E579" s="113"/>
      <c r="F579" s="124">
        <v>1</v>
      </c>
      <c r="G579" s="1"/>
      <c r="H579" s="124">
        <f t="shared" si="32"/>
        <v>0</v>
      </c>
      <c r="I579" s="1"/>
      <c r="J579" s="124">
        <f t="shared" si="33"/>
        <v>0</v>
      </c>
      <c r="K579" s="2"/>
      <c r="L579" s="125">
        <f t="shared" si="34"/>
        <v>0</v>
      </c>
      <c r="M579" s="166">
        <f t="shared" si="35"/>
        <v>0</v>
      </c>
    </row>
    <row r="580" spans="1:13" s="4" customFormat="1" ht="15" customHeight="1" x14ac:dyDescent="0.25">
      <c r="A580" s="129"/>
      <c r="B580" s="99"/>
      <c r="C580" s="111" t="s">
        <v>97</v>
      </c>
      <c r="D580" s="112" t="s">
        <v>28</v>
      </c>
      <c r="E580" s="113">
        <v>1.02</v>
      </c>
      <c r="F580" s="124">
        <f>F577*E580</f>
        <v>1.02</v>
      </c>
      <c r="G580" s="1"/>
      <c r="H580" s="124">
        <f t="shared" si="32"/>
        <v>0</v>
      </c>
      <c r="I580" s="1"/>
      <c r="J580" s="124">
        <f t="shared" si="33"/>
        <v>0</v>
      </c>
      <c r="K580" s="2"/>
      <c r="L580" s="125">
        <f t="shared" si="34"/>
        <v>0</v>
      </c>
      <c r="M580" s="166">
        <f t="shared" si="35"/>
        <v>0</v>
      </c>
    </row>
    <row r="581" spans="1:13" s="4" customFormat="1" ht="15" customHeight="1" x14ac:dyDescent="0.25">
      <c r="A581" s="127">
        <v>3</v>
      </c>
      <c r="B581" s="99" t="s">
        <v>194</v>
      </c>
      <c r="C581" s="111" t="s">
        <v>141</v>
      </c>
      <c r="D581" s="112" t="s">
        <v>128</v>
      </c>
      <c r="E581" s="113"/>
      <c r="F581" s="124">
        <v>2</v>
      </c>
      <c r="G581" s="1"/>
      <c r="H581" s="124"/>
      <c r="I581" s="1"/>
      <c r="J581" s="124"/>
      <c r="K581" s="2"/>
      <c r="L581" s="125"/>
      <c r="M581" s="166"/>
    </row>
    <row r="582" spans="1:13" s="4" customFormat="1" ht="15" customHeight="1" x14ac:dyDescent="0.25">
      <c r="A582" s="128"/>
      <c r="B582" s="99"/>
      <c r="C582" s="111" t="s">
        <v>29</v>
      </c>
      <c r="D582" s="112" t="s">
        <v>27</v>
      </c>
      <c r="E582" s="113">
        <v>1</v>
      </c>
      <c r="F582" s="124">
        <f>F581*E582</f>
        <v>2</v>
      </c>
      <c r="G582" s="1"/>
      <c r="H582" s="124">
        <f t="shared" si="32"/>
        <v>0</v>
      </c>
      <c r="I582" s="1"/>
      <c r="J582" s="124">
        <f t="shared" si="33"/>
        <v>0</v>
      </c>
      <c r="K582" s="2"/>
      <c r="L582" s="125">
        <f t="shared" si="34"/>
        <v>0</v>
      </c>
      <c r="M582" s="166">
        <f t="shared" si="35"/>
        <v>0</v>
      </c>
    </row>
    <row r="583" spans="1:13" s="4" customFormat="1" ht="15" customHeight="1" x14ac:dyDescent="0.25">
      <c r="A583" s="128"/>
      <c r="B583" s="99"/>
      <c r="C583" s="232" t="s">
        <v>314</v>
      </c>
      <c r="D583" s="112" t="s">
        <v>128</v>
      </c>
      <c r="E583" s="113"/>
      <c r="F583" s="124">
        <v>2</v>
      </c>
      <c r="G583" s="1"/>
      <c r="H583" s="124">
        <f t="shared" si="32"/>
        <v>0</v>
      </c>
      <c r="I583" s="1"/>
      <c r="J583" s="124">
        <f t="shared" si="33"/>
        <v>0</v>
      </c>
      <c r="K583" s="2"/>
      <c r="L583" s="125">
        <f t="shared" si="34"/>
        <v>0</v>
      </c>
      <c r="M583" s="166">
        <f t="shared" si="35"/>
        <v>0</v>
      </c>
    </row>
    <row r="584" spans="1:13" s="4" customFormat="1" ht="15" customHeight="1" x14ac:dyDescent="0.25">
      <c r="A584" s="129"/>
      <c r="B584" s="99"/>
      <c r="C584" s="111" t="s">
        <v>97</v>
      </c>
      <c r="D584" s="112" t="s">
        <v>28</v>
      </c>
      <c r="E584" s="113">
        <v>0.48</v>
      </c>
      <c r="F584" s="124">
        <f>F581*E584</f>
        <v>0.96</v>
      </c>
      <c r="G584" s="1"/>
      <c r="H584" s="124">
        <f t="shared" si="32"/>
        <v>0</v>
      </c>
      <c r="I584" s="1"/>
      <c r="J584" s="124">
        <f t="shared" si="33"/>
        <v>0</v>
      </c>
      <c r="K584" s="2"/>
      <c r="L584" s="125">
        <f t="shared" si="34"/>
        <v>0</v>
      </c>
      <c r="M584" s="166">
        <f t="shared" si="35"/>
        <v>0</v>
      </c>
    </row>
    <row r="585" spans="1:13" s="4" customFormat="1" ht="15" customHeight="1" x14ac:dyDescent="0.25">
      <c r="A585" s="127">
        <v>4</v>
      </c>
      <c r="B585" s="99" t="s">
        <v>194</v>
      </c>
      <c r="C585" s="111" t="s">
        <v>141</v>
      </c>
      <c r="D585" s="112" t="s">
        <v>128</v>
      </c>
      <c r="E585" s="113"/>
      <c r="F585" s="124">
        <v>4</v>
      </c>
      <c r="G585" s="1"/>
      <c r="H585" s="124"/>
      <c r="I585" s="1"/>
      <c r="J585" s="124"/>
      <c r="K585" s="2"/>
      <c r="L585" s="125"/>
      <c r="M585" s="166"/>
    </row>
    <row r="586" spans="1:13" s="4" customFormat="1" ht="15" customHeight="1" x14ac:dyDescent="0.25">
      <c r="A586" s="128"/>
      <c r="B586" s="99"/>
      <c r="C586" s="111" t="s">
        <v>29</v>
      </c>
      <c r="D586" s="112" t="s">
        <v>27</v>
      </c>
      <c r="E586" s="113">
        <v>1</v>
      </c>
      <c r="F586" s="124">
        <f>F585*E586</f>
        <v>4</v>
      </c>
      <c r="G586" s="1"/>
      <c r="H586" s="124">
        <f t="shared" si="32"/>
        <v>0</v>
      </c>
      <c r="I586" s="1"/>
      <c r="J586" s="124">
        <f t="shared" si="33"/>
        <v>0</v>
      </c>
      <c r="K586" s="2"/>
      <c r="L586" s="125">
        <f t="shared" si="34"/>
        <v>0</v>
      </c>
      <c r="M586" s="166">
        <f t="shared" si="35"/>
        <v>0</v>
      </c>
    </row>
    <row r="587" spans="1:13" s="4" customFormat="1" ht="15" customHeight="1" x14ac:dyDescent="0.25">
      <c r="A587" s="128"/>
      <c r="B587" s="99"/>
      <c r="C587" s="232" t="s">
        <v>315</v>
      </c>
      <c r="D587" s="112" t="s">
        <v>128</v>
      </c>
      <c r="E587" s="113"/>
      <c r="F587" s="124">
        <f>F585</f>
        <v>4</v>
      </c>
      <c r="G587" s="1"/>
      <c r="H587" s="124">
        <f t="shared" si="32"/>
        <v>0</v>
      </c>
      <c r="I587" s="1"/>
      <c r="J587" s="124">
        <f t="shared" si="33"/>
        <v>0</v>
      </c>
      <c r="K587" s="2"/>
      <c r="L587" s="125">
        <f t="shared" si="34"/>
        <v>0</v>
      </c>
      <c r="M587" s="166">
        <f t="shared" si="35"/>
        <v>0</v>
      </c>
    </row>
    <row r="588" spans="1:13" s="4" customFormat="1" ht="15" customHeight="1" x14ac:dyDescent="0.25">
      <c r="A588" s="129"/>
      <c r="B588" s="99"/>
      <c r="C588" s="111" t="s">
        <v>97</v>
      </c>
      <c r="D588" s="112" t="s">
        <v>28</v>
      </c>
      <c r="E588" s="113">
        <v>0.48</v>
      </c>
      <c r="F588" s="124">
        <f>F585*E588</f>
        <v>1.92</v>
      </c>
      <c r="G588" s="1"/>
      <c r="H588" s="124">
        <f t="shared" si="32"/>
        <v>0</v>
      </c>
      <c r="I588" s="1"/>
      <c r="J588" s="124">
        <f t="shared" si="33"/>
        <v>0</v>
      </c>
      <c r="K588" s="2"/>
      <c r="L588" s="125">
        <f t="shared" si="34"/>
        <v>0</v>
      </c>
      <c r="M588" s="166">
        <f t="shared" si="35"/>
        <v>0</v>
      </c>
    </row>
    <row r="589" spans="1:13" s="4" customFormat="1" ht="15" customHeight="1" x14ac:dyDescent="0.25">
      <c r="A589" s="127">
        <v>5</v>
      </c>
      <c r="B589" s="99" t="s">
        <v>125</v>
      </c>
      <c r="C589" s="111" t="s">
        <v>141</v>
      </c>
      <c r="D589" s="112" t="s">
        <v>128</v>
      </c>
      <c r="E589" s="113"/>
      <c r="F589" s="124">
        <f>F591+F592</f>
        <v>24</v>
      </c>
      <c r="G589" s="1"/>
      <c r="H589" s="124"/>
      <c r="I589" s="1"/>
      <c r="J589" s="124"/>
      <c r="K589" s="2"/>
      <c r="L589" s="125"/>
      <c r="M589" s="166"/>
    </row>
    <row r="590" spans="1:13" s="4" customFormat="1" ht="15" customHeight="1" x14ac:dyDescent="0.25">
      <c r="A590" s="128"/>
      <c r="B590" s="99"/>
      <c r="C590" s="111" t="s">
        <v>29</v>
      </c>
      <c r="D590" s="112" t="s">
        <v>27</v>
      </c>
      <c r="E590" s="113">
        <v>0.2</v>
      </c>
      <c r="F590" s="124">
        <f>F589*E590</f>
        <v>4.8000000000000007</v>
      </c>
      <c r="G590" s="1"/>
      <c r="H590" s="124">
        <f t="shared" si="32"/>
        <v>0</v>
      </c>
      <c r="I590" s="1"/>
      <c r="J590" s="124">
        <f t="shared" si="33"/>
        <v>0</v>
      </c>
      <c r="K590" s="2"/>
      <c r="L590" s="125">
        <f t="shared" si="34"/>
        <v>0</v>
      </c>
      <c r="M590" s="166">
        <f t="shared" si="35"/>
        <v>0</v>
      </c>
    </row>
    <row r="591" spans="1:13" s="4" customFormat="1" ht="15" customHeight="1" x14ac:dyDescent="0.25">
      <c r="A591" s="128"/>
      <c r="B591" s="99"/>
      <c r="C591" s="232" t="s">
        <v>316</v>
      </c>
      <c r="D591" s="112" t="s">
        <v>128</v>
      </c>
      <c r="E591" s="113"/>
      <c r="F591" s="124">
        <v>12</v>
      </c>
      <c r="G591" s="1"/>
      <c r="H591" s="124">
        <f t="shared" si="32"/>
        <v>0</v>
      </c>
      <c r="I591" s="1"/>
      <c r="J591" s="124">
        <f t="shared" si="33"/>
        <v>0</v>
      </c>
      <c r="K591" s="2"/>
      <c r="L591" s="125">
        <f t="shared" si="34"/>
        <v>0</v>
      </c>
      <c r="M591" s="166">
        <f t="shared" si="35"/>
        <v>0</v>
      </c>
    </row>
    <row r="592" spans="1:13" s="4" customFormat="1" ht="15" customHeight="1" x14ac:dyDescent="0.25">
      <c r="A592" s="128"/>
      <c r="B592" s="99"/>
      <c r="C592" s="232" t="s">
        <v>317</v>
      </c>
      <c r="D592" s="112" t="s">
        <v>128</v>
      </c>
      <c r="E592" s="113"/>
      <c r="F592" s="124">
        <v>12</v>
      </c>
      <c r="G592" s="1"/>
      <c r="H592" s="124">
        <f t="shared" si="32"/>
        <v>0</v>
      </c>
      <c r="I592" s="1"/>
      <c r="J592" s="124">
        <f t="shared" si="33"/>
        <v>0</v>
      </c>
      <c r="K592" s="2"/>
      <c r="L592" s="125">
        <f t="shared" si="34"/>
        <v>0</v>
      </c>
      <c r="M592" s="166">
        <f t="shared" si="35"/>
        <v>0</v>
      </c>
    </row>
    <row r="593" spans="1:13" s="4" customFormat="1" ht="15" customHeight="1" x14ac:dyDescent="0.25">
      <c r="A593" s="129"/>
      <c r="B593" s="99"/>
      <c r="C593" s="111" t="s">
        <v>97</v>
      </c>
      <c r="D593" s="112" t="s">
        <v>28</v>
      </c>
      <c r="E593" s="113">
        <v>0.12</v>
      </c>
      <c r="F593" s="124">
        <f>F589*E593</f>
        <v>2.88</v>
      </c>
      <c r="G593" s="1"/>
      <c r="H593" s="124">
        <f t="shared" si="32"/>
        <v>0</v>
      </c>
      <c r="I593" s="1"/>
      <c r="J593" s="124">
        <f t="shared" si="33"/>
        <v>0</v>
      </c>
      <c r="K593" s="2"/>
      <c r="L593" s="125">
        <f t="shared" si="34"/>
        <v>0</v>
      </c>
      <c r="M593" s="166">
        <f t="shared" si="35"/>
        <v>0</v>
      </c>
    </row>
    <row r="594" spans="1:13" s="4" customFormat="1" ht="15" customHeight="1" x14ac:dyDescent="0.25">
      <c r="A594" s="130"/>
      <c r="B594" s="99"/>
      <c r="C594" s="131" t="s">
        <v>87</v>
      </c>
      <c r="D594" s="112"/>
      <c r="E594" s="113"/>
      <c r="F594" s="124"/>
      <c r="G594" s="1"/>
      <c r="H594" s="124"/>
      <c r="I594" s="1"/>
      <c r="J594" s="124"/>
      <c r="K594" s="2"/>
      <c r="L594" s="125"/>
      <c r="M594" s="166"/>
    </row>
    <row r="595" spans="1:13" s="4" customFormat="1" ht="26.25" customHeight="1" x14ac:dyDescent="0.25">
      <c r="A595" s="98">
        <v>1</v>
      </c>
      <c r="B595" s="110" t="s">
        <v>36</v>
      </c>
      <c r="C595" s="111" t="s">
        <v>286</v>
      </c>
      <c r="D595" s="112" t="s">
        <v>128</v>
      </c>
      <c r="E595" s="113"/>
      <c r="F595" s="113">
        <v>1</v>
      </c>
      <c r="G595" s="19"/>
      <c r="H595" s="124"/>
      <c r="I595" s="19"/>
      <c r="J595" s="124"/>
      <c r="K595" s="19"/>
      <c r="L595" s="125"/>
      <c r="M595" s="166"/>
    </row>
    <row r="596" spans="1:13" s="4" customFormat="1" ht="15" customHeight="1" x14ac:dyDescent="0.25">
      <c r="A596" s="103"/>
      <c r="B596" s="104"/>
      <c r="C596" s="111" t="s">
        <v>29</v>
      </c>
      <c r="D596" s="112" t="s">
        <v>27</v>
      </c>
      <c r="E596" s="113">
        <v>6.3</v>
      </c>
      <c r="F596" s="113">
        <f>F595*E596</f>
        <v>6.3</v>
      </c>
      <c r="G596" s="19"/>
      <c r="H596" s="124">
        <f t="shared" si="32"/>
        <v>0</v>
      </c>
      <c r="I596" s="19"/>
      <c r="J596" s="124">
        <f t="shared" si="33"/>
        <v>0</v>
      </c>
      <c r="K596" s="19"/>
      <c r="L596" s="125">
        <f t="shared" si="34"/>
        <v>0</v>
      </c>
      <c r="M596" s="166">
        <f t="shared" si="35"/>
        <v>0</v>
      </c>
    </row>
    <row r="597" spans="1:13" s="4" customFormat="1" ht="15" customHeight="1" x14ac:dyDescent="0.25">
      <c r="A597" s="106"/>
      <c r="B597" s="104"/>
      <c r="C597" s="111" t="s">
        <v>30</v>
      </c>
      <c r="D597" s="112" t="s">
        <v>28</v>
      </c>
      <c r="E597" s="113">
        <v>7.4</v>
      </c>
      <c r="F597" s="113">
        <f>F595*E597</f>
        <v>7.4</v>
      </c>
      <c r="G597" s="19"/>
      <c r="H597" s="124">
        <f t="shared" si="32"/>
        <v>0</v>
      </c>
      <c r="I597" s="19"/>
      <c r="J597" s="124">
        <f t="shared" si="33"/>
        <v>0</v>
      </c>
      <c r="K597" s="19"/>
      <c r="L597" s="125">
        <f t="shared" si="34"/>
        <v>0</v>
      </c>
      <c r="M597" s="166">
        <f t="shared" si="35"/>
        <v>0</v>
      </c>
    </row>
    <row r="598" spans="1:13" s="4" customFormat="1" ht="15" customHeight="1" x14ac:dyDescent="0.25">
      <c r="A598" s="127">
        <v>2</v>
      </c>
      <c r="B598" s="99" t="s">
        <v>91</v>
      </c>
      <c r="C598" s="111" t="s">
        <v>98</v>
      </c>
      <c r="D598" s="112" t="s">
        <v>96</v>
      </c>
      <c r="E598" s="113"/>
      <c r="F598" s="124">
        <f>F603+F602+F601</f>
        <v>1055</v>
      </c>
      <c r="G598" s="1"/>
      <c r="H598" s="124"/>
      <c r="I598" s="1"/>
      <c r="J598" s="124"/>
      <c r="K598" s="2"/>
      <c r="L598" s="125"/>
      <c r="M598" s="166"/>
    </row>
    <row r="599" spans="1:13" s="4" customFormat="1" ht="15" customHeight="1" x14ac:dyDescent="0.25">
      <c r="A599" s="128"/>
      <c r="B599" s="99"/>
      <c r="C599" s="111" t="s">
        <v>29</v>
      </c>
      <c r="D599" s="112" t="s">
        <v>27</v>
      </c>
      <c r="E599" s="113">
        <v>0.13</v>
      </c>
      <c r="F599" s="124">
        <f>F598*E599</f>
        <v>137.15</v>
      </c>
      <c r="G599" s="1"/>
      <c r="H599" s="124">
        <f t="shared" si="32"/>
        <v>0</v>
      </c>
      <c r="I599" s="1"/>
      <c r="J599" s="124">
        <f t="shared" si="33"/>
        <v>0</v>
      </c>
      <c r="K599" s="2"/>
      <c r="L599" s="125">
        <f t="shared" si="34"/>
        <v>0</v>
      </c>
      <c r="M599" s="166">
        <f t="shared" si="35"/>
        <v>0</v>
      </c>
    </row>
    <row r="600" spans="1:13" s="4" customFormat="1" ht="15" customHeight="1" x14ac:dyDescent="0.25">
      <c r="A600" s="128"/>
      <c r="B600" s="99"/>
      <c r="C600" s="111" t="s">
        <v>30</v>
      </c>
      <c r="D600" s="112" t="s">
        <v>28</v>
      </c>
      <c r="E600" s="113">
        <v>3.7100000000000001E-2</v>
      </c>
      <c r="F600" s="124">
        <f>F598*E600</f>
        <v>39.140500000000003</v>
      </c>
      <c r="G600" s="1"/>
      <c r="H600" s="124">
        <f t="shared" si="32"/>
        <v>0</v>
      </c>
      <c r="I600" s="1"/>
      <c r="J600" s="124">
        <f t="shared" si="33"/>
        <v>0</v>
      </c>
      <c r="K600" s="2"/>
      <c r="L600" s="125">
        <f t="shared" si="34"/>
        <v>0</v>
      </c>
      <c r="M600" s="166">
        <f t="shared" si="35"/>
        <v>0</v>
      </c>
    </row>
    <row r="601" spans="1:13" s="4" customFormat="1" ht="15" customHeight="1" x14ac:dyDescent="0.25">
      <c r="A601" s="128"/>
      <c r="B601" s="99"/>
      <c r="C601" s="111" t="s">
        <v>318</v>
      </c>
      <c r="D601" s="112" t="s">
        <v>96</v>
      </c>
      <c r="E601" s="113"/>
      <c r="F601" s="124">
        <v>700</v>
      </c>
      <c r="G601" s="1"/>
      <c r="H601" s="124">
        <f t="shared" si="32"/>
        <v>0</v>
      </c>
      <c r="I601" s="1"/>
      <c r="J601" s="124">
        <f t="shared" si="33"/>
        <v>0</v>
      </c>
      <c r="K601" s="2"/>
      <c r="L601" s="125">
        <f t="shared" si="34"/>
        <v>0</v>
      </c>
      <c r="M601" s="166">
        <f t="shared" si="35"/>
        <v>0</v>
      </c>
    </row>
    <row r="602" spans="1:13" s="4" customFormat="1" ht="15" customHeight="1" x14ac:dyDescent="0.25">
      <c r="A602" s="128"/>
      <c r="B602" s="99"/>
      <c r="C602" s="111" t="s">
        <v>319</v>
      </c>
      <c r="D602" s="112" t="s">
        <v>96</v>
      </c>
      <c r="E602" s="113"/>
      <c r="F602" s="124">
        <v>300</v>
      </c>
      <c r="G602" s="1"/>
      <c r="H602" s="124">
        <f t="shared" si="32"/>
        <v>0</v>
      </c>
      <c r="I602" s="1"/>
      <c r="J602" s="124">
        <f t="shared" si="33"/>
        <v>0</v>
      </c>
      <c r="K602" s="2"/>
      <c r="L602" s="125">
        <f t="shared" si="34"/>
        <v>0</v>
      </c>
      <c r="M602" s="166">
        <f t="shared" si="35"/>
        <v>0</v>
      </c>
    </row>
    <row r="603" spans="1:13" s="4" customFormat="1" ht="15" customHeight="1" x14ac:dyDescent="0.25">
      <c r="A603" s="128"/>
      <c r="B603" s="99"/>
      <c r="C603" s="111" t="s">
        <v>320</v>
      </c>
      <c r="D603" s="112" t="s">
        <v>96</v>
      </c>
      <c r="E603" s="113"/>
      <c r="F603" s="124">
        <v>55</v>
      </c>
      <c r="G603" s="1"/>
      <c r="H603" s="124">
        <f t="shared" si="32"/>
        <v>0</v>
      </c>
      <c r="I603" s="1"/>
      <c r="J603" s="124">
        <f t="shared" si="33"/>
        <v>0</v>
      </c>
      <c r="K603" s="2"/>
      <c r="L603" s="125">
        <f t="shared" si="34"/>
        <v>0</v>
      </c>
      <c r="M603" s="166">
        <f t="shared" si="35"/>
        <v>0</v>
      </c>
    </row>
    <row r="604" spans="1:13" s="4" customFormat="1" ht="15" customHeight="1" x14ac:dyDescent="0.25">
      <c r="A604" s="129"/>
      <c r="B604" s="99"/>
      <c r="C604" s="111" t="s">
        <v>97</v>
      </c>
      <c r="D604" s="112" t="s">
        <v>28</v>
      </c>
      <c r="E604" s="113">
        <v>1.44E-2</v>
      </c>
      <c r="F604" s="124">
        <f>F598*E604</f>
        <v>15.192</v>
      </c>
      <c r="G604" s="1"/>
      <c r="H604" s="124">
        <f t="shared" si="32"/>
        <v>0</v>
      </c>
      <c r="I604" s="1"/>
      <c r="J604" s="124">
        <f t="shared" si="33"/>
        <v>0</v>
      </c>
      <c r="K604" s="2"/>
      <c r="L604" s="125">
        <f t="shared" si="34"/>
        <v>0</v>
      </c>
      <c r="M604" s="166">
        <f t="shared" si="35"/>
        <v>0</v>
      </c>
    </row>
    <row r="605" spans="1:13" s="4" customFormat="1" ht="15" customHeight="1" x14ac:dyDescent="0.25">
      <c r="A605" s="130"/>
      <c r="B605" s="99"/>
      <c r="C605" s="131" t="s">
        <v>88</v>
      </c>
      <c r="D605" s="112"/>
      <c r="E605" s="113"/>
      <c r="F605" s="124"/>
      <c r="G605" s="1"/>
      <c r="H605" s="124"/>
      <c r="I605" s="1"/>
      <c r="J605" s="124"/>
      <c r="K605" s="2"/>
      <c r="L605" s="125"/>
      <c r="M605" s="166"/>
    </row>
    <row r="606" spans="1:13" s="4" customFormat="1" ht="15" customHeight="1" x14ac:dyDescent="0.25">
      <c r="A606" s="127">
        <v>1</v>
      </c>
      <c r="B606" s="99" t="s">
        <v>92</v>
      </c>
      <c r="C606" s="111" t="s">
        <v>99</v>
      </c>
      <c r="D606" s="112" t="s">
        <v>128</v>
      </c>
      <c r="E606" s="113"/>
      <c r="F606" s="124">
        <v>14</v>
      </c>
      <c r="G606" s="1"/>
      <c r="H606" s="124"/>
      <c r="I606" s="1"/>
      <c r="J606" s="124"/>
      <c r="K606" s="2"/>
      <c r="L606" s="125"/>
      <c r="M606" s="166"/>
    </row>
    <row r="607" spans="1:13" s="4" customFormat="1" ht="15" customHeight="1" x14ac:dyDescent="0.25">
      <c r="A607" s="128"/>
      <c r="B607" s="99"/>
      <c r="C607" s="111" t="s">
        <v>29</v>
      </c>
      <c r="D607" s="112" t="s">
        <v>27</v>
      </c>
      <c r="E607" s="113">
        <v>0.22</v>
      </c>
      <c r="F607" s="124">
        <f>F606*E607</f>
        <v>3.08</v>
      </c>
      <c r="G607" s="1"/>
      <c r="H607" s="124">
        <f t="shared" si="32"/>
        <v>0</v>
      </c>
      <c r="I607" s="1"/>
      <c r="J607" s="124">
        <f t="shared" si="33"/>
        <v>0</v>
      </c>
      <c r="K607" s="2"/>
      <c r="L607" s="125">
        <f t="shared" si="34"/>
        <v>0</v>
      </c>
      <c r="M607" s="166">
        <f t="shared" si="35"/>
        <v>0</v>
      </c>
    </row>
    <row r="608" spans="1:13" s="4" customFormat="1" ht="15" customHeight="1" x14ac:dyDescent="0.25">
      <c r="A608" s="128"/>
      <c r="B608" s="99"/>
      <c r="C608" s="111" t="s">
        <v>30</v>
      </c>
      <c r="D608" s="104" t="s">
        <v>28</v>
      </c>
      <c r="E608" s="218">
        <v>2.0000000000000001E-4</v>
      </c>
      <c r="F608" s="233">
        <f>F606*E608</f>
        <v>2.8E-3</v>
      </c>
      <c r="G608" s="1"/>
      <c r="H608" s="124">
        <f t="shared" si="32"/>
        <v>0</v>
      </c>
      <c r="I608" s="1"/>
      <c r="J608" s="124">
        <f t="shared" si="33"/>
        <v>0</v>
      </c>
      <c r="K608" s="2"/>
      <c r="L608" s="125">
        <f t="shared" si="34"/>
        <v>0</v>
      </c>
      <c r="M608" s="166">
        <f t="shared" si="35"/>
        <v>0</v>
      </c>
    </row>
    <row r="609" spans="1:13" s="4" customFormat="1" ht="15" customHeight="1" x14ac:dyDescent="0.25">
      <c r="A609" s="128"/>
      <c r="B609" s="99"/>
      <c r="C609" s="111" t="s">
        <v>321</v>
      </c>
      <c r="D609" s="112" t="s">
        <v>128</v>
      </c>
      <c r="E609" s="113"/>
      <c r="F609" s="124">
        <f>F606</f>
        <v>14</v>
      </c>
      <c r="G609" s="1"/>
      <c r="H609" s="124">
        <f t="shared" si="32"/>
        <v>0</v>
      </c>
      <c r="I609" s="1"/>
      <c r="J609" s="124">
        <f t="shared" si="33"/>
        <v>0</v>
      </c>
      <c r="K609" s="2"/>
      <c r="L609" s="125">
        <f t="shared" si="34"/>
        <v>0</v>
      </c>
      <c r="M609" s="166">
        <f t="shared" si="35"/>
        <v>0</v>
      </c>
    </row>
    <row r="610" spans="1:13" s="4" customFormat="1" ht="15" customHeight="1" x14ac:dyDescent="0.25">
      <c r="A610" s="129"/>
      <c r="B610" s="99"/>
      <c r="C610" s="111" t="s">
        <v>97</v>
      </c>
      <c r="D610" s="112" t="s">
        <v>28</v>
      </c>
      <c r="E610" s="113">
        <v>8.2799999999999999E-2</v>
      </c>
      <c r="F610" s="124">
        <f>F606*E610</f>
        <v>1.1592</v>
      </c>
      <c r="G610" s="1"/>
      <c r="H610" s="124">
        <f t="shared" si="32"/>
        <v>0</v>
      </c>
      <c r="I610" s="1"/>
      <c r="J610" s="124">
        <f t="shared" si="33"/>
        <v>0</v>
      </c>
      <c r="K610" s="2"/>
      <c r="L610" s="125">
        <f t="shared" si="34"/>
        <v>0</v>
      </c>
      <c r="M610" s="166">
        <f t="shared" si="35"/>
        <v>0</v>
      </c>
    </row>
    <row r="611" spans="1:13" s="4" customFormat="1" ht="15" customHeight="1" x14ac:dyDescent="0.25">
      <c r="A611" s="127">
        <v>2</v>
      </c>
      <c r="B611" s="99" t="s">
        <v>93</v>
      </c>
      <c r="C611" s="111" t="s">
        <v>100</v>
      </c>
      <c r="D611" s="112" t="s">
        <v>128</v>
      </c>
      <c r="E611" s="113"/>
      <c r="F611" s="124">
        <f>F614+F615</f>
        <v>9</v>
      </c>
      <c r="G611" s="1"/>
      <c r="H611" s="124"/>
      <c r="I611" s="1"/>
      <c r="J611" s="124"/>
      <c r="K611" s="2"/>
      <c r="L611" s="125"/>
      <c r="M611" s="166"/>
    </row>
    <row r="612" spans="1:13" s="4" customFormat="1" ht="15" customHeight="1" x14ac:dyDescent="0.25">
      <c r="A612" s="128"/>
      <c r="B612" s="99"/>
      <c r="C612" s="111" t="s">
        <v>29</v>
      </c>
      <c r="D612" s="112" t="s">
        <v>27</v>
      </c>
      <c r="E612" s="113">
        <v>0.2</v>
      </c>
      <c r="F612" s="124">
        <f>F611*E612</f>
        <v>1.8</v>
      </c>
      <c r="G612" s="1"/>
      <c r="H612" s="124">
        <f t="shared" si="32"/>
        <v>0</v>
      </c>
      <c r="I612" s="1"/>
      <c r="J612" s="124">
        <f t="shared" si="33"/>
        <v>0</v>
      </c>
      <c r="K612" s="2"/>
      <c r="L612" s="125">
        <f t="shared" si="34"/>
        <v>0</v>
      </c>
      <c r="M612" s="166">
        <f t="shared" si="35"/>
        <v>0</v>
      </c>
    </row>
    <row r="613" spans="1:13" s="4" customFormat="1" ht="15" customHeight="1" x14ac:dyDescent="0.25">
      <c r="A613" s="128"/>
      <c r="B613" s="99"/>
      <c r="C613" s="111" t="s">
        <v>30</v>
      </c>
      <c r="D613" s="112" t="s">
        <v>28</v>
      </c>
      <c r="E613" s="234">
        <v>5.0000000000000001E-4</v>
      </c>
      <c r="F613" s="233">
        <f>F611*E613</f>
        <v>4.5000000000000005E-3</v>
      </c>
      <c r="G613" s="1"/>
      <c r="H613" s="124">
        <f t="shared" si="32"/>
        <v>0</v>
      </c>
      <c r="I613" s="1"/>
      <c r="J613" s="124">
        <f t="shared" si="33"/>
        <v>0</v>
      </c>
      <c r="K613" s="2"/>
      <c r="L613" s="125">
        <f t="shared" si="34"/>
        <v>0</v>
      </c>
      <c r="M613" s="166">
        <f t="shared" si="35"/>
        <v>0</v>
      </c>
    </row>
    <row r="614" spans="1:13" s="4" customFormat="1" ht="15" customHeight="1" x14ac:dyDescent="0.25">
      <c r="A614" s="128"/>
      <c r="B614" s="99"/>
      <c r="C614" s="111" t="s">
        <v>143</v>
      </c>
      <c r="D614" s="112" t="s">
        <v>128</v>
      </c>
      <c r="E614" s="113"/>
      <c r="F614" s="124">
        <v>4</v>
      </c>
      <c r="G614" s="1"/>
      <c r="H614" s="124">
        <f t="shared" si="32"/>
        <v>0</v>
      </c>
      <c r="I614" s="1"/>
      <c r="J614" s="124">
        <f t="shared" si="33"/>
        <v>0</v>
      </c>
      <c r="K614" s="2"/>
      <c r="L614" s="125">
        <f t="shared" si="34"/>
        <v>0</v>
      </c>
      <c r="M614" s="166">
        <f t="shared" si="35"/>
        <v>0</v>
      </c>
    </row>
    <row r="615" spans="1:13" s="4" customFormat="1" ht="15" customHeight="1" x14ac:dyDescent="0.25">
      <c r="A615" s="128"/>
      <c r="B615" s="99"/>
      <c r="C615" s="111" t="s">
        <v>144</v>
      </c>
      <c r="D615" s="112" t="s">
        <v>128</v>
      </c>
      <c r="E615" s="113"/>
      <c r="F615" s="124">
        <v>5</v>
      </c>
      <c r="G615" s="1"/>
      <c r="H615" s="124">
        <f t="shared" si="32"/>
        <v>0</v>
      </c>
      <c r="I615" s="1"/>
      <c r="J615" s="124">
        <f t="shared" si="33"/>
        <v>0</v>
      </c>
      <c r="K615" s="2"/>
      <c r="L615" s="125">
        <f t="shared" si="34"/>
        <v>0</v>
      </c>
      <c r="M615" s="166">
        <f t="shared" si="35"/>
        <v>0</v>
      </c>
    </row>
    <row r="616" spans="1:13" s="4" customFormat="1" ht="15" customHeight="1" x14ac:dyDescent="0.25">
      <c r="A616" s="129"/>
      <c r="B616" s="99"/>
      <c r="C616" s="111" t="s">
        <v>97</v>
      </c>
      <c r="D616" s="112" t="s">
        <v>28</v>
      </c>
      <c r="E616" s="113">
        <v>8.2500000000000004E-2</v>
      </c>
      <c r="F616" s="124">
        <f>F611*E616</f>
        <v>0.74250000000000005</v>
      </c>
      <c r="G616" s="1"/>
      <c r="H616" s="124">
        <f t="shared" si="32"/>
        <v>0</v>
      </c>
      <c r="I616" s="1"/>
      <c r="J616" s="124">
        <f t="shared" si="33"/>
        <v>0</v>
      </c>
      <c r="K616" s="2"/>
      <c r="L616" s="125">
        <f t="shared" si="34"/>
        <v>0</v>
      </c>
      <c r="M616" s="166">
        <f t="shared" si="35"/>
        <v>0</v>
      </c>
    </row>
    <row r="617" spans="1:13" s="4" customFormat="1" ht="15" customHeight="1" x14ac:dyDescent="0.25">
      <c r="A617" s="130"/>
      <c r="B617" s="99"/>
      <c r="C617" s="131" t="s">
        <v>89</v>
      </c>
      <c r="D617" s="112"/>
      <c r="E617" s="113"/>
      <c r="F617" s="124"/>
      <c r="G617" s="1"/>
      <c r="H617" s="124"/>
      <c r="I617" s="1"/>
      <c r="J617" s="124"/>
      <c r="K617" s="2"/>
      <c r="L617" s="125"/>
      <c r="M617" s="166"/>
    </row>
    <row r="618" spans="1:13" s="4" customFormat="1" ht="15" customHeight="1" x14ac:dyDescent="0.25">
      <c r="A618" s="127">
        <v>1</v>
      </c>
      <c r="B618" s="99" t="s">
        <v>94</v>
      </c>
      <c r="C618" s="111" t="s">
        <v>101</v>
      </c>
      <c r="D618" s="112" t="s">
        <v>128</v>
      </c>
      <c r="E618" s="113"/>
      <c r="F618" s="124">
        <f>F622+F621</f>
        <v>57</v>
      </c>
      <c r="G618" s="1"/>
      <c r="H618" s="124"/>
      <c r="I618" s="1"/>
      <c r="J618" s="124"/>
      <c r="K618" s="2"/>
      <c r="L618" s="125"/>
      <c r="M618" s="166"/>
    </row>
    <row r="619" spans="1:13" s="4" customFormat="1" ht="15" customHeight="1" x14ac:dyDescent="0.25">
      <c r="A619" s="128"/>
      <c r="B619" s="99"/>
      <c r="C619" s="111" t="s">
        <v>29</v>
      </c>
      <c r="D619" s="112" t="s">
        <v>27</v>
      </c>
      <c r="E619" s="113">
        <v>0.97</v>
      </c>
      <c r="F619" s="124">
        <f>F618*E619</f>
        <v>55.29</v>
      </c>
      <c r="G619" s="1"/>
      <c r="H619" s="124">
        <f t="shared" si="32"/>
        <v>0</v>
      </c>
      <c r="I619" s="1"/>
      <c r="J619" s="124">
        <f t="shared" si="33"/>
        <v>0</v>
      </c>
      <c r="K619" s="2"/>
      <c r="L619" s="125">
        <f t="shared" si="34"/>
        <v>0</v>
      </c>
      <c r="M619" s="166">
        <f t="shared" si="35"/>
        <v>0</v>
      </c>
    </row>
    <row r="620" spans="1:13" s="4" customFormat="1" ht="15" customHeight="1" x14ac:dyDescent="0.25">
      <c r="A620" s="128"/>
      <c r="B620" s="99"/>
      <c r="C620" s="111" t="s">
        <v>30</v>
      </c>
      <c r="D620" s="112" t="s">
        <v>28</v>
      </c>
      <c r="E620" s="113">
        <v>0.34899999999999998</v>
      </c>
      <c r="F620" s="124">
        <f>F618*E620</f>
        <v>19.892999999999997</v>
      </c>
      <c r="G620" s="1"/>
      <c r="H620" s="124">
        <f t="shared" si="32"/>
        <v>0</v>
      </c>
      <c r="I620" s="1"/>
      <c r="J620" s="124">
        <f t="shared" si="33"/>
        <v>0</v>
      </c>
      <c r="K620" s="2"/>
      <c r="L620" s="125">
        <f t="shared" si="34"/>
        <v>0</v>
      </c>
      <c r="M620" s="166">
        <f t="shared" si="35"/>
        <v>0</v>
      </c>
    </row>
    <row r="621" spans="1:13" s="4" customFormat="1" ht="15" customHeight="1" x14ac:dyDescent="0.25">
      <c r="A621" s="128"/>
      <c r="B621" s="99"/>
      <c r="C621" s="111" t="s">
        <v>322</v>
      </c>
      <c r="D621" s="112" t="s">
        <v>128</v>
      </c>
      <c r="E621" s="113"/>
      <c r="F621" s="124">
        <v>54</v>
      </c>
      <c r="G621" s="1"/>
      <c r="H621" s="124">
        <f t="shared" si="32"/>
        <v>0</v>
      </c>
      <c r="I621" s="1"/>
      <c r="J621" s="124">
        <f t="shared" si="33"/>
        <v>0</v>
      </c>
      <c r="K621" s="2"/>
      <c r="L621" s="125">
        <f t="shared" si="34"/>
        <v>0</v>
      </c>
      <c r="M621" s="166">
        <f t="shared" si="35"/>
        <v>0</v>
      </c>
    </row>
    <row r="622" spans="1:13" s="4" customFormat="1" ht="15" customHeight="1" x14ac:dyDescent="0.25">
      <c r="A622" s="128"/>
      <c r="B622" s="99"/>
      <c r="C622" s="111" t="s">
        <v>323</v>
      </c>
      <c r="D622" s="112" t="s">
        <v>128</v>
      </c>
      <c r="E622" s="113"/>
      <c r="F622" s="124">
        <v>3</v>
      </c>
      <c r="G622" s="1"/>
      <c r="H622" s="124">
        <f t="shared" si="32"/>
        <v>0</v>
      </c>
      <c r="I622" s="1"/>
      <c r="J622" s="124">
        <f t="shared" si="33"/>
        <v>0</v>
      </c>
      <c r="K622" s="2"/>
      <c r="L622" s="125">
        <f t="shared" si="34"/>
        <v>0</v>
      </c>
      <c r="M622" s="166">
        <f t="shared" si="35"/>
        <v>0</v>
      </c>
    </row>
    <row r="623" spans="1:13" s="4" customFormat="1" ht="15" customHeight="1" x14ac:dyDescent="0.25">
      <c r="A623" s="129"/>
      <c r="B623" s="99"/>
      <c r="C623" s="111" t="s">
        <v>97</v>
      </c>
      <c r="D623" s="112" t="s">
        <v>28</v>
      </c>
      <c r="E623" s="113">
        <v>0.38200000000000001</v>
      </c>
      <c r="F623" s="124">
        <f>F618*E623</f>
        <v>21.774000000000001</v>
      </c>
      <c r="G623" s="1"/>
      <c r="H623" s="124">
        <f t="shared" si="32"/>
        <v>0</v>
      </c>
      <c r="I623" s="1"/>
      <c r="J623" s="124">
        <f t="shared" si="33"/>
        <v>0</v>
      </c>
      <c r="K623" s="2"/>
      <c r="L623" s="125">
        <f t="shared" si="34"/>
        <v>0</v>
      </c>
      <c r="M623" s="166">
        <f t="shared" si="35"/>
        <v>0</v>
      </c>
    </row>
    <row r="624" spans="1:13" s="4" customFormat="1" ht="15" customHeight="1" x14ac:dyDescent="0.25">
      <c r="A624" s="130"/>
      <c r="B624" s="99"/>
      <c r="C624" s="131" t="s">
        <v>90</v>
      </c>
      <c r="D624" s="104"/>
      <c r="E624" s="113"/>
      <c r="F624" s="124"/>
      <c r="G624" s="1"/>
      <c r="H624" s="124"/>
      <c r="I624" s="1"/>
      <c r="J624" s="124"/>
      <c r="K624" s="2"/>
      <c r="L624" s="125"/>
      <c r="M624" s="166"/>
    </row>
    <row r="625" spans="1:13" s="4" customFormat="1" ht="15" customHeight="1" x14ac:dyDescent="0.25">
      <c r="A625" s="130">
        <v>1</v>
      </c>
      <c r="B625" s="99" t="s">
        <v>36</v>
      </c>
      <c r="C625" s="111" t="s">
        <v>324</v>
      </c>
      <c r="D625" s="112" t="s">
        <v>128</v>
      </c>
      <c r="E625" s="113"/>
      <c r="F625" s="124">
        <v>8</v>
      </c>
      <c r="G625" s="1"/>
      <c r="H625" s="124">
        <f t="shared" si="32"/>
        <v>0</v>
      </c>
      <c r="I625" s="1"/>
      <c r="J625" s="124">
        <f t="shared" si="33"/>
        <v>0</v>
      </c>
      <c r="K625" s="2"/>
      <c r="L625" s="125">
        <f t="shared" si="34"/>
        <v>0</v>
      </c>
      <c r="M625" s="166">
        <f t="shared" si="35"/>
        <v>0</v>
      </c>
    </row>
    <row r="626" spans="1:13" s="4" customFormat="1" ht="15" customHeight="1" x14ac:dyDescent="0.25">
      <c r="A626" s="130">
        <v>2</v>
      </c>
      <c r="B626" s="99" t="s">
        <v>36</v>
      </c>
      <c r="C626" s="111" t="s">
        <v>145</v>
      </c>
      <c r="D626" s="112" t="s">
        <v>128</v>
      </c>
      <c r="E626" s="113"/>
      <c r="F626" s="124">
        <f>F609+F614+F615</f>
        <v>23</v>
      </c>
      <c r="G626" s="1"/>
      <c r="H626" s="124">
        <f t="shared" si="32"/>
        <v>0</v>
      </c>
      <c r="I626" s="1"/>
      <c r="J626" s="124">
        <f t="shared" si="33"/>
        <v>0</v>
      </c>
      <c r="K626" s="2"/>
      <c r="L626" s="125">
        <f t="shared" si="34"/>
        <v>0</v>
      </c>
      <c r="M626" s="166">
        <f t="shared" si="35"/>
        <v>0</v>
      </c>
    </row>
    <row r="627" spans="1:13" s="4" customFormat="1" ht="15" customHeight="1" x14ac:dyDescent="0.25">
      <c r="A627" s="127">
        <v>3</v>
      </c>
      <c r="B627" s="99" t="s">
        <v>126</v>
      </c>
      <c r="C627" s="111" t="s">
        <v>146</v>
      </c>
      <c r="D627" s="112" t="s">
        <v>96</v>
      </c>
      <c r="E627" s="113"/>
      <c r="F627" s="124">
        <v>400</v>
      </c>
      <c r="G627" s="1"/>
      <c r="H627" s="124"/>
      <c r="I627" s="1"/>
      <c r="J627" s="124"/>
      <c r="K627" s="2"/>
      <c r="L627" s="125"/>
      <c r="M627" s="166"/>
    </row>
    <row r="628" spans="1:13" s="4" customFormat="1" ht="15" customHeight="1" x14ac:dyDescent="0.25">
      <c r="A628" s="128"/>
      <c r="B628" s="99"/>
      <c r="C628" s="111" t="s">
        <v>29</v>
      </c>
      <c r="D628" s="112" t="s">
        <v>27</v>
      </c>
      <c r="E628" s="113">
        <v>0.15</v>
      </c>
      <c r="F628" s="124">
        <f>F627*E628</f>
        <v>60</v>
      </c>
      <c r="G628" s="1"/>
      <c r="H628" s="124">
        <f t="shared" si="32"/>
        <v>0</v>
      </c>
      <c r="I628" s="1"/>
      <c r="J628" s="124">
        <f t="shared" si="33"/>
        <v>0</v>
      </c>
      <c r="K628" s="2"/>
      <c r="L628" s="125">
        <f t="shared" si="34"/>
        <v>0</v>
      </c>
      <c r="M628" s="166">
        <f t="shared" si="35"/>
        <v>0</v>
      </c>
    </row>
    <row r="629" spans="1:13" s="4" customFormat="1" ht="15" customHeight="1" x14ac:dyDescent="0.25">
      <c r="A629" s="128"/>
      <c r="B629" s="99"/>
      <c r="C629" s="111" t="s">
        <v>30</v>
      </c>
      <c r="D629" s="112" t="s">
        <v>28</v>
      </c>
      <c r="E629" s="113">
        <v>1.6999999999999999E-3</v>
      </c>
      <c r="F629" s="124">
        <f>F627*E629</f>
        <v>0.67999999999999994</v>
      </c>
      <c r="G629" s="1"/>
      <c r="H629" s="124">
        <f t="shared" si="32"/>
        <v>0</v>
      </c>
      <c r="I629" s="1"/>
      <c r="J629" s="124">
        <f t="shared" si="33"/>
        <v>0</v>
      </c>
      <c r="K629" s="2"/>
      <c r="L629" s="125">
        <f t="shared" si="34"/>
        <v>0</v>
      </c>
      <c r="M629" s="166">
        <f t="shared" si="35"/>
        <v>0</v>
      </c>
    </row>
    <row r="630" spans="1:13" s="4" customFormat="1" ht="15" customHeight="1" x14ac:dyDescent="0.25">
      <c r="A630" s="128"/>
      <c r="B630" s="99"/>
      <c r="C630" s="111" t="s">
        <v>147</v>
      </c>
      <c r="D630" s="112" t="s">
        <v>96</v>
      </c>
      <c r="E630" s="113">
        <v>1</v>
      </c>
      <c r="F630" s="124">
        <f>F627</f>
        <v>400</v>
      </c>
      <c r="G630" s="1"/>
      <c r="H630" s="124">
        <f t="shared" si="32"/>
        <v>0</v>
      </c>
      <c r="I630" s="1"/>
      <c r="J630" s="124">
        <f t="shared" si="33"/>
        <v>0</v>
      </c>
      <c r="K630" s="2"/>
      <c r="L630" s="125">
        <f t="shared" si="34"/>
        <v>0</v>
      </c>
      <c r="M630" s="166">
        <f t="shared" si="35"/>
        <v>0</v>
      </c>
    </row>
    <row r="631" spans="1:13" s="4" customFormat="1" ht="15" customHeight="1" x14ac:dyDescent="0.25">
      <c r="A631" s="129"/>
      <c r="B631" s="99"/>
      <c r="C631" s="111" t="s">
        <v>97</v>
      </c>
      <c r="D631" s="112" t="s">
        <v>28</v>
      </c>
      <c r="E631" s="113">
        <v>1.15E-2</v>
      </c>
      <c r="F631" s="124">
        <f>F627*E631</f>
        <v>4.5999999999999996</v>
      </c>
      <c r="G631" s="1"/>
      <c r="H631" s="124">
        <f t="shared" si="32"/>
        <v>0</v>
      </c>
      <c r="I631" s="1"/>
      <c r="J631" s="124">
        <f t="shared" si="33"/>
        <v>0</v>
      </c>
      <c r="K631" s="2"/>
      <c r="L631" s="125">
        <f t="shared" si="34"/>
        <v>0</v>
      </c>
      <c r="M631" s="166">
        <f t="shared" si="35"/>
        <v>0</v>
      </c>
    </row>
    <row r="632" spans="1:13" s="4" customFormat="1" ht="15" customHeight="1" x14ac:dyDescent="0.25">
      <c r="A632" s="127">
        <v>4</v>
      </c>
      <c r="B632" s="99" t="s">
        <v>95</v>
      </c>
      <c r="C632" s="111" t="s">
        <v>146</v>
      </c>
      <c r="D632" s="112" t="s">
        <v>96</v>
      </c>
      <c r="E632" s="113"/>
      <c r="F632" s="124">
        <f>F603</f>
        <v>55</v>
      </c>
      <c r="G632" s="1"/>
      <c r="H632" s="124"/>
      <c r="I632" s="1"/>
      <c r="J632" s="124"/>
      <c r="K632" s="2"/>
      <c r="L632" s="125"/>
      <c r="M632" s="166"/>
    </row>
    <row r="633" spans="1:13" s="4" customFormat="1" ht="15" customHeight="1" x14ac:dyDescent="0.25">
      <c r="A633" s="128"/>
      <c r="B633" s="99"/>
      <c r="C633" s="111" t="s">
        <v>29</v>
      </c>
      <c r="D633" s="112" t="s">
        <v>27</v>
      </c>
      <c r="E633" s="113">
        <v>0.17</v>
      </c>
      <c r="F633" s="124">
        <f>F632*E633</f>
        <v>9.3500000000000014</v>
      </c>
      <c r="G633" s="1"/>
      <c r="H633" s="124">
        <f t="shared" si="32"/>
        <v>0</v>
      </c>
      <c r="I633" s="1"/>
      <c r="J633" s="124">
        <f t="shared" si="33"/>
        <v>0</v>
      </c>
      <c r="K633" s="2"/>
      <c r="L633" s="125">
        <f t="shared" si="34"/>
        <v>0</v>
      </c>
      <c r="M633" s="166">
        <f t="shared" si="35"/>
        <v>0</v>
      </c>
    </row>
    <row r="634" spans="1:13" s="4" customFormat="1" ht="15" customHeight="1" x14ac:dyDescent="0.25">
      <c r="A634" s="128"/>
      <c r="B634" s="99"/>
      <c r="C634" s="111" t="s">
        <v>30</v>
      </c>
      <c r="D634" s="112" t="s">
        <v>28</v>
      </c>
      <c r="E634" s="113">
        <v>5.3E-3</v>
      </c>
      <c r="F634" s="124">
        <f>F632*E634</f>
        <v>0.29149999999999998</v>
      </c>
      <c r="G634" s="1"/>
      <c r="H634" s="124">
        <f t="shared" si="32"/>
        <v>0</v>
      </c>
      <c r="I634" s="1"/>
      <c r="J634" s="124">
        <f t="shared" si="33"/>
        <v>0</v>
      </c>
      <c r="K634" s="2"/>
      <c r="L634" s="125">
        <f t="shared" si="34"/>
        <v>0</v>
      </c>
      <c r="M634" s="166">
        <f t="shared" si="35"/>
        <v>0</v>
      </c>
    </row>
    <row r="635" spans="1:13" s="4" customFormat="1" ht="15" customHeight="1" x14ac:dyDescent="0.25">
      <c r="A635" s="128"/>
      <c r="B635" s="99"/>
      <c r="C635" s="111" t="s">
        <v>148</v>
      </c>
      <c r="D635" s="112" t="s">
        <v>96</v>
      </c>
      <c r="E635" s="113">
        <v>1</v>
      </c>
      <c r="F635" s="124">
        <f>E635*F632</f>
        <v>55</v>
      </c>
      <c r="G635" s="1"/>
      <c r="H635" s="124">
        <f t="shared" si="32"/>
        <v>0</v>
      </c>
      <c r="I635" s="1"/>
      <c r="J635" s="124">
        <f t="shared" si="33"/>
        <v>0</v>
      </c>
      <c r="K635" s="2"/>
      <c r="L635" s="125">
        <f t="shared" si="34"/>
        <v>0</v>
      </c>
      <c r="M635" s="166">
        <f t="shared" si="35"/>
        <v>0</v>
      </c>
    </row>
    <row r="636" spans="1:13" s="4" customFormat="1" ht="15" customHeight="1" x14ac:dyDescent="0.25">
      <c r="A636" s="129"/>
      <c r="B636" s="99"/>
      <c r="C636" s="111" t="s">
        <v>97</v>
      </c>
      <c r="D636" s="112" t="s">
        <v>28</v>
      </c>
      <c r="E636" s="113">
        <v>3.7900000000000003E-2</v>
      </c>
      <c r="F636" s="124">
        <f>F632*E636</f>
        <v>2.0845000000000002</v>
      </c>
      <c r="G636" s="1"/>
      <c r="H636" s="124">
        <f t="shared" si="32"/>
        <v>0</v>
      </c>
      <c r="I636" s="1"/>
      <c r="J636" s="124">
        <f t="shared" si="33"/>
        <v>0</v>
      </c>
      <c r="K636" s="2"/>
      <c r="L636" s="125">
        <f t="shared" si="34"/>
        <v>0</v>
      </c>
      <c r="M636" s="166">
        <f t="shared" si="35"/>
        <v>0</v>
      </c>
    </row>
    <row r="637" spans="1:13" s="4" customFormat="1" ht="15" customHeight="1" x14ac:dyDescent="0.25">
      <c r="A637" s="127">
        <v>5</v>
      </c>
      <c r="B637" s="99" t="s">
        <v>95</v>
      </c>
      <c r="C637" s="111" t="s">
        <v>256</v>
      </c>
      <c r="D637" s="112" t="s">
        <v>96</v>
      </c>
      <c r="E637" s="113"/>
      <c r="F637" s="124">
        <v>600</v>
      </c>
      <c r="G637" s="1"/>
      <c r="H637" s="124"/>
      <c r="I637" s="1"/>
      <c r="J637" s="124"/>
      <c r="K637" s="2"/>
      <c r="L637" s="125"/>
      <c r="M637" s="166"/>
    </row>
    <row r="638" spans="1:13" s="4" customFormat="1" ht="15" customHeight="1" x14ac:dyDescent="0.25">
      <c r="A638" s="128"/>
      <c r="B638" s="99"/>
      <c r="C638" s="111" t="s">
        <v>29</v>
      </c>
      <c r="D638" s="112" t="s">
        <v>27</v>
      </c>
      <c r="E638" s="113">
        <v>0.17</v>
      </c>
      <c r="F638" s="124">
        <f>F637*E638</f>
        <v>102.00000000000001</v>
      </c>
      <c r="G638" s="1"/>
      <c r="H638" s="124">
        <f t="shared" ref="H638:H641" si="36">F638*G638</f>
        <v>0</v>
      </c>
      <c r="I638" s="1"/>
      <c r="J638" s="124">
        <f t="shared" ref="J638:J641" si="37">F638*I638</f>
        <v>0</v>
      </c>
      <c r="K638" s="2"/>
      <c r="L638" s="125">
        <f t="shared" ref="L638:L641" si="38">F638*K638</f>
        <v>0</v>
      </c>
      <c r="M638" s="166">
        <f t="shared" ref="M638:M641" si="39">H638+J638+L638</f>
        <v>0</v>
      </c>
    </row>
    <row r="639" spans="1:13" s="4" customFormat="1" ht="15" customHeight="1" x14ac:dyDescent="0.25">
      <c r="A639" s="128"/>
      <c r="B639" s="99"/>
      <c r="C639" s="111" t="s">
        <v>30</v>
      </c>
      <c r="D639" s="112" t="s">
        <v>28</v>
      </c>
      <c r="E639" s="113">
        <v>5.3E-3</v>
      </c>
      <c r="F639" s="124">
        <f>F637*E639</f>
        <v>3.18</v>
      </c>
      <c r="G639" s="1"/>
      <c r="H639" s="124">
        <f t="shared" si="36"/>
        <v>0</v>
      </c>
      <c r="I639" s="1"/>
      <c r="J639" s="124">
        <f t="shared" si="37"/>
        <v>0</v>
      </c>
      <c r="K639" s="2"/>
      <c r="L639" s="125">
        <f t="shared" si="38"/>
        <v>0</v>
      </c>
      <c r="M639" s="166">
        <f t="shared" si="39"/>
        <v>0</v>
      </c>
    </row>
    <row r="640" spans="1:13" s="4" customFormat="1" ht="15" customHeight="1" x14ac:dyDescent="0.25">
      <c r="A640" s="128"/>
      <c r="B640" s="99"/>
      <c r="C640" s="111" t="s">
        <v>257</v>
      </c>
      <c r="D640" s="112" t="s">
        <v>96</v>
      </c>
      <c r="E640" s="113">
        <v>1</v>
      </c>
      <c r="F640" s="124">
        <f>E640*F637</f>
        <v>600</v>
      </c>
      <c r="G640" s="1"/>
      <c r="H640" s="124">
        <f t="shared" si="36"/>
        <v>0</v>
      </c>
      <c r="I640" s="1"/>
      <c r="J640" s="124">
        <f t="shared" si="37"/>
        <v>0</v>
      </c>
      <c r="K640" s="2"/>
      <c r="L640" s="125">
        <f t="shared" si="38"/>
        <v>0</v>
      </c>
      <c r="M640" s="166">
        <f t="shared" si="39"/>
        <v>0</v>
      </c>
    </row>
    <row r="641" spans="1:13" s="4" customFormat="1" ht="15" customHeight="1" x14ac:dyDescent="0.25">
      <c r="A641" s="129"/>
      <c r="B641" s="99"/>
      <c r="C641" s="111" t="s">
        <v>97</v>
      </c>
      <c r="D641" s="112" t="s">
        <v>28</v>
      </c>
      <c r="E641" s="113">
        <v>3.7900000000000003E-2</v>
      </c>
      <c r="F641" s="124">
        <f>F637*E641</f>
        <v>22.740000000000002</v>
      </c>
      <c r="G641" s="1"/>
      <c r="H641" s="124">
        <f t="shared" si="36"/>
        <v>0</v>
      </c>
      <c r="I641" s="1"/>
      <c r="J641" s="124">
        <f t="shared" si="37"/>
        <v>0</v>
      </c>
      <c r="K641" s="2"/>
      <c r="L641" s="125">
        <f t="shared" si="38"/>
        <v>0</v>
      </c>
      <c r="M641" s="166">
        <f t="shared" si="39"/>
        <v>0</v>
      </c>
    </row>
    <row r="642" spans="1:13" s="4" customFormat="1" ht="15" customHeight="1" thickBot="1" x14ac:dyDescent="0.3">
      <c r="A642" s="130"/>
      <c r="B642" s="219"/>
      <c r="C642" s="220" t="s">
        <v>10</v>
      </c>
      <c r="D642" s="221"/>
      <c r="E642" s="222"/>
      <c r="F642" s="176"/>
      <c r="G642" s="176"/>
      <c r="H642" s="223">
        <f>SUM(H572:H641)</f>
        <v>0</v>
      </c>
      <c r="I642" s="176"/>
      <c r="J642" s="223">
        <f>SUM(J572:J641)</f>
        <v>0</v>
      </c>
      <c r="K642" s="177"/>
      <c r="L642" s="226">
        <f>SUM(L572:L641)</f>
        <v>0</v>
      </c>
      <c r="M642" s="190">
        <f>H642+J642+L642</f>
        <v>0</v>
      </c>
    </row>
    <row r="643" spans="1:13" ht="15" customHeight="1" x14ac:dyDescent="0.25">
      <c r="A643" s="149"/>
      <c r="B643" s="150"/>
      <c r="C643" s="151" t="s">
        <v>26</v>
      </c>
      <c r="D643" s="8"/>
      <c r="E643" s="152"/>
      <c r="F643" s="152"/>
      <c r="G643" s="152"/>
      <c r="H643" s="152"/>
      <c r="I643" s="152"/>
      <c r="J643" s="152"/>
      <c r="K643" s="153"/>
      <c r="L643" s="153"/>
      <c r="M643" s="154">
        <f>H642*D643</f>
        <v>0</v>
      </c>
    </row>
    <row r="644" spans="1:13" ht="15" customHeight="1" x14ac:dyDescent="0.25">
      <c r="A644" s="155"/>
      <c r="B644" s="156"/>
      <c r="C644" s="157" t="s">
        <v>4</v>
      </c>
      <c r="D644" s="158"/>
      <c r="E644" s="159"/>
      <c r="F644" s="159"/>
      <c r="G644" s="159"/>
      <c r="H644" s="159"/>
      <c r="I644" s="159"/>
      <c r="J644" s="159"/>
      <c r="K644" s="160"/>
      <c r="L644" s="160"/>
      <c r="M644" s="161">
        <f>M642+M643</f>
        <v>0</v>
      </c>
    </row>
    <row r="645" spans="1:13" ht="15" customHeight="1" x14ac:dyDescent="0.25">
      <c r="A645" s="155"/>
      <c r="B645" s="156"/>
      <c r="C645" s="157" t="s">
        <v>76</v>
      </c>
      <c r="D645" s="9"/>
      <c r="E645" s="159"/>
      <c r="F645" s="159"/>
      <c r="G645" s="159"/>
      <c r="H645" s="159"/>
      <c r="I645" s="159"/>
      <c r="J645" s="159"/>
      <c r="K645" s="160"/>
      <c r="L645" s="160"/>
      <c r="M645" s="161">
        <f>J642*D645</f>
        <v>0</v>
      </c>
    </row>
    <row r="646" spans="1:13" ht="15" customHeight="1" x14ac:dyDescent="0.25">
      <c r="A646" s="162"/>
      <c r="B646" s="163"/>
      <c r="C646" s="164" t="s">
        <v>10</v>
      </c>
      <c r="D646" s="165"/>
      <c r="E646" s="124"/>
      <c r="F646" s="124"/>
      <c r="G646" s="124"/>
      <c r="H646" s="124"/>
      <c r="I646" s="124"/>
      <c r="J646" s="124"/>
      <c r="K646" s="125"/>
      <c r="L646" s="125"/>
      <c r="M646" s="166">
        <f>M645+M644</f>
        <v>0</v>
      </c>
    </row>
    <row r="647" spans="1:13" ht="15" customHeight="1" x14ac:dyDescent="0.25">
      <c r="A647" s="162"/>
      <c r="B647" s="163"/>
      <c r="C647" s="164" t="s">
        <v>149</v>
      </c>
      <c r="D647" s="10"/>
      <c r="E647" s="124"/>
      <c r="F647" s="124"/>
      <c r="G647" s="124"/>
      <c r="H647" s="124"/>
      <c r="I647" s="124"/>
      <c r="J647" s="124"/>
      <c r="K647" s="125"/>
      <c r="L647" s="125"/>
      <c r="M647" s="166">
        <f>M646*D647</f>
        <v>0</v>
      </c>
    </row>
    <row r="648" spans="1:13" ht="15" customHeight="1" thickBot="1" x14ac:dyDescent="0.3">
      <c r="A648" s="141"/>
      <c r="B648" s="167"/>
      <c r="C648" s="168" t="s">
        <v>10</v>
      </c>
      <c r="D648" s="169"/>
      <c r="E648" s="170"/>
      <c r="F648" s="170"/>
      <c r="G648" s="170"/>
      <c r="H648" s="170"/>
      <c r="I648" s="170"/>
      <c r="J648" s="170"/>
      <c r="K648" s="171"/>
      <c r="L648" s="171"/>
      <c r="M648" s="172">
        <f>M647+M646</f>
        <v>0</v>
      </c>
    </row>
    <row r="649" spans="1:13" ht="15" customHeight="1" x14ac:dyDescent="0.25">
      <c r="A649" s="235"/>
      <c r="B649" s="236"/>
      <c r="C649" s="237"/>
      <c r="D649" s="238"/>
      <c r="E649" s="239"/>
      <c r="F649" s="239"/>
      <c r="G649" s="239"/>
      <c r="H649" s="239"/>
      <c r="I649" s="239"/>
      <c r="J649" s="239"/>
      <c r="K649" s="239"/>
      <c r="L649" s="239"/>
      <c r="M649" s="239"/>
    </row>
    <row r="650" spans="1:13" ht="15" customHeight="1" x14ac:dyDescent="0.25">
      <c r="A650" s="235"/>
      <c r="B650" s="236"/>
      <c r="C650" s="237"/>
      <c r="D650" s="238"/>
      <c r="E650" s="239"/>
      <c r="F650" s="239"/>
      <c r="G650" s="239"/>
      <c r="H650" s="239"/>
      <c r="I650" s="239"/>
      <c r="J650" s="239"/>
      <c r="K650" s="239"/>
      <c r="L650" s="239"/>
      <c r="M650" s="239"/>
    </row>
    <row r="651" spans="1:13" ht="15" customHeight="1" x14ac:dyDescent="0.25">
      <c r="A651" s="235"/>
      <c r="B651" s="236"/>
      <c r="C651" s="237"/>
      <c r="D651" s="238"/>
      <c r="E651" s="239"/>
      <c r="F651" s="239"/>
      <c r="G651" s="239"/>
      <c r="H651" s="239"/>
      <c r="I651" s="239"/>
      <c r="J651" s="239"/>
      <c r="K651" s="239"/>
      <c r="L651" s="239"/>
      <c r="M651" s="239"/>
    </row>
    <row r="652" spans="1:13" ht="15" customHeight="1" x14ac:dyDescent="0.25">
      <c r="A652" s="235"/>
      <c r="B652" s="236"/>
      <c r="C652" s="237"/>
      <c r="D652" s="238"/>
      <c r="E652" s="239"/>
      <c r="F652" s="239"/>
      <c r="G652" s="239"/>
      <c r="H652" s="239"/>
      <c r="I652" s="239"/>
      <c r="J652" s="239"/>
      <c r="K652" s="239"/>
      <c r="L652" s="239"/>
      <c r="M652" s="239"/>
    </row>
    <row r="653" spans="1:13" ht="15" customHeight="1" x14ac:dyDescent="0.25">
      <c r="A653" s="235"/>
      <c r="B653" s="236"/>
      <c r="C653" s="237"/>
      <c r="D653" s="238"/>
      <c r="E653" s="239"/>
      <c r="F653" s="239"/>
      <c r="G653" s="239"/>
      <c r="H653" s="239"/>
      <c r="I653" s="239"/>
      <c r="J653" s="239"/>
      <c r="K653" s="239"/>
      <c r="L653" s="239"/>
      <c r="M653" s="239"/>
    </row>
    <row r="654" spans="1:13" ht="15" customHeight="1" x14ac:dyDescent="0.25">
      <c r="A654" s="235"/>
      <c r="B654" s="236"/>
      <c r="C654" s="237"/>
      <c r="D654" s="238"/>
      <c r="E654" s="239"/>
      <c r="F654" s="239"/>
      <c r="G654" s="239"/>
      <c r="H654" s="239"/>
      <c r="I654" s="239"/>
      <c r="J654" s="239"/>
      <c r="K654" s="239"/>
      <c r="L654" s="239"/>
      <c r="M654" s="239"/>
    </row>
    <row r="655" spans="1:13" ht="15" customHeight="1" x14ac:dyDescent="0.25">
      <c r="A655" s="235"/>
      <c r="B655" s="236"/>
      <c r="C655" s="237"/>
      <c r="D655" s="238"/>
      <c r="E655" s="239"/>
      <c r="F655" s="239"/>
      <c r="G655" s="239"/>
      <c r="H655" s="239"/>
      <c r="I655" s="239"/>
      <c r="J655" s="239"/>
      <c r="K655" s="239"/>
      <c r="L655" s="239"/>
      <c r="M655" s="239"/>
    </row>
    <row r="656" spans="1:13" ht="15" customHeight="1" x14ac:dyDescent="0.25">
      <c r="A656" s="235"/>
      <c r="B656" s="236"/>
      <c r="C656" s="237"/>
      <c r="D656" s="238"/>
      <c r="E656" s="239"/>
      <c r="F656" s="239"/>
      <c r="G656" s="239"/>
      <c r="H656" s="239"/>
      <c r="I656" s="239"/>
      <c r="J656" s="239"/>
      <c r="K656" s="239"/>
      <c r="L656" s="239"/>
      <c r="M656" s="239"/>
    </row>
    <row r="657" spans="1:13" ht="15" customHeight="1" x14ac:dyDescent="0.25">
      <c r="A657" s="235"/>
      <c r="B657" s="236"/>
      <c r="C657" s="237"/>
      <c r="D657" s="238"/>
      <c r="E657" s="239"/>
      <c r="F657" s="239"/>
      <c r="G657" s="239"/>
      <c r="H657" s="239"/>
      <c r="I657" s="239"/>
      <c r="J657" s="239"/>
      <c r="K657" s="239"/>
      <c r="L657" s="239"/>
      <c r="M657" s="239"/>
    </row>
    <row r="658" spans="1:13" ht="15" customHeight="1" x14ac:dyDescent="0.25">
      <c r="A658" s="235"/>
      <c r="B658" s="236"/>
      <c r="C658" s="237"/>
      <c r="D658" s="238"/>
      <c r="E658" s="239"/>
      <c r="F658" s="239"/>
      <c r="G658" s="239"/>
      <c r="H658" s="239"/>
      <c r="I658" s="239"/>
      <c r="J658" s="239"/>
      <c r="K658" s="239"/>
      <c r="L658" s="239"/>
      <c r="M658" s="239"/>
    </row>
    <row r="659" spans="1:13" ht="15" customHeight="1" x14ac:dyDescent="0.25">
      <c r="A659" s="235"/>
      <c r="B659" s="236"/>
      <c r="C659" s="237"/>
      <c r="D659" s="238"/>
      <c r="E659" s="239"/>
      <c r="F659" s="239"/>
      <c r="G659" s="239"/>
      <c r="H659" s="239"/>
      <c r="I659" s="239"/>
      <c r="J659" s="239"/>
      <c r="K659" s="239"/>
      <c r="L659" s="239"/>
      <c r="M659" s="239"/>
    </row>
    <row r="660" spans="1:13" ht="15" customHeight="1" x14ac:dyDescent="0.25">
      <c r="A660" s="235"/>
      <c r="B660" s="236"/>
      <c r="C660" s="237"/>
      <c r="D660" s="238"/>
      <c r="E660" s="239"/>
      <c r="F660" s="239"/>
      <c r="G660" s="239"/>
      <c r="H660" s="239"/>
      <c r="I660" s="239"/>
      <c r="J660" s="239"/>
      <c r="K660" s="239"/>
      <c r="L660" s="239"/>
      <c r="M660" s="239"/>
    </row>
    <row r="661" spans="1:13" ht="15" customHeight="1" x14ac:dyDescent="0.25">
      <c r="A661" s="235"/>
      <c r="B661" s="236"/>
      <c r="C661" s="237"/>
      <c r="D661" s="238"/>
      <c r="E661" s="239"/>
      <c r="F661" s="239"/>
      <c r="G661" s="239"/>
      <c r="H661" s="239"/>
      <c r="I661" s="239"/>
      <c r="J661" s="239"/>
      <c r="K661" s="239"/>
      <c r="L661" s="239"/>
      <c r="M661" s="239"/>
    </row>
    <row r="662" spans="1:13" ht="15" customHeight="1" x14ac:dyDescent="0.25">
      <c r="A662" s="235"/>
      <c r="B662" s="236"/>
      <c r="C662" s="237"/>
      <c r="D662" s="238"/>
      <c r="E662" s="239"/>
      <c r="F662" s="239"/>
      <c r="G662" s="239"/>
      <c r="H662" s="239"/>
      <c r="I662" s="239"/>
      <c r="J662" s="239"/>
      <c r="K662" s="239"/>
      <c r="L662" s="239"/>
      <c r="M662" s="239"/>
    </row>
    <row r="663" spans="1:13" ht="15" customHeight="1" x14ac:dyDescent="0.25">
      <c r="A663" s="235"/>
      <c r="B663" s="236"/>
      <c r="C663" s="237"/>
      <c r="D663" s="238"/>
      <c r="E663" s="239"/>
      <c r="F663" s="239"/>
      <c r="G663" s="239"/>
      <c r="H663" s="239"/>
      <c r="I663" s="239"/>
      <c r="J663" s="239"/>
      <c r="K663" s="239"/>
      <c r="L663" s="239"/>
      <c r="M663" s="239"/>
    </row>
    <row r="664" spans="1:13" ht="15" customHeight="1" x14ac:dyDescent="0.25">
      <c r="A664" s="235"/>
      <c r="B664" s="236"/>
      <c r="C664" s="237"/>
      <c r="D664" s="238"/>
      <c r="E664" s="239"/>
      <c r="F664" s="239"/>
      <c r="G664" s="239"/>
      <c r="H664" s="239"/>
      <c r="I664" s="239"/>
      <c r="J664" s="239"/>
      <c r="K664" s="239"/>
      <c r="L664" s="239"/>
      <c r="M664" s="239"/>
    </row>
    <row r="665" spans="1:13" ht="15" customHeight="1" x14ac:dyDescent="0.25">
      <c r="A665" s="235"/>
      <c r="B665" s="236"/>
      <c r="C665" s="237"/>
      <c r="D665" s="238"/>
      <c r="E665" s="239"/>
      <c r="F665" s="239"/>
      <c r="G665" s="239"/>
      <c r="H665" s="239"/>
      <c r="I665" s="239"/>
      <c r="J665" s="239"/>
      <c r="K665" s="239"/>
      <c r="L665" s="239"/>
      <c r="M665" s="239"/>
    </row>
    <row r="666" spans="1:13" ht="15" customHeight="1" x14ac:dyDescent="0.25">
      <c r="A666" s="235"/>
      <c r="B666" s="236"/>
      <c r="C666" s="237"/>
      <c r="D666" s="238"/>
      <c r="E666" s="239"/>
      <c r="F666" s="239"/>
      <c r="G666" s="239"/>
      <c r="H666" s="239"/>
      <c r="I666" s="239"/>
      <c r="J666" s="239"/>
      <c r="K666" s="239"/>
      <c r="L666" s="239"/>
      <c r="M666" s="239"/>
    </row>
    <row r="667" spans="1:13" ht="15" customHeight="1" x14ac:dyDescent="0.25">
      <c r="A667" s="235"/>
      <c r="B667" s="236"/>
      <c r="C667" s="237"/>
      <c r="D667" s="238"/>
      <c r="E667" s="239"/>
      <c r="F667" s="239"/>
      <c r="G667" s="239"/>
      <c r="H667" s="239"/>
      <c r="I667" s="239"/>
      <c r="J667" s="239"/>
      <c r="K667" s="239"/>
      <c r="L667" s="239"/>
      <c r="M667" s="239"/>
    </row>
    <row r="668" spans="1:13" ht="15" customHeight="1" x14ac:dyDescent="0.25">
      <c r="A668" s="235"/>
      <c r="B668" s="236"/>
      <c r="C668" s="237"/>
      <c r="D668" s="238"/>
      <c r="E668" s="239"/>
      <c r="F668" s="239"/>
      <c r="G668" s="239"/>
      <c r="H668" s="239"/>
      <c r="I668" s="239"/>
      <c r="J668" s="239"/>
      <c r="K668" s="239"/>
      <c r="L668" s="239"/>
      <c r="M668" s="239"/>
    </row>
    <row r="669" spans="1:13" ht="15" customHeight="1" x14ac:dyDescent="0.25">
      <c r="A669" s="235"/>
      <c r="B669" s="236"/>
      <c r="C669" s="237"/>
      <c r="D669" s="238"/>
      <c r="E669" s="239"/>
      <c r="F669" s="239"/>
      <c r="G669" s="239"/>
      <c r="H669" s="239"/>
      <c r="I669" s="239"/>
      <c r="J669" s="239"/>
      <c r="K669" s="239"/>
      <c r="L669" s="239"/>
      <c r="M669" s="239"/>
    </row>
    <row r="670" spans="1:13" ht="15" customHeight="1" x14ac:dyDescent="0.25">
      <c r="A670" s="235"/>
      <c r="B670" s="236"/>
      <c r="C670" s="237"/>
      <c r="D670" s="238"/>
      <c r="E670" s="239"/>
      <c r="F670" s="239"/>
      <c r="G670" s="239"/>
      <c r="H670" s="239"/>
      <c r="I670" s="239"/>
      <c r="J670" s="239"/>
      <c r="K670" s="239"/>
      <c r="L670" s="239"/>
      <c r="M670" s="239"/>
    </row>
    <row r="671" spans="1:13" ht="15" customHeight="1" x14ac:dyDescent="0.25">
      <c r="A671" s="235"/>
      <c r="B671" s="236"/>
      <c r="C671" s="237"/>
      <c r="D671" s="238"/>
      <c r="E671" s="239"/>
      <c r="F671" s="239"/>
      <c r="G671" s="239"/>
      <c r="H671" s="239"/>
      <c r="I671" s="239"/>
      <c r="J671" s="239"/>
      <c r="K671" s="239"/>
      <c r="L671" s="239"/>
      <c r="M671" s="239"/>
    </row>
    <row r="672" spans="1:13" ht="15" customHeight="1" x14ac:dyDescent="0.25">
      <c r="A672" s="235"/>
      <c r="B672" s="236"/>
      <c r="C672" s="237"/>
      <c r="D672" s="238"/>
      <c r="E672" s="239"/>
      <c r="F672" s="239"/>
      <c r="G672" s="239"/>
      <c r="H672" s="239"/>
      <c r="I672" s="239"/>
      <c r="J672" s="239"/>
      <c r="K672" s="239"/>
      <c r="L672" s="239"/>
      <c r="M672" s="239"/>
    </row>
    <row r="673" spans="1:13" ht="15" customHeight="1" x14ac:dyDescent="0.25">
      <c r="A673" s="235"/>
      <c r="B673" s="236"/>
      <c r="C673" s="237"/>
      <c r="D673" s="238"/>
      <c r="E673" s="239"/>
      <c r="F673" s="239"/>
      <c r="G673" s="239"/>
      <c r="H673" s="239"/>
      <c r="I673" s="239"/>
      <c r="J673" s="239"/>
      <c r="K673" s="239"/>
      <c r="L673" s="239"/>
      <c r="M673" s="239"/>
    </row>
    <row r="674" spans="1:13" ht="15" customHeight="1" x14ac:dyDescent="0.25">
      <c r="A674" s="235"/>
      <c r="B674" s="236"/>
      <c r="C674" s="237"/>
      <c r="D674" s="238"/>
      <c r="E674" s="239"/>
      <c r="F674" s="239"/>
      <c r="G674" s="239"/>
      <c r="H674" s="239"/>
      <c r="I674" s="239"/>
      <c r="J674" s="239"/>
      <c r="K674" s="239"/>
      <c r="L674" s="239"/>
      <c r="M674" s="239"/>
    </row>
    <row r="675" spans="1:13" ht="15" customHeight="1" x14ac:dyDescent="0.25">
      <c r="A675" s="235"/>
      <c r="B675" s="236"/>
      <c r="C675" s="237"/>
      <c r="D675" s="238"/>
      <c r="E675" s="239"/>
      <c r="F675" s="239"/>
      <c r="G675" s="239"/>
      <c r="H675" s="239"/>
      <c r="I675" s="239"/>
      <c r="J675" s="239"/>
      <c r="K675" s="239"/>
      <c r="L675" s="239"/>
      <c r="M675" s="239"/>
    </row>
    <row r="676" spans="1:13" ht="15" customHeight="1" x14ac:dyDescent="0.25">
      <c r="A676" s="235"/>
      <c r="B676" s="236"/>
      <c r="C676" s="237"/>
      <c r="D676" s="238"/>
      <c r="E676" s="239"/>
      <c r="F676" s="239"/>
      <c r="G676" s="239"/>
      <c r="H676" s="239"/>
      <c r="I676" s="239"/>
      <c r="J676" s="239"/>
      <c r="K676" s="239"/>
      <c r="L676" s="239"/>
      <c r="M676" s="239"/>
    </row>
    <row r="677" spans="1:13" ht="15" customHeight="1" x14ac:dyDescent="0.25">
      <c r="A677" s="235"/>
      <c r="B677" s="236"/>
      <c r="C677" s="237"/>
      <c r="D677" s="238"/>
      <c r="E677" s="239"/>
      <c r="F677" s="239"/>
      <c r="G677" s="239"/>
      <c r="H677" s="239"/>
      <c r="I677" s="239"/>
      <c r="J677" s="239"/>
      <c r="K677" s="239"/>
      <c r="L677" s="239"/>
      <c r="M677" s="239"/>
    </row>
    <row r="678" spans="1:13" ht="15" customHeight="1" x14ac:dyDescent="0.25">
      <c r="A678" s="235"/>
      <c r="B678" s="236"/>
      <c r="C678" s="237"/>
      <c r="D678" s="238"/>
      <c r="E678" s="239"/>
      <c r="F678" s="239"/>
      <c r="G678" s="239"/>
      <c r="H678" s="239"/>
      <c r="I678" s="239"/>
      <c r="J678" s="239"/>
      <c r="K678" s="239"/>
      <c r="L678" s="239"/>
      <c r="M678" s="239"/>
    </row>
    <row r="679" spans="1:13" ht="15" customHeight="1" x14ac:dyDescent="0.25">
      <c r="A679" s="235"/>
      <c r="B679" s="236"/>
      <c r="C679" s="237"/>
      <c r="D679" s="238"/>
      <c r="E679" s="239"/>
      <c r="F679" s="239"/>
      <c r="G679" s="239"/>
      <c r="H679" s="239"/>
      <c r="I679" s="239"/>
      <c r="J679" s="239"/>
      <c r="K679" s="239"/>
      <c r="L679" s="239"/>
      <c r="M679" s="239"/>
    </row>
    <row r="680" spans="1:13" ht="15" customHeight="1" thickBot="1" x14ac:dyDescent="0.3"/>
    <row r="681" spans="1:13" ht="15" customHeight="1" x14ac:dyDescent="0.25">
      <c r="A681" s="53" t="s">
        <v>127</v>
      </c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5"/>
    </row>
    <row r="682" spans="1:13" ht="15" customHeight="1" thickBot="1" x14ac:dyDescent="0.3">
      <c r="A682" s="56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8"/>
    </row>
    <row r="683" spans="1:13" ht="15" customHeight="1" x14ac:dyDescent="0.25">
      <c r="A683" s="59" t="s">
        <v>0</v>
      </c>
      <c r="B683" s="60" t="s">
        <v>17</v>
      </c>
      <c r="C683" s="61" t="s">
        <v>18</v>
      </c>
      <c r="D683" s="62" t="s">
        <v>19</v>
      </c>
      <c r="E683" s="63" t="s">
        <v>1</v>
      </c>
      <c r="F683" s="63"/>
      <c r="G683" s="64" t="s">
        <v>22</v>
      </c>
      <c r="H683" s="65"/>
      <c r="I683" s="65"/>
      <c r="J683" s="65"/>
      <c r="K683" s="65"/>
      <c r="L683" s="66"/>
      <c r="M683" s="67" t="s">
        <v>4</v>
      </c>
    </row>
    <row r="684" spans="1:13" ht="15" customHeight="1" x14ac:dyDescent="0.25">
      <c r="A684" s="68"/>
      <c r="B684" s="69"/>
      <c r="C684" s="70"/>
      <c r="D684" s="71"/>
      <c r="E684" s="72" t="s">
        <v>24</v>
      </c>
      <c r="F684" s="72" t="s">
        <v>25</v>
      </c>
      <c r="G684" s="72" t="s">
        <v>2</v>
      </c>
      <c r="H684" s="73"/>
      <c r="I684" s="72" t="s">
        <v>3</v>
      </c>
      <c r="J684" s="72"/>
      <c r="K684" s="74" t="s">
        <v>21</v>
      </c>
      <c r="L684" s="75"/>
      <c r="M684" s="76"/>
    </row>
    <row r="685" spans="1:13" ht="15" customHeight="1" x14ac:dyDescent="0.25">
      <c r="A685" s="68"/>
      <c r="B685" s="69"/>
      <c r="C685" s="70"/>
      <c r="D685" s="71"/>
      <c r="E685" s="72"/>
      <c r="F685" s="72"/>
      <c r="G685" s="77" t="s">
        <v>23</v>
      </c>
      <c r="H685" s="77" t="s">
        <v>4</v>
      </c>
      <c r="I685" s="77" t="s">
        <v>23</v>
      </c>
      <c r="J685" s="77" t="s">
        <v>4</v>
      </c>
      <c r="K685" s="77" t="s">
        <v>23</v>
      </c>
      <c r="L685" s="77" t="s">
        <v>4</v>
      </c>
      <c r="M685" s="76"/>
    </row>
    <row r="686" spans="1:13" ht="15" customHeight="1" thickBot="1" x14ac:dyDescent="0.3">
      <c r="A686" s="78">
        <v>1</v>
      </c>
      <c r="B686" s="79">
        <v>2</v>
      </c>
      <c r="C686" s="80" t="s">
        <v>20</v>
      </c>
      <c r="D686" s="79">
        <v>4</v>
      </c>
      <c r="E686" s="81">
        <v>5</v>
      </c>
      <c r="F686" s="81">
        <v>6</v>
      </c>
      <c r="G686" s="81">
        <v>7</v>
      </c>
      <c r="H686" s="81">
        <v>8</v>
      </c>
      <c r="I686" s="81">
        <v>9</v>
      </c>
      <c r="J686" s="81">
        <v>10</v>
      </c>
      <c r="K686" s="82">
        <v>11</v>
      </c>
      <c r="L686" s="82">
        <v>12</v>
      </c>
      <c r="M686" s="83">
        <v>13</v>
      </c>
    </row>
    <row r="687" spans="1:13" ht="15" customHeight="1" x14ac:dyDescent="0.25">
      <c r="A687" s="240">
        <v>1</v>
      </c>
      <c r="B687" s="110" t="s">
        <v>192</v>
      </c>
      <c r="C687" s="115" t="s">
        <v>263</v>
      </c>
      <c r="D687" s="116" t="s">
        <v>128</v>
      </c>
      <c r="E687" s="117"/>
      <c r="F687" s="159">
        <v>1</v>
      </c>
      <c r="G687" s="17"/>
      <c r="H687" s="159"/>
      <c r="I687" s="17"/>
      <c r="J687" s="159"/>
      <c r="K687" s="18"/>
      <c r="L687" s="160"/>
      <c r="M687" s="161"/>
    </row>
    <row r="688" spans="1:13" ht="15" customHeight="1" x14ac:dyDescent="0.25">
      <c r="A688" s="128"/>
      <c r="B688" s="110"/>
      <c r="C688" s="115" t="s">
        <v>29</v>
      </c>
      <c r="D688" s="116" t="s">
        <v>27</v>
      </c>
      <c r="E688" s="117">
        <v>4.9800000000000004</v>
      </c>
      <c r="F688" s="159">
        <f>F687*E688</f>
        <v>4.9800000000000004</v>
      </c>
      <c r="G688" s="17"/>
      <c r="H688" s="159">
        <f>G688*F688</f>
        <v>0</v>
      </c>
      <c r="I688" s="17"/>
      <c r="J688" s="159">
        <f t="shared" ref="J688:J693" si="40">I688*F688</f>
        <v>0</v>
      </c>
      <c r="K688" s="18"/>
      <c r="L688" s="160">
        <f t="shared" ref="L688:L693" si="41">K688*F688</f>
        <v>0</v>
      </c>
      <c r="M688" s="161">
        <f t="shared" ref="M688:M693" si="42">H688+J688+L688</f>
        <v>0</v>
      </c>
    </row>
    <row r="689" spans="1:13" ht="15" customHeight="1" x14ac:dyDescent="0.25">
      <c r="A689" s="128"/>
      <c r="B689" s="110"/>
      <c r="C689" s="115" t="s">
        <v>30</v>
      </c>
      <c r="D689" s="116" t="s">
        <v>28</v>
      </c>
      <c r="E689" s="117">
        <v>0.08</v>
      </c>
      <c r="F689" s="159">
        <f>F687*E689</f>
        <v>0.08</v>
      </c>
      <c r="G689" s="17"/>
      <c r="H689" s="159">
        <f>G689*F689</f>
        <v>0</v>
      </c>
      <c r="I689" s="17"/>
      <c r="J689" s="159">
        <f t="shared" si="40"/>
        <v>0</v>
      </c>
      <c r="K689" s="18"/>
      <c r="L689" s="160">
        <f t="shared" si="41"/>
        <v>0</v>
      </c>
      <c r="M689" s="161">
        <f t="shared" si="42"/>
        <v>0</v>
      </c>
    </row>
    <row r="690" spans="1:13" ht="15" customHeight="1" x14ac:dyDescent="0.25">
      <c r="A690" s="128"/>
      <c r="B690" s="110"/>
      <c r="C690" s="115" t="s">
        <v>197</v>
      </c>
      <c r="D690" s="116" t="s">
        <v>63</v>
      </c>
      <c r="E690" s="117">
        <v>0.4</v>
      </c>
      <c r="F690" s="159">
        <f>F687*E690</f>
        <v>0.4</v>
      </c>
      <c r="G690" s="17"/>
      <c r="H690" s="159">
        <f>G690*F690</f>
        <v>0</v>
      </c>
      <c r="I690" s="17"/>
      <c r="J690" s="159">
        <f t="shared" si="40"/>
        <v>0</v>
      </c>
      <c r="K690" s="18"/>
      <c r="L690" s="160">
        <f t="shared" si="41"/>
        <v>0</v>
      </c>
      <c r="M690" s="161">
        <f t="shared" si="42"/>
        <v>0</v>
      </c>
    </row>
    <row r="691" spans="1:13" ht="15" customHeight="1" x14ac:dyDescent="0.25">
      <c r="A691" s="128"/>
      <c r="B691" s="110"/>
      <c r="C691" s="115" t="s">
        <v>198</v>
      </c>
      <c r="D691" s="116" t="s">
        <v>128</v>
      </c>
      <c r="E691" s="117">
        <v>1</v>
      </c>
      <c r="F691" s="159">
        <f>F687*E691</f>
        <v>1</v>
      </c>
      <c r="G691" s="17"/>
      <c r="H691" s="159">
        <f>G691*F691</f>
        <v>0</v>
      </c>
      <c r="I691" s="17"/>
      <c r="J691" s="159">
        <f t="shared" si="40"/>
        <v>0</v>
      </c>
      <c r="K691" s="18"/>
      <c r="L691" s="160">
        <f t="shared" si="41"/>
        <v>0</v>
      </c>
      <c r="M691" s="161">
        <f t="shared" si="42"/>
        <v>0</v>
      </c>
    </row>
    <row r="692" spans="1:13" ht="15" customHeight="1" x14ac:dyDescent="0.25">
      <c r="A692" s="129"/>
      <c r="B692" s="110"/>
      <c r="C692" s="115" t="s">
        <v>31</v>
      </c>
      <c r="D692" s="116" t="s">
        <v>28</v>
      </c>
      <c r="E692" s="117">
        <v>0.23</v>
      </c>
      <c r="F692" s="159">
        <f>F687*E692</f>
        <v>0.23</v>
      </c>
      <c r="G692" s="17"/>
      <c r="H692" s="159">
        <f>G692*F692</f>
        <v>0</v>
      </c>
      <c r="I692" s="17"/>
      <c r="J692" s="159">
        <f t="shared" si="40"/>
        <v>0</v>
      </c>
      <c r="K692" s="18"/>
      <c r="L692" s="160">
        <f t="shared" si="41"/>
        <v>0</v>
      </c>
      <c r="M692" s="161">
        <f t="shared" si="42"/>
        <v>0</v>
      </c>
    </row>
    <row r="693" spans="1:13" ht="15" customHeight="1" x14ac:dyDescent="0.25">
      <c r="A693" s="130">
        <v>2</v>
      </c>
      <c r="B693" s="99" t="s">
        <v>36</v>
      </c>
      <c r="C693" s="111" t="s">
        <v>264</v>
      </c>
      <c r="D693" s="112" t="s">
        <v>128</v>
      </c>
      <c r="E693" s="113"/>
      <c r="F693" s="124">
        <v>1</v>
      </c>
      <c r="G693" s="1"/>
      <c r="H693" s="159">
        <v>0</v>
      </c>
      <c r="I693" s="1"/>
      <c r="J693" s="159">
        <f t="shared" si="40"/>
        <v>0</v>
      </c>
      <c r="K693" s="2"/>
      <c r="L693" s="160">
        <f t="shared" si="41"/>
        <v>0</v>
      </c>
      <c r="M693" s="161">
        <f t="shared" si="42"/>
        <v>0</v>
      </c>
    </row>
    <row r="694" spans="1:13" ht="15" customHeight="1" x14ac:dyDescent="0.25">
      <c r="A694" s="127">
        <v>3</v>
      </c>
      <c r="B694" s="104" t="s">
        <v>243</v>
      </c>
      <c r="C694" s="111" t="s">
        <v>265</v>
      </c>
      <c r="D694" s="112" t="s">
        <v>63</v>
      </c>
      <c r="E694" s="113"/>
      <c r="F694" s="124">
        <v>1</v>
      </c>
      <c r="G694" s="1"/>
      <c r="H694" s="159"/>
      <c r="I694" s="1"/>
      <c r="J694" s="159"/>
      <c r="K694" s="2"/>
      <c r="L694" s="160"/>
      <c r="M694" s="161"/>
    </row>
    <row r="695" spans="1:13" ht="15" customHeight="1" x14ac:dyDescent="0.25">
      <c r="A695" s="128"/>
      <c r="B695" s="99"/>
      <c r="C695" s="111" t="s">
        <v>29</v>
      </c>
      <c r="D695" s="112" t="s">
        <v>27</v>
      </c>
      <c r="E695" s="113">
        <v>0.33100000000000002</v>
      </c>
      <c r="F695" s="124">
        <f>F694*E695</f>
        <v>0.33100000000000002</v>
      </c>
      <c r="G695" s="1"/>
      <c r="H695" s="159">
        <f>G695*F695</f>
        <v>0</v>
      </c>
      <c r="I695" s="1"/>
      <c r="J695" s="159">
        <f>I695*F695</f>
        <v>0</v>
      </c>
      <c r="K695" s="2"/>
      <c r="L695" s="160">
        <f>K695*F695</f>
        <v>0</v>
      </c>
      <c r="M695" s="161">
        <f>H695+J695+L695</f>
        <v>0</v>
      </c>
    </row>
    <row r="696" spans="1:13" ht="15" customHeight="1" x14ac:dyDescent="0.25">
      <c r="A696" s="128"/>
      <c r="B696" s="99"/>
      <c r="C696" s="111" t="s">
        <v>30</v>
      </c>
      <c r="D696" s="112" t="s">
        <v>28</v>
      </c>
      <c r="E696" s="113">
        <v>1.4999999999999999E-2</v>
      </c>
      <c r="F696" s="124">
        <f>F694*E696</f>
        <v>1.4999999999999999E-2</v>
      </c>
      <c r="G696" s="1"/>
      <c r="H696" s="159">
        <f>G696*F696</f>
        <v>0</v>
      </c>
      <c r="I696" s="1"/>
      <c r="J696" s="159">
        <f>I696*F696</f>
        <v>0</v>
      </c>
      <c r="K696" s="2"/>
      <c r="L696" s="160">
        <f>K696*F696</f>
        <v>0</v>
      </c>
      <c r="M696" s="161">
        <f>H696+J696+L696</f>
        <v>0</v>
      </c>
    </row>
    <row r="697" spans="1:13" ht="15" customHeight="1" x14ac:dyDescent="0.25">
      <c r="A697" s="128"/>
      <c r="B697" s="99"/>
      <c r="C697" s="111" t="s">
        <v>197</v>
      </c>
      <c r="D697" s="112" t="s">
        <v>63</v>
      </c>
      <c r="E697" s="113"/>
      <c r="F697" s="124">
        <v>1</v>
      </c>
      <c r="G697" s="1"/>
      <c r="H697" s="159">
        <f>G697*F697</f>
        <v>0</v>
      </c>
      <c r="I697" s="1"/>
      <c r="J697" s="159">
        <f>I697*F697</f>
        <v>0</v>
      </c>
      <c r="K697" s="2"/>
      <c r="L697" s="160">
        <f>K697*F697</f>
        <v>0</v>
      </c>
      <c r="M697" s="161">
        <f>H697+J697+L697</f>
        <v>0</v>
      </c>
    </row>
    <row r="698" spans="1:13" ht="15" customHeight="1" x14ac:dyDescent="0.25">
      <c r="A698" s="129"/>
      <c r="B698" s="99"/>
      <c r="C698" s="111" t="s">
        <v>31</v>
      </c>
      <c r="D698" s="112" t="s">
        <v>28</v>
      </c>
      <c r="E698" s="113">
        <v>1.38E-2</v>
      </c>
      <c r="F698" s="124">
        <f>F694*E698</f>
        <v>1.38E-2</v>
      </c>
      <c r="G698" s="1"/>
      <c r="H698" s="159">
        <f>G698*F698</f>
        <v>0</v>
      </c>
      <c r="I698" s="1"/>
      <c r="J698" s="159">
        <f>I698*F698</f>
        <v>0</v>
      </c>
      <c r="K698" s="2"/>
      <c r="L698" s="160">
        <f>K698*F698</f>
        <v>0</v>
      </c>
      <c r="M698" s="161">
        <f>H698+J698+L698</f>
        <v>0</v>
      </c>
    </row>
    <row r="699" spans="1:13" ht="15" customHeight="1" x14ac:dyDescent="0.25">
      <c r="A699" s="127">
        <v>4</v>
      </c>
      <c r="B699" s="104" t="s">
        <v>243</v>
      </c>
      <c r="C699" s="111" t="s">
        <v>266</v>
      </c>
      <c r="D699" s="112" t="s">
        <v>63</v>
      </c>
      <c r="E699" s="113"/>
      <c r="F699" s="124">
        <v>10</v>
      </c>
      <c r="G699" s="1"/>
      <c r="H699" s="159"/>
      <c r="I699" s="1"/>
      <c r="J699" s="159"/>
      <c r="K699" s="2"/>
      <c r="L699" s="160"/>
      <c r="M699" s="161"/>
    </row>
    <row r="700" spans="1:13" ht="15" customHeight="1" x14ac:dyDescent="0.25">
      <c r="A700" s="128"/>
      <c r="B700" s="99"/>
      <c r="C700" s="111" t="s">
        <v>29</v>
      </c>
      <c r="D700" s="112" t="s">
        <v>27</v>
      </c>
      <c r="E700" s="113">
        <v>0.33100000000000002</v>
      </c>
      <c r="F700" s="124">
        <f>F699*E700</f>
        <v>3.31</v>
      </c>
      <c r="G700" s="1"/>
      <c r="H700" s="159">
        <f>G700*F700</f>
        <v>0</v>
      </c>
      <c r="I700" s="1"/>
      <c r="J700" s="159">
        <f>I700*F700</f>
        <v>0</v>
      </c>
      <c r="K700" s="2"/>
      <c r="L700" s="160">
        <f>K700*F700</f>
        <v>0</v>
      </c>
      <c r="M700" s="161">
        <f>H700+J700+L700</f>
        <v>0</v>
      </c>
    </row>
    <row r="701" spans="1:13" ht="15" customHeight="1" x14ac:dyDescent="0.25">
      <c r="A701" s="128"/>
      <c r="B701" s="99"/>
      <c r="C701" s="111" t="s">
        <v>30</v>
      </c>
      <c r="D701" s="112" t="s">
        <v>28</v>
      </c>
      <c r="E701" s="113">
        <v>1.4999999999999999E-2</v>
      </c>
      <c r="F701" s="124">
        <f>F699*E701</f>
        <v>0.15</v>
      </c>
      <c r="G701" s="1"/>
      <c r="H701" s="159">
        <f>G701*F701</f>
        <v>0</v>
      </c>
      <c r="I701" s="1"/>
      <c r="J701" s="159">
        <f>I701*F701</f>
        <v>0</v>
      </c>
      <c r="K701" s="2"/>
      <c r="L701" s="160">
        <f>K701*F701</f>
        <v>0</v>
      </c>
      <c r="M701" s="161">
        <f>H701+J701+L701</f>
        <v>0</v>
      </c>
    </row>
    <row r="702" spans="1:13" ht="15" customHeight="1" x14ac:dyDescent="0.25">
      <c r="A702" s="128"/>
      <c r="B702" s="99"/>
      <c r="C702" s="111" t="s">
        <v>325</v>
      </c>
      <c r="D702" s="112" t="s">
        <v>63</v>
      </c>
      <c r="E702" s="113">
        <v>1</v>
      </c>
      <c r="F702" s="124">
        <f>F699*E702</f>
        <v>10</v>
      </c>
      <c r="G702" s="1"/>
      <c r="H702" s="159">
        <f>G702*F702</f>
        <v>0</v>
      </c>
      <c r="I702" s="1"/>
      <c r="J702" s="159">
        <f>I702*F702</f>
        <v>0</v>
      </c>
      <c r="K702" s="2"/>
      <c r="L702" s="160">
        <f>K702*F702</f>
        <v>0</v>
      </c>
      <c r="M702" s="161">
        <f>H702+J702+L702</f>
        <v>0</v>
      </c>
    </row>
    <row r="703" spans="1:13" ht="15" customHeight="1" x14ac:dyDescent="0.25">
      <c r="A703" s="129"/>
      <c r="B703" s="99"/>
      <c r="C703" s="111" t="s">
        <v>31</v>
      </c>
      <c r="D703" s="112" t="s">
        <v>28</v>
      </c>
      <c r="E703" s="113">
        <v>1.38E-2</v>
      </c>
      <c r="F703" s="124">
        <f>F699*E703</f>
        <v>0.13800000000000001</v>
      </c>
      <c r="G703" s="1"/>
      <c r="H703" s="159">
        <f>G703*F703</f>
        <v>0</v>
      </c>
      <c r="I703" s="1"/>
      <c r="J703" s="159">
        <f>I703*F703</f>
        <v>0</v>
      </c>
      <c r="K703" s="2"/>
      <c r="L703" s="160">
        <f>K703*F703</f>
        <v>0</v>
      </c>
      <c r="M703" s="161">
        <f>H703+J703+L703</f>
        <v>0</v>
      </c>
    </row>
    <row r="704" spans="1:13" ht="15" customHeight="1" x14ac:dyDescent="0.25">
      <c r="A704" s="127">
        <v>5</v>
      </c>
      <c r="B704" s="114" t="s">
        <v>243</v>
      </c>
      <c r="C704" s="115" t="s">
        <v>267</v>
      </c>
      <c r="D704" s="112" t="s">
        <v>63</v>
      </c>
      <c r="E704" s="113"/>
      <c r="F704" s="124">
        <v>1</v>
      </c>
      <c r="G704" s="1"/>
      <c r="H704" s="159"/>
      <c r="I704" s="1"/>
      <c r="J704" s="159"/>
      <c r="K704" s="2"/>
      <c r="L704" s="160"/>
      <c r="M704" s="161"/>
    </row>
    <row r="705" spans="1:13" ht="15" customHeight="1" x14ac:dyDescent="0.25">
      <c r="A705" s="128"/>
      <c r="B705" s="110"/>
      <c r="C705" s="111" t="s">
        <v>29</v>
      </c>
      <c r="D705" s="112" t="s">
        <v>27</v>
      </c>
      <c r="E705" s="113">
        <v>0.33100000000000002</v>
      </c>
      <c r="F705" s="124">
        <f>F704*E705</f>
        <v>0.33100000000000002</v>
      </c>
      <c r="G705" s="1"/>
      <c r="H705" s="159">
        <f>G705*F705</f>
        <v>0</v>
      </c>
      <c r="I705" s="1"/>
      <c r="J705" s="159">
        <f>I705*F705</f>
        <v>0</v>
      </c>
      <c r="K705" s="2"/>
      <c r="L705" s="160">
        <f>K705*F705</f>
        <v>0</v>
      </c>
      <c r="M705" s="161">
        <f>H705+J705+L705</f>
        <v>0</v>
      </c>
    </row>
    <row r="706" spans="1:13" ht="15" customHeight="1" x14ac:dyDescent="0.25">
      <c r="A706" s="128"/>
      <c r="B706" s="110"/>
      <c r="C706" s="111" t="s">
        <v>30</v>
      </c>
      <c r="D706" s="112" t="s">
        <v>28</v>
      </c>
      <c r="E706" s="113">
        <v>1.4999999999999999E-2</v>
      </c>
      <c r="F706" s="124">
        <f>F704*E706</f>
        <v>1.4999999999999999E-2</v>
      </c>
      <c r="G706" s="1"/>
      <c r="H706" s="159">
        <f>G706*F706</f>
        <v>0</v>
      </c>
      <c r="I706" s="1"/>
      <c r="J706" s="159">
        <f>I706*F706</f>
        <v>0</v>
      </c>
      <c r="K706" s="2"/>
      <c r="L706" s="160">
        <f>K706*F706</f>
        <v>0</v>
      </c>
      <c r="M706" s="161">
        <f>H706+J706+L706</f>
        <v>0</v>
      </c>
    </row>
    <row r="707" spans="1:13" ht="15" customHeight="1" x14ac:dyDescent="0.25">
      <c r="A707" s="128"/>
      <c r="B707" s="110"/>
      <c r="C707" s="111" t="s">
        <v>326</v>
      </c>
      <c r="D707" s="112" t="s">
        <v>63</v>
      </c>
      <c r="E707" s="113">
        <v>1</v>
      </c>
      <c r="F707" s="124">
        <f>F704*E707</f>
        <v>1</v>
      </c>
      <c r="G707" s="1"/>
      <c r="H707" s="159">
        <f>G707*F707</f>
        <v>0</v>
      </c>
      <c r="I707" s="1"/>
      <c r="J707" s="159">
        <f>I707*F707</f>
        <v>0</v>
      </c>
      <c r="K707" s="2"/>
      <c r="L707" s="160">
        <f>K707*F707</f>
        <v>0</v>
      </c>
      <c r="M707" s="161">
        <f>H707+J707+L707</f>
        <v>0</v>
      </c>
    </row>
    <row r="708" spans="1:13" ht="15" customHeight="1" x14ac:dyDescent="0.25">
      <c r="A708" s="129"/>
      <c r="B708" s="110"/>
      <c r="C708" s="111" t="s">
        <v>31</v>
      </c>
      <c r="D708" s="112" t="s">
        <v>28</v>
      </c>
      <c r="E708" s="113">
        <v>1.38E-2</v>
      </c>
      <c r="F708" s="124">
        <f>F704*E708</f>
        <v>1.38E-2</v>
      </c>
      <c r="G708" s="1"/>
      <c r="H708" s="159">
        <f>G708*F708</f>
        <v>0</v>
      </c>
      <c r="I708" s="1"/>
      <c r="J708" s="159">
        <f>I708*F708</f>
        <v>0</v>
      </c>
      <c r="K708" s="2"/>
      <c r="L708" s="160">
        <f>K708*F708</f>
        <v>0</v>
      </c>
      <c r="M708" s="161">
        <f>H708+J708+L708</f>
        <v>0</v>
      </c>
    </row>
    <row r="709" spans="1:13" ht="15" customHeight="1" x14ac:dyDescent="0.25">
      <c r="A709" s="127">
        <v>6</v>
      </c>
      <c r="B709" s="104" t="s">
        <v>196</v>
      </c>
      <c r="C709" s="111" t="s">
        <v>268</v>
      </c>
      <c r="D709" s="112" t="s">
        <v>128</v>
      </c>
      <c r="E709" s="113"/>
      <c r="F709" s="124">
        <v>1</v>
      </c>
      <c r="G709" s="1"/>
      <c r="H709" s="159"/>
      <c r="I709" s="1"/>
      <c r="J709" s="159"/>
      <c r="K709" s="2"/>
      <c r="L709" s="160"/>
      <c r="M709" s="161"/>
    </row>
    <row r="710" spans="1:13" ht="15" customHeight="1" x14ac:dyDescent="0.25">
      <c r="A710" s="128"/>
      <c r="B710" s="110"/>
      <c r="C710" s="111" t="s">
        <v>29</v>
      </c>
      <c r="D710" s="112" t="s">
        <v>27</v>
      </c>
      <c r="E710" s="113">
        <v>1.51</v>
      </c>
      <c r="F710" s="124">
        <f>F709*E710</f>
        <v>1.51</v>
      </c>
      <c r="G710" s="1"/>
      <c r="H710" s="159">
        <f t="shared" ref="H710:H716" si="43">G710*F710</f>
        <v>0</v>
      </c>
      <c r="I710" s="1"/>
      <c r="J710" s="159">
        <f t="shared" ref="J710:J716" si="44">I710*F710</f>
        <v>0</v>
      </c>
      <c r="K710" s="2"/>
      <c r="L710" s="160">
        <f t="shared" ref="L710:L716" si="45">K710*F710</f>
        <v>0</v>
      </c>
      <c r="M710" s="161">
        <f>H710+J710+L710</f>
        <v>0</v>
      </c>
    </row>
    <row r="711" spans="1:13" ht="15" customHeight="1" x14ac:dyDescent="0.25">
      <c r="A711" s="128"/>
      <c r="B711" s="110"/>
      <c r="C711" s="111" t="s">
        <v>30</v>
      </c>
      <c r="D711" s="112" t="s">
        <v>28</v>
      </c>
      <c r="E711" s="113">
        <v>0.13</v>
      </c>
      <c r="F711" s="124">
        <f>F709*E711</f>
        <v>0.13</v>
      </c>
      <c r="G711" s="1"/>
      <c r="H711" s="159">
        <f t="shared" si="43"/>
        <v>0</v>
      </c>
      <c r="I711" s="1"/>
      <c r="J711" s="159">
        <f t="shared" si="44"/>
        <v>0</v>
      </c>
      <c r="K711" s="2"/>
      <c r="L711" s="160">
        <f t="shared" si="45"/>
        <v>0</v>
      </c>
      <c r="M711" s="161">
        <f>H711+J711+L711</f>
        <v>0</v>
      </c>
    </row>
    <row r="712" spans="1:13" ht="15" customHeight="1" x14ac:dyDescent="0.25">
      <c r="A712" s="128"/>
      <c r="B712" s="110"/>
      <c r="C712" s="111" t="s">
        <v>138</v>
      </c>
      <c r="D712" s="112" t="s">
        <v>128</v>
      </c>
      <c r="E712" s="113">
        <v>1</v>
      </c>
      <c r="F712" s="124">
        <f>F709*E712</f>
        <v>1</v>
      </c>
      <c r="G712" s="1"/>
      <c r="H712" s="159">
        <f t="shared" si="43"/>
        <v>0</v>
      </c>
      <c r="I712" s="1"/>
      <c r="J712" s="159">
        <f t="shared" si="44"/>
        <v>0</v>
      </c>
      <c r="K712" s="2"/>
      <c r="L712" s="160">
        <f t="shared" si="45"/>
        <v>0</v>
      </c>
      <c r="M712" s="161">
        <f>H712+J712+L712</f>
        <v>0</v>
      </c>
    </row>
    <row r="713" spans="1:13" ht="15" customHeight="1" x14ac:dyDescent="0.25">
      <c r="A713" s="129"/>
      <c r="B713" s="110"/>
      <c r="C713" s="111" t="s">
        <v>31</v>
      </c>
      <c r="D713" s="112" t="s">
        <v>28</v>
      </c>
      <c r="E713" s="113">
        <v>7.0000000000000007E-2</v>
      </c>
      <c r="F713" s="124">
        <f>F709*E713</f>
        <v>7.0000000000000007E-2</v>
      </c>
      <c r="G713" s="1"/>
      <c r="H713" s="159">
        <f t="shared" si="43"/>
        <v>0</v>
      </c>
      <c r="I713" s="1"/>
      <c r="J713" s="159">
        <f t="shared" si="44"/>
        <v>0</v>
      </c>
      <c r="K713" s="2"/>
      <c r="L713" s="160">
        <f t="shared" si="45"/>
        <v>0</v>
      </c>
      <c r="M713" s="161">
        <f>H713+J713+L713</f>
        <v>0</v>
      </c>
    </row>
    <row r="714" spans="1:13" ht="15" customHeight="1" x14ac:dyDescent="0.25">
      <c r="A714" s="130">
        <v>7</v>
      </c>
      <c r="B714" s="110" t="s">
        <v>36</v>
      </c>
      <c r="C714" s="111" t="s">
        <v>129</v>
      </c>
      <c r="D714" s="112" t="s">
        <v>128</v>
      </c>
      <c r="E714" s="113"/>
      <c r="F714" s="124">
        <v>2</v>
      </c>
      <c r="G714" s="1"/>
      <c r="H714" s="159">
        <f t="shared" si="43"/>
        <v>0</v>
      </c>
      <c r="I714" s="1"/>
      <c r="J714" s="159">
        <f t="shared" si="44"/>
        <v>0</v>
      </c>
      <c r="K714" s="2"/>
      <c r="L714" s="160">
        <f t="shared" si="45"/>
        <v>0</v>
      </c>
      <c r="M714" s="161">
        <f>J714+H714+L714</f>
        <v>0</v>
      </c>
    </row>
    <row r="715" spans="1:13" ht="15" customHeight="1" x14ac:dyDescent="0.25">
      <c r="A715" s="130">
        <v>8</v>
      </c>
      <c r="B715" s="99" t="s">
        <v>36</v>
      </c>
      <c r="C715" s="111" t="s">
        <v>130</v>
      </c>
      <c r="D715" s="112" t="s">
        <v>128</v>
      </c>
      <c r="E715" s="113"/>
      <c r="F715" s="124">
        <v>1</v>
      </c>
      <c r="G715" s="1"/>
      <c r="H715" s="159">
        <f t="shared" si="43"/>
        <v>0</v>
      </c>
      <c r="I715" s="1"/>
      <c r="J715" s="159">
        <f t="shared" si="44"/>
        <v>0</v>
      </c>
      <c r="K715" s="2"/>
      <c r="L715" s="160">
        <f t="shared" si="45"/>
        <v>0</v>
      </c>
      <c r="M715" s="161">
        <f>J715+H715+L715</f>
        <v>0</v>
      </c>
    </row>
    <row r="716" spans="1:13" ht="15" customHeight="1" x14ac:dyDescent="0.25">
      <c r="A716" s="130">
        <v>9</v>
      </c>
      <c r="B716" s="104" t="s">
        <v>36</v>
      </c>
      <c r="C716" s="111" t="s">
        <v>269</v>
      </c>
      <c r="D716" s="112" t="s">
        <v>128</v>
      </c>
      <c r="E716" s="113"/>
      <c r="F716" s="124">
        <v>4</v>
      </c>
      <c r="G716" s="1"/>
      <c r="H716" s="159">
        <f t="shared" si="43"/>
        <v>0</v>
      </c>
      <c r="I716" s="1"/>
      <c r="J716" s="159">
        <f t="shared" si="44"/>
        <v>0</v>
      </c>
      <c r="K716" s="2"/>
      <c r="L716" s="160">
        <f t="shared" si="45"/>
        <v>0</v>
      </c>
      <c r="M716" s="161">
        <f>J716+H716+L716</f>
        <v>0</v>
      </c>
    </row>
    <row r="717" spans="1:13" ht="15" customHeight="1" x14ac:dyDescent="0.25">
      <c r="A717" s="127">
        <v>10</v>
      </c>
      <c r="B717" s="110" t="s">
        <v>244</v>
      </c>
      <c r="C717" s="111" t="s">
        <v>131</v>
      </c>
      <c r="D717" s="112" t="s">
        <v>5</v>
      </c>
      <c r="E717" s="113"/>
      <c r="F717" s="124">
        <v>1</v>
      </c>
      <c r="G717" s="1"/>
      <c r="H717" s="159"/>
      <c r="I717" s="1"/>
      <c r="J717" s="159"/>
      <c r="K717" s="2"/>
      <c r="L717" s="160"/>
      <c r="M717" s="161"/>
    </row>
    <row r="718" spans="1:13" ht="15" customHeight="1" x14ac:dyDescent="0.25">
      <c r="A718" s="128"/>
      <c r="B718" s="110"/>
      <c r="C718" s="111" t="s">
        <v>29</v>
      </c>
      <c r="D718" s="112" t="s">
        <v>27</v>
      </c>
      <c r="E718" s="113">
        <v>0.68</v>
      </c>
      <c r="F718" s="124">
        <f>F717*E718</f>
        <v>0.68</v>
      </c>
      <c r="G718" s="1"/>
      <c r="H718" s="159">
        <f t="shared" ref="H718:H725" si="46">G718*F718</f>
        <v>0</v>
      </c>
      <c r="I718" s="1"/>
      <c r="J718" s="159">
        <f t="shared" ref="J718:J726" si="47">I718*F718</f>
        <v>0</v>
      </c>
      <c r="K718" s="2"/>
      <c r="L718" s="160">
        <f t="shared" ref="L718:L726" si="48">K718*F718</f>
        <v>0</v>
      </c>
      <c r="M718" s="161">
        <f t="shared" ref="M718:M726" si="49">J718+H718+L718</f>
        <v>0</v>
      </c>
    </row>
    <row r="719" spans="1:13" ht="15" customHeight="1" x14ac:dyDescent="0.25">
      <c r="A719" s="128"/>
      <c r="B719" s="110"/>
      <c r="C719" s="111" t="s">
        <v>30</v>
      </c>
      <c r="D719" s="112" t="s">
        <v>28</v>
      </c>
      <c r="E719" s="113">
        <v>2.9999999999999997E-4</v>
      </c>
      <c r="F719" s="124">
        <f>F717*E719</f>
        <v>2.9999999999999997E-4</v>
      </c>
      <c r="G719" s="1"/>
      <c r="H719" s="159">
        <f t="shared" si="46"/>
        <v>0</v>
      </c>
      <c r="I719" s="1"/>
      <c r="J719" s="159">
        <f t="shared" si="47"/>
        <v>0</v>
      </c>
      <c r="K719" s="2"/>
      <c r="L719" s="160">
        <f t="shared" si="48"/>
        <v>0</v>
      </c>
      <c r="M719" s="161">
        <f t="shared" si="49"/>
        <v>0</v>
      </c>
    </row>
    <row r="720" spans="1:13" ht="15" customHeight="1" x14ac:dyDescent="0.25">
      <c r="A720" s="128"/>
      <c r="B720" s="110"/>
      <c r="C720" s="111" t="s">
        <v>245</v>
      </c>
      <c r="D720" s="112" t="s">
        <v>6</v>
      </c>
      <c r="E720" s="113">
        <v>0.246</v>
      </c>
      <c r="F720" s="124">
        <f>E720*F717</f>
        <v>0.246</v>
      </c>
      <c r="G720" s="1"/>
      <c r="H720" s="159">
        <f t="shared" si="46"/>
        <v>0</v>
      </c>
      <c r="I720" s="1"/>
      <c r="J720" s="159">
        <f t="shared" si="47"/>
        <v>0</v>
      </c>
      <c r="K720" s="2"/>
      <c r="L720" s="160">
        <f t="shared" si="48"/>
        <v>0</v>
      </c>
      <c r="M720" s="161">
        <f t="shared" si="49"/>
        <v>0</v>
      </c>
    </row>
    <row r="721" spans="1:13" ht="15" customHeight="1" x14ac:dyDescent="0.25">
      <c r="A721" s="128"/>
      <c r="B721" s="110"/>
      <c r="C721" s="111" t="s">
        <v>246</v>
      </c>
      <c r="D721" s="112" t="s">
        <v>6</v>
      </c>
      <c r="E721" s="113">
        <v>2.7E-2</v>
      </c>
      <c r="F721" s="124">
        <f>E721*F717</f>
        <v>2.7E-2</v>
      </c>
      <c r="G721" s="1"/>
      <c r="H721" s="159">
        <f t="shared" si="46"/>
        <v>0</v>
      </c>
      <c r="I721" s="1"/>
      <c r="J721" s="159">
        <f t="shared" si="47"/>
        <v>0</v>
      </c>
      <c r="K721" s="2"/>
      <c r="L721" s="160">
        <f t="shared" si="48"/>
        <v>0</v>
      </c>
      <c r="M721" s="161">
        <f t="shared" si="49"/>
        <v>0</v>
      </c>
    </row>
    <row r="722" spans="1:13" ht="15" customHeight="1" x14ac:dyDescent="0.25">
      <c r="A722" s="129"/>
      <c r="B722" s="110"/>
      <c r="C722" s="111" t="s">
        <v>31</v>
      </c>
      <c r="D722" s="112" t="s">
        <v>28</v>
      </c>
      <c r="E722" s="113">
        <v>1.9E-3</v>
      </c>
      <c r="F722" s="124">
        <f>E722*F717</f>
        <v>1.9E-3</v>
      </c>
      <c r="G722" s="1"/>
      <c r="H722" s="159">
        <f t="shared" si="46"/>
        <v>0</v>
      </c>
      <c r="I722" s="1"/>
      <c r="J722" s="159">
        <f t="shared" si="47"/>
        <v>0</v>
      </c>
      <c r="K722" s="2"/>
      <c r="L722" s="160">
        <f t="shared" si="48"/>
        <v>0</v>
      </c>
      <c r="M722" s="161">
        <f t="shared" si="49"/>
        <v>0</v>
      </c>
    </row>
    <row r="723" spans="1:13" ht="15" customHeight="1" x14ac:dyDescent="0.25">
      <c r="A723" s="130">
        <v>11</v>
      </c>
      <c r="B723" s="99" t="s">
        <v>36</v>
      </c>
      <c r="C723" s="111" t="s">
        <v>132</v>
      </c>
      <c r="D723" s="112" t="s">
        <v>128</v>
      </c>
      <c r="E723" s="113"/>
      <c r="F723" s="124">
        <v>4</v>
      </c>
      <c r="G723" s="1"/>
      <c r="H723" s="159">
        <f t="shared" si="46"/>
        <v>0</v>
      </c>
      <c r="I723" s="1"/>
      <c r="J723" s="159">
        <f t="shared" si="47"/>
        <v>0</v>
      </c>
      <c r="K723" s="2"/>
      <c r="L723" s="160">
        <f t="shared" si="48"/>
        <v>0</v>
      </c>
      <c r="M723" s="161">
        <f t="shared" si="49"/>
        <v>0</v>
      </c>
    </row>
    <row r="724" spans="1:13" ht="15" customHeight="1" x14ac:dyDescent="0.25">
      <c r="A724" s="130">
        <v>12</v>
      </c>
      <c r="B724" s="99" t="s">
        <v>36</v>
      </c>
      <c r="C724" s="111" t="s">
        <v>133</v>
      </c>
      <c r="D724" s="112" t="s">
        <v>63</v>
      </c>
      <c r="E724" s="113"/>
      <c r="F724" s="124">
        <v>1.5</v>
      </c>
      <c r="G724" s="1"/>
      <c r="H724" s="159">
        <f t="shared" si="46"/>
        <v>0</v>
      </c>
      <c r="I724" s="1"/>
      <c r="J724" s="159">
        <f t="shared" si="47"/>
        <v>0</v>
      </c>
      <c r="K724" s="2"/>
      <c r="L724" s="160">
        <f t="shared" si="48"/>
        <v>0</v>
      </c>
      <c r="M724" s="161">
        <f t="shared" si="49"/>
        <v>0</v>
      </c>
    </row>
    <row r="725" spans="1:13" ht="15" customHeight="1" x14ac:dyDescent="0.25">
      <c r="A725" s="130">
        <v>13</v>
      </c>
      <c r="B725" s="99" t="s">
        <v>36</v>
      </c>
      <c r="C725" s="111" t="s">
        <v>134</v>
      </c>
      <c r="D725" s="112" t="s">
        <v>166</v>
      </c>
      <c r="E725" s="113"/>
      <c r="F725" s="124">
        <v>0.01</v>
      </c>
      <c r="G725" s="1"/>
      <c r="H725" s="159">
        <f t="shared" si="46"/>
        <v>0</v>
      </c>
      <c r="I725" s="1"/>
      <c r="J725" s="159">
        <f t="shared" si="47"/>
        <v>0</v>
      </c>
      <c r="K725" s="2"/>
      <c r="L725" s="160">
        <f t="shared" si="48"/>
        <v>0</v>
      </c>
      <c r="M725" s="161">
        <f t="shared" si="49"/>
        <v>0</v>
      </c>
    </row>
    <row r="726" spans="1:13" ht="15" customHeight="1" x14ac:dyDescent="0.25">
      <c r="A726" s="130">
        <v>14</v>
      </c>
      <c r="B726" s="99" t="s">
        <v>36</v>
      </c>
      <c r="C726" s="111" t="s">
        <v>135</v>
      </c>
      <c r="D726" s="112"/>
      <c r="E726" s="113"/>
      <c r="F726" s="124">
        <v>1</v>
      </c>
      <c r="G726" s="1"/>
      <c r="H726" s="159">
        <v>0</v>
      </c>
      <c r="I726" s="1"/>
      <c r="J726" s="159">
        <f t="shared" si="47"/>
        <v>0</v>
      </c>
      <c r="K726" s="2"/>
      <c r="L726" s="160">
        <f t="shared" si="48"/>
        <v>0</v>
      </c>
      <c r="M726" s="161">
        <f t="shared" si="49"/>
        <v>0</v>
      </c>
    </row>
    <row r="727" spans="1:13" ht="15" customHeight="1" thickBot="1" x14ac:dyDescent="0.3">
      <c r="A727" s="141"/>
      <c r="B727" s="142"/>
      <c r="C727" s="143" t="s">
        <v>10</v>
      </c>
      <c r="D727" s="144"/>
      <c r="E727" s="145"/>
      <c r="F727" s="146"/>
      <c r="G727" s="146"/>
      <c r="H727" s="146">
        <f>SUM(H687:H726)</f>
        <v>0</v>
      </c>
      <c r="I727" s="146"/>
      <c r="J727" s="146">
        <f>SUM(J687:J726)</f>
        <v>0</v>
      </c>
      <c r="K727" s="147"/>
      <c r="L727" s="147">
        <f>SUM(L687:L726)</f>
        <v>0</v>
      </c>
      <c r="M727" s="148">
        <f>H727+J727+L727</f>
        <v>0</v>
      </c>
    </row>
    <row r="728" spans="1:13" ht="15" customHeight="1" x14ac:dyDescent="0.25">
      <c r="A728" s="149"/>
      <c r="B728" s="150"/>
      <c r="C728" s="151" t="s">
        <v>26</v>
      </c>
      <c r="D728" s="8"/>
      <c r="E728" s="152"/>
      <c r="F728" s="152"/>
      <c r="G728" s="152"/>
      <c r="H728" s="152"/>
      <c r="I728" s="152"/>
      <c r="J728" s="152"/>
      <c r="K728" s="153"/>
      <c r="L728" s="153"/>
      <c r="M728" s="154">
        <f>H727*D728</f>
        <v>0</v>
      </c>
    </row>
    <row r="729" spans="1:13" ht="15" customHeight="1" x14ac:dyDescent="0.25">
      <c r="A729" s="155"/>
      <c r="B729" s="156"/>
      <c r="C729" s="157" t="s">
        <v>4</v>
      </c>
      <c r="D729" s="158"/>
      <c r="E729" s="159"/>
      <c r="F729" s="159"/>
      <c r="G729" s="159"/>
      <c r="H729" s="159"/>
      <c r="I729" s="159"/>
      <c r="J729" s="159"/>
      <c r="K729" s="160"/>
      <c r="L729" s="160"/>
      <c r="M729" s="161">
        <f>M727+M728</f>
        <v>0</v>
      </c>
    </row>
    <row r="730" spans="1:13" ht="15" customHeight="1" x14ac:dyDescent="0.25">
      <c r="A730" s="155"/>
      <c r="B730" s="156"/>
      <c r="C730" s="157" t="s">
        <v>242</v>
      </c>
      <c r="D730" s="9"/>
      <c r="E730" s="159"/>
      <c r="F730" s="159"/>
      <c r="G730" s="159"/>
      <c r="H730" s="159"/>
      <c r="I730" s="159"/>
      <c r="J730" s="159"/>
      <c r="K730" s="160"/>
      <c r="L730" s="160"/>
      <c r="M730" s="161">
        <f>M729*D730</f>
        <v>0</v>
      </c>
    </row>
    <row r="731" spans="1:13" ht="15" customHeight="1" x14ac:dyDescent="0.25">
      <c r="A731" s="162"/>
      <c r="B731" s="163"/>
      <c r="C731" s="164" t="s">
        <v>10</v>
      </c>
      <c r="D731" s="165"/>
      <c r="E731" s="124"/>
      <c r="F731" s="124"/>
      <c r="G731" s="124"/>
      <c r="H731" s="124"/>
      <c r="I731" s="124"/>
      <c r="J731" s="124"/>
      <c r="K731" s="125"/>
      <c r="L731" s="125"/>
      <c r="M731" s="166">
        <f>M730+M729</f>
        <v>0</v>
      </c>
    </row>
    <row r="732" spans="1:13" ht="15" customHeight="1" x14ac:dyDescent="0.25">
      <c r="A732" s="162"/>
      <c r="B732" s="163"/>
      <c r="C732" s="164" t="s">
        <v>9</v>
      </c>
      <c r="D732" s="10"/>
      <c r="E732" s="124"/>
      <c r="F732" s="124"/>
      <c r="G732" s="124"/>
      <c r="H732" s="124"/>
      <c r="I732" s="124"/>
      <c r="J732" s="124"/>
      <c r="K732" s="125"/>
      <c r="L732" s="125"/>
      <c r="M732" s="166">
        <f>M731*D732</f>
        <v>0</v>
      </c>
    </row>
    <row r="733" spans="1:13" ht="15" customHeight="1" thickBot="1" x14ac:dyDescent="0.3">
      <c r="A733" s="141"/>
      <c r="B733" s="167"/>
      <c r="C733" s="168" t="s">
        <v>10</v>
      </c>
      <c r="D733" s="169"/>
      <c r="E733" s="170"/>
      <c r="F733" s="170"/>
      <c r="G733" s="170"/>
      <c r="H733" s="170"/>
      <c r="I733" s="170"/>
      <c r="J733" s="170"/>
      <c r="K733" s="171"/>
      <c r="L733" s="171"/>
      <c r="M733" s="172">
        <f>M732+M731</f>
        <v>0</v>
      </c>
    </row>
    <row r="734" spans="1:13" ht="15" customHeight="1" x14ac:dyDescent="0.25"/>
    <row r="735" spans="1:13" ht="15" customHeight="1" x14ac:dyDescent="0.25"/>
    <row r="736" spans="1:13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spans="2:3" ht="15" customHeight="1" x14ac:dyDescent="0.25"/>
    <row r="770" spans="2:3" ht="15" customHeight="1" x14ac:dyDescent="0.25"/>
    <row r="771" spans="2:3" ht="33.75" customHeight="1" x14ac:dyDescent="0.25"/>
    <row r="772" spans="2:3" ht="15" customHeight="1" x14ac:dyDescent="0.25"/>
    <row r="774" spans="2:3" x14ac:dyDescent="0.25">
      <c r="B774" s="52"/>
      <c r="C774" s="30"/>
    </row>
    <row r="775" spans="2:3" x14ac:dyDescent="0.25">
      <c r="B775" s="52"/>
      <c r="C775" s="30"/>
    </row>
    <row r="776" spans="2:3" x14ac:dyDescent="0.25">
      <c r="B776" s="52"/>
      <c r="C776" s="30"/>
    </row>
    <row r="777" spans="2:3" x14ac:dyDescent="0.25">
      <c r="B777" s="52"/>
      <c r="C777" s="30"/>
    </row>
    <row r="802" spans="2:3" ht="16.5" customHeight="1" x14ac:dyDescent="0.25"/>
    <row r="808" spans="2:3" x14ac:dyDescent="0.25">
      <c r="B808" s="52"/>
      <c r="C808" s="30"/>
    </row>
  </sheetData>
  <sheetProtection algorithmName="SHA-512" hashValue="54JXBOO47sKJqm2dQa6Zf2qiknbp0liiIxJarkhsFdQ5karj/C0gH9H7zLVDphAn89Xzmqwj3WwUHynIrQVMTA==" saltValue="2QumyWCO75Axp7QfqQyZlQ==" spinCount="100000" sheet="1" selectLockedCells="1"/>
  <mergeCells count="157">
    <mergeCell ref="A709:A713"/>
    <mergeCell ref="A717:A722"/>
    <mergeCell ref="A681:M682"/>
    <mergeCell ref="A683:A685"/>
    <mergeCell ref="B683:B685"/>
    <mergeCell ref="C683:C685"/>
    <mergeCell ref="D683:D685"/>
    <mergeCell ref="E683:F683"/>
    <mergeCell ref="G683:L683"/>
    <mergeCell ref="M683:M685"/>
    <mergeCell ref="E684:E685"/>
    <mergeCell ref="F684:F685"/>
    <mergeCell ref="G684:H684"/>
    <mergeCell ref="I684:J684"/>
    <mergeCell ref="K684:L684"/>
    <mergeCell ref="A632:A636"/>
    <mergeCell ref="A637:A641"/>
    <mergeCell ref="A687:A692"/>
    <mergeCell ref="A694:A698"/>
    <mergeCell ref="A699:A703"/>
    <mergeCell ref="A704:A708"/>
    <mergeCell ref="A440:A444"/>
    <mergeCell ref="A326:A330"/>
    <mergeCell ref="F421:F422"/>
    <mergeCell ref="A457:M457"/>
    <mergeCell ref="A458:A460"/>
    <mergeCell ref="B458:B460"/>
    <mergeCell ref="C458:C460"/>
    <mergeCell ref="D458:D460"/>
    <mergeCell ref="E458:F458"/>
    <mergeCell ref="G458:L458"/>
    <mergeCell ref="M458:M460"/>
    <mergeCell ref="E459:E460"/>
    <mergeCell ref="F459:F460"/>
    <mergeCell ref="G459:H459"/>
    <mergeCell ref="I459:J459"/>
    <mergeCell ref="A108:A113"/>
    <mergeCell ref="B420:B422"/>
    <mergeCell ref="C53:C55"/>
    <mergeCell ref="G311:H311"/>
    <mergeCell ref="K54:L54"/>
    <mergeCell ref="E311:E312"/>
    <mergeCell ref="A308:M309"/>
    <mergeCell ref="A68:A69"/>
    <mergeCell ref="M53:M55"/>
    <mergeCell ref="A60:A62"/>
    <mergeCell ref="F54:F55"/>
    <mergeCell ref="A140:A142"/>
    <mergeCell ref="D310:D312"/>
    <mergeCell ref="A157:A162"/>
    <mergeCell ref="K421:L421"/>
    <mergeCell ref="G54:H54"/>
    <mergeCell ref="I54:J54"/>
    <mergeCell ref="E54:E55"/>
    <mergeCell ref="M310:M312"/>
    <mergeCell ref="E310:F310"/>
    <mergeCell ref="K311:L311"/>
    <mergeCell ref="B310:B312"/>
    <mergeCell ref="C310:C312"/>
    <mergeCell ref="A98:A99"/>
    <mergeCell ref="G310:L310"/>
    <mergeCell ref="I311:J311"/>
    <mergeCell ref="A53:A55"/>
    <mergeCell ref="F311:F312"/>
    <mergeCell ref="A170:A174"/>
    <mergeCell ref="A222:A227"/>
    <mergeCell ref="D53:D55"/>
    <mergeCell ref="E53:F53"/>
    <mergeCell ref="G53:L53"/>
    <mergeCell ref="A80:A81"/>
    <mergeCell ref="A175:A180"/>
    <mergeCell ref="A143:A147"/>
    <mergeCell ref="A137:A139"/>
    <mergeCell ref="A166:A169"/>
    <mergeCell ref="A210:A221"/>
    <mergeCell ref="E421:E422"/>
    <mergeCell ref="E420:F420"/>
    <mergeCell ref="G420:L420"/>
    <mergeCell ref="G421:H421"/>
    <mergeCell ref="E568:E569"/>
    <mergeCell ref="G568:H568"/>
    <mergeCell ref="E567:F567"/>
    <mergeCell ref="I568:J568"/>
    <mergeCell ref="M420:M422"/>
    <mergeCell ref="K459:L459"/>
    <mergeCell ref="B2:D2"/>
    <mergeCell ref="A362:A367"/>
    <mergeCell ref="A200:A208"/>
    <mergeCell ref="A96:A97"/>
    <mergeCell ref="A187:A193"/>
    <mergeCell ref="A249:A254"/>
    <mergeCell ref="A114:A124"/>
    <mergeCell ref="A181:A186"/>
    <mergeCell ref="A242:A248"/>
    <mergeCell ref="A194:A199"/>
    <mergeCell ref="A255:A260"/>
    <mergeCell ref="A315:A320"/>
    <mergeCell ref="A58:A59"/>
    <mergeCell ref="B58:B59"/>
    <mergeCell ref="A102:A107"/>
    <mergeCell ref="A65:A67"/>
    <mergeCell ref="A152:A156"/>
    <mergeCell ref="A148:A151"/>
    <mergeCell ref="A63:A64"/>
    <mergeCell ref="A70:A72"/>
    <mergeCell ref="A331:A335"/>
    <mergeCell ref="A310:A312"/>
    <mergeCell ref="B53:B55"/>
    <mergeCell ref="A51:M52"/>
    <mergeCell ref="A606:A610"/>
    <mergeCell ref="A567:A569"/>
    <mergeCell ref="A598:A604"/>
    <mergeCell ref="F568:F569"/>
    <mergeCell ref="A572:A576"/>
    <mergeCell ref="C420:C422"/>
    <mergeCell ref="D420:D422"/>
    <mergeCell ref="A463:A468"/>
    <mergeCell ref="A469:A477"/>
    <mergeCell ref="A478:A487"/>
    <mergeCell ref="A488:A494"/>
    <mergeCell ref="A428:A433"/>
    <mergeCell ref="A589:A593"/>
    <mergeCell ref="A565:M566"/>
    <mergeCell ref="A499:A503"/>
    <mergeCell ref="B567:B569"/>
    <mergeCell ref="C567:C569"/>
    <mergeCell ref="A420:A422"/>
    <mergeCell ref="M567:M569"/>
    <mergeCell ref="G567:L567"/>
    <mergeCell ref="A585:A588"/>
    <mergeCell ref="A504:A507"/>
    <mergeCell ref="K568:L568"/>
    <mergeCell ref="I421:J421"/>
    <mergeCell ref="A627:A631"/>
    <mergeCell ref="A595:A597"/>
    <mergeCell ref="A73:A75"/>
    <mergeCell ref="A76:A79"/>
    <mergeCell ref="A337:A349"/>
    <mergeCell ref="A321:A325"/>
    <mergeCell ref="A376:A387"/>
    <mergeCell ref="A368:A373"/>
    <mergeCell ref="A85:A87"/>
    <mergeCell ref="A82:A84"/>
    <mergeCell ref="A88:A90"/>
    <mergeCell ref="A91:A93"/>
    <mergeCell ref="A125:A135"/>
    <mergeCell ref="A350:A360"/>
    <mergeCell ref="A577:A580"/>
    <mergeCell ref="A581:A584"/>
    <mergeCell ref="A388:A393"/>
    <mergeCell ref="A611:A616"/>
    <mergeCell ref="A618:A623"/>
    <mergeCell ref="A434:A438"/>
    <mergeCell ref="A418:M419"/>
    <mergeCell ref="A228:A233"/>
    <mergeCell ref="A234:A241"/>
    <mergeCell ref="D567:D569"/>
  </mergeCells>
  <printOptions horizontalCentered="1"/>
  <pageMargins left="0.24" right="0.23" top="0.26" bottom="0.28999999999999998" header="0.2" footer="0.2"/>
  <pageSetup paperSize="9" scale="62" orientation="landscape" r:id="rId1"/>
  <ignoredErrors>
    <ignoredError sqref="M399:M401 M647:M648 D13:D14 M265:M267 F98 M513:M514 M731" formula="1"/>
    <ignoredError sqref="C56 C313 C423 C570 C461 B100 C686" numberStoredAsText="1"/>
    <ignoredError sqref="D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-1-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2012-05-27T10:58:22Z</cp:lastPrinted>
  <dcterms:created xsi:type="dcterms:W3CDTF">2006-09-16T00:00:00Z</dcterms:created>
  <dcterms:modified xsi:type="dcterms:W3CDTF">2020-12-21T14:01:44Z</dcterms:modified>
</cp:coreProperties>
</file>