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მოცულობები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D43" i="1"/>
  <c r="D42" i="1"/>
  <c r="D41" i="1"/>
  <c r="D40" i="1"/>
  <c r="D39" i="1"/>
  <c r="D38" i="1"/>
  <c r="D37" i="1"/>
  <c r="D36" i="1"/>
  <c r="D35" i="1"/>
  <c r="D22" i="1" l="1"/>
  <c r="D23" i="1" l="1"/>
  <c r="D33" i="1" l="1"/>
  <c r="D32" i="1"/>
  <c r="D24" i="1"/>
  <c r="D21" i="1"/>
  <c r="D20" i="1"/>
  <c r="D18" i="1"/>
  <c r="D17" i="1"/>
  <c r="D14" i="1"/>
  <c r="D11" i="1"/>
  <c r="D12" i="1" s="1"/>
  <c r="D19" i="1" l="1"/>
  <c r="D10" i="1" l="1"/>
  <c r="D16" i="1"/>
  <c r="D15" i="1"/>
  <c r="D13" i="1" l="1"/>
</calcChain>
</file>

<file path=xl/sharedStrings.xml><?xml version="1.0" encoding="utf-8"?>
<sst xmlns="http://schemas.openxmlformats.org/spreadsheetml/2006/main" count="127" uniqueCount="81">
  <si>
    <t>#</t>
  </si>
  <si>
    <t>samuSaos CamonaTvali</t>
  </si>
  <si>
    <t>ganz. erT</t>
  </si>
  <si>
    <t>raodenoba</t>
  </si>
  <si>
    <t>kv.m</t>
  </si>
  <si>
    <t>m3</t>
  </si>
  <si>
    <t>m2</t>
  </si>
  <si>
    <t xml:space="preserve">samSeneblo nagavis avtoTviTmclelze xeliT datvirTva </t>
  </si>
  <si>
    <t>tona</t>
  </si>
  <si>
    <t>samSeneblo nagavis gatana 5 km manZilze</t>
  </si>
  <si>
    <t xml:space="preserve">kedlebis mowyoba betonis mcire sakedle blokebiT kedlis sisqiT 20 sm </t>
  </si>
  <si>
    <t>kub.m</t>
  </si>
  <si>
    <t>cali</t>
  </si>
  <si>
    <t>kv.m.</t>
  </si>
  <si>
    <t xml:space="preserve">metaloplastmasis karis montaJi da Rirebuleba </t>
  </si>
  <si>
    <t>kar-fanjrebis ferdoebis SebaTqaSeba qviSa-cementis xsnariT</t>
  </si>
  <si>
    <t>grZ.m</t>
  </si>
  <si>
    <t>karnizis mowyoba qafpolistirolis filebiT</t>
  </si>
  <si>
    <t xml:space="preserve">Cafluli tipis 8 jgufiani Semyvan-gamanawilebeli faris dayeneba </t>
  </si>
  <si>
    <t xml:space="preserve"> Semyvan-gamanawilebel farSi 2*25a avtomaturi amomrTvelis dayeneba da momzadeba CarTvisaTvis </t>
  </si>
  <si>
    <t>kompl.</t>
  </si>
  <si>
    <t xml:space="preserve">Semyvan-gamanawilebel farSi 1*16a avtomaturi amomrTvelis dayeneba da momzadeba CarTvisaTvis </t>
  </si>
  <si>
    <t>80*80 mm gamanawilebeli kolofebis montaJi</t>
  </si>
  <si>
    <t>damiwebis kontaqtiani Cafluli tipis faruli Stefseluri rozetis dayeneba</t>
  </si>
  <si>
    <t>orpolusa Cafluli tipis CamrTvelis dayeneba</t>
  </si>
  <si>
    <t xml:space="preserve"> 1*18 vt. simZlavris hermetuli Sesrulebis Weris led sanaTuris  da naTuris dayeneba </t>
  </si>
  <si>
    <t xml:space="preserve"> HH2XH-3*2,5 kv.mm ganikveTis spilenZis eleqtro sadenebis gayvana daxuruli el.gayvanilobisTvis</t>
  </si>
  <si>
    <t>HH2XH-2*1,5 kv.mm ganikveTis spilenZis eleqtro sadenis gayvana daxuruli el.gayvanilobisTvis</t>
  </si>
  <si>
    <t>HH2XH-3*4 kv.mm ganikveTis spilenZis eleqtro sadenebis gayvana daxuruli el.gayvanilobisTvis</t>
  </si>
  <si>
    <t>stekloblokis  demontaJi</t>
  </si>
  <si>
    <t xml:space="preserve"> kv.m</t>
  </si>
  <si>
    <t xml:space="preserve"> kedlebidan  nalesis  Camoyra </t>
  </si>
  <si>
    <t xml:space="preserve"> Sida kedlebis Selesva cementis xsnariT </t>
  </si>
  <si>
    <t xml:space="preserve">  `m.d.f.~-is karebis montaJi da Tamasebis mowyoba ferdoebis CaTvliT </t>
  </si>
  <si>
    <t xml:space="preserve"> Piatakebis qveS cementis mWimis mowyoba m-150 markis qviSa-cementis xsnariT saSualo sisqiT 3.0 sm</t>
  </si>
  <si>
    <t>iatakze maRali cvedadobis aranakleb 10 mm. sisqis laminirebuli parketis dageba paralonis qvesagebis safuZvelze, plintusebis mowyobiT</t>
  </si>
  <si>
    <t xml:space="preserve"> TabaSir-muyaos Werebis SefiTxvna da SeRebva Siga dafarvis wyaldispersiuri saRebaviT orjer </t>
  </si>
  <si>
    <t>Siga kedlebis da kar-fanjrebis ferdoebis SefiTxvna da SeRebva Siga dafarvis wyaldispersiuli saRebaviT orjer</t>
  </si>
  <si>
    <t xml:space="preserve">Sekiduli WerisaTvis liTonis karkasis mowyoba da TabaSir-muyaos filebis montaJi  </t>
  </si>
  <si>
    <t>2</t>
  </si>
  <si>
    <t>goris raionis sofel oTarSenis sajaro skolis saremonto samuSaoebis defeqturi aqti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</si>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</sst>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₽_-;\-* #,##0.00\ _₽_-;_-* &quot;-&quot;??\ _₽_-;_-@_-"/>
    <numFmt numFmtId="165" formatCode="#,##0.00_ ;\-#,##0.00\ "/>
    <numFmt numFmtId="167" formatCode="0.000"/>
    <numFmt numFmtId="168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cadNusx"/>
    </font>
    <font>
      <sz val="10"/>
      <name val="AcadNusx"/>
    </font>
    <font>
      <sz val="10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9"/>
      <name val="AcadNusx"/>
    </font>
    <font>
      <sz val="9"/>
      <name val="AcadNusx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/>
    <xf numFmtId="0" fontId="4" fillId="0" borderId="0" xfId="0" applyFont="1" applyFill="1"/>
    <xf numFmtId="2" fontId="2" fillId="0" borderId="0" xfId="0" applyNumberFormat="1" applyFont="1" applyFill="1" applyBorder="1" applyAlignment="1">
      <alignment horizontal="center"/>
    </xf>
    <xf numFmtId="2" fontId="2" fillId="0" borderId="2" xfId="1" applyNumberFormat="1" applyFont="1" applyFill="1" applyBorder="1" applyAlignment="1" applyProtection="1">
      <alignment horizontal="center" vertical="center" wrapText="1"/>
    </xf>
    <xf numFmtId="2" fontId="2" fillId="0" borderId="0" xfId="1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2" fontId="2" fillId="0" borderId="0" xfId="2" applyNumberFormat="1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/>
    <xf numFmtId="49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2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68" fontId="8" fillId="0" borderId="2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 wrapText="1"/>
    </xf>
    <xf numFmtId="167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8" fontId="8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 applyProtection="1">
      <alignment horizontal="left" vertical="top" wrapText="1"/>
    </xf>
    <xf numFmtId="0" fontId="8" fillId="0" borderId="2" xfId="3" applyFont="1" applyFill="1" applyBorder="1" applyAlignment="1" applyProtection="1">
      <alignment horizontal="left" vertical="top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</cellXfs>
  <cellStyles count="9">
    <cellStyle name="Comma" xfId="1" builtinId="3"/>
    <cellStyle name="Normal" xfId="0" builtinId="0"/>
    <cellStyle name="Normal 3 2" xfId="3"/>
    <cellStyle name="Normal_stadion-1" xfId="2"/>
    <cellStyle name="Обычный 2 2" xfId="5"/>
    <cellStyle name="Обычный 3" xfId="6"/>
    <cellStyle name="Обычный 4 2" xfId="4"/>
    <cellStyle name="Обычный 7" xfId="7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workbookViewId="0">
      <selection activeCell="B58" sqref="B58"/>
    </sheetView>
  </sheetViews>
  <sheetFormatPr defaultColWidth="9.140625" defaultRowHeight="12.75" x14ac:dyDescent="0.2"/>
  <cols>
    <col min="1" max="1" width="4" style="2" customWidth="1"/>
    <col min="2" max="2" width="64" style="2" customWidth="1"/>
    <col min="3" max="3" width="10.5703125" style="40" customWidth="1"/>
    <col min="4" max="4" width="16" style="2" customWidth="1"/>
    <col min="5" max="11" width="10.7109375" style="2" customWidth="1"/>
    <col min="12" max="12" width="9.140625" style="2"/>
    <col min="13" max="13" width="10" style="2" bestFit="1" customWidth="1"/>
    <col min="14" max="247" width="9.140625" style="2"/>
    <col min="248" max="248" width="4" style="2" customWidth="1"/>
    <col min="249" max="249" width="12.28515625" style="2" customWidth="1"/>
    <col min="250" max="250" width="45.7109375" style="2" customWidth="1"/>
    <col min="251" max="254" width="7.7109375" style="2" customWidth="1"/>
    <col min="255" max="255" width="8.85546875" style="2" customWidth="1"/>
    <col min="256" max="259" width="7.7109375" style="2" customWidth="1"/>
    <col min="260" max="267" width="10.7109375" style="2" customWidth="1"/>
    <col min="268" max="268" width="9.140625" style="2"/>
    <col min="269" max="269" width="10" style="2" bestFit="1" customWidth="1"/>
    <col min="270" max="503" width="9.140625" style="2"/>
    <col min="504" max="504" width="4" style="2" customWidth="1"/>
    <col min="505" max="505" width="12.28515625" style="2" customWidth="1"/>
    <col min="506" max="506" width="45.7109375" style="2" customWidth="1"/>
    <col min="507" max="510" width="7.7109375" style="2" customWidth="1"/>
    <col min="511" max="511" width="8.85546875" style="2" customWidth="1"/>
    <col min="512" max="515" width="7.7109375" style="2" customWidth="1"/>
    <col min="516" max="523" width="10.7109375" style="2" customWidth="1"/>
    <col min="524" max="524" width="9.140625" style="2"/>
    <col min="525" max="525" width="10" style="2" bestFit="1" customWidth="1"/>
    <col min="526" max="759" width="9.140625" style="2"/>
    <col min="760" max="760" width="4" style="2" customWidth="1"/>
    <col min="761" max="761" width="12.28515625" style="2" customWidth="1"/>
    <col min="762" max="762" width="45.7109375" style="2" customWidth="1"/>
    <col min="763" max="766" width="7.7109375" style="2" customWidth="1"/>
    <col min="767" max="767" width="8.85546875" style="2" customWidth="1"/>
    <col min="768" max="771" width="7.7109375" style="2" customWidth="1"/>
    <col min="772" max="779" width="10.7109375" style="2" customWidth="1"/>
    <col min="780" max="780" width="9.140625" style="2"/>
    <col min="781" max="781" width="10" style="2" bestFit="1" customWidth="1"/>
    <col min="782" max="1015" width="9.140625" style="2"/>
    <col min="1016" max="1016" width="4" style="2" customWidth="1"/>
    <col min="1017" max="1017" width="12.28515625" style="2" customWidth="1"/>
    <col min="1018" max="1018" width="45.7109375" style="2" customWidth="1"/>
    <col min="1019" max="1022" width="7.7109375" style="2" customWidth="1"/>
    <col min="1023" max="1023" width="8.85546875" style="2" customWidth="1"/>
    <col min="1024" max="1027" width="7.7109375" style="2" customWidth="1"/>
    <col min="1028" max="1035" width="10.7109375" style="2" customWidth="1"/>
    <col min="1036" max="1036" width="9.140625" style="2"/>
    <col min="1037" max="1037" width="10" style="2" bestFit="1" customWidth="1"/>
    <col min="1038" max="1271" width="9.140625" style="2"/>
    <col min="1272" max="1272" width="4" style="2" customWidth="1"/>
    <col min="1273" max="1273" width="12.28515625" style="2" customWidth="1"/>
    <col min="1274" max="1274" width="45.7109375" style="2" customWidth="1"/>
    <col min="1275" max="1278" width="7.7109375" style="2" customWidth="1"/>
    <col min="1279" max="1279" width="8.85546875" style="2" customWidth="1"/>
    <col min="1280" max="1283" width="7.7109375" style="2" customWidth="1"/>
    <col min="1284" max="1291" width="10.7109375" style="2" customWidth="1"/>
    <col min="1292" max="1292" width="9.140625" style="2"/>
    <col min="1293" max="1293" width="10" style="2" bestFit="1" customWidth="1"/>
    <col min="1294" max="1527" width="9.140625" style="2"/>
    <col min="1528" max="1528" width="4" style="2" customWidth="1"/>
    <col min="1529" max="1529" width="12.28515625" style="2" customWidth="1"/>
    <col min="1530" max="1530" width="45.7109375" style="2" customWidth="1"/>
    <col min="1531" max="1534" width="7.7109375" style="2" customWidth="1"/>
    <col min="1535" max="1535" width="8.85546875" style="2" customWidth="1"/>
    <col min="1536" max="1539" width="7.7109375" style="2" customWidth="1"/>
    <col min="1540" max="1547" width="10.7109375" style="2" customWidth="1"/>
    <col min="1548" max="1548" width="9.140625" style="2"/>
    <col min="1549" max="1549" width="10" style="2" bestFit="1" customWidth="1"/>
    <col min="1550" max="1783" width="9.140625" style="2"/>
    <col min="1784" max="1784" width="4" style="2" customWidth="1"/>
    <col min="1785" max="1785" width="12.28515625" style="2" customWidth="1"/>
    <col min="1786" max="1786" width="45.7109375" style="2" customWidth="1"/>
    <col min="1787" max="1790" width="7.7109375" style="2" customWidth="1"/>
    <col min="1791" max="1791" width="8.85546875" style="2" customWidth="1"/>
    <col min="1792" max="1795" width="7.7109375" style="2" customWidth="1"/>
    <col min="1796" max="1803" width="10.7109375" style="2" customWidth="1"/>
    <col min="1804" max="1804" width="9.140625" style="2"/>
    <col min="1805" max="1805" width="10" style="2" bestFit="1" customWidth="1"/>
    <col min="1806" max="2039" width="9.140625" style="2"/>
    <col min="2040" max="2040" width="4" style="2" customWidth="1"/>
    <col min="2041" max="2041" width="12.28515625" style="2" customWidth="1"/>
    <col min="2042" max="2042" width="45.7109375" style="2" customWidth="1"/>
    <col min="2043" max="2046" width="7.7109375" style="2" customWidth="1"/>
    <col min="2047" max="2047" width="8.85546875" style="2" customWidth="1"/>
    <col min="2048" max="2051" width="7.7109375" style="2" customWidth="1"/>
    <col min="2052" max="2059" width="10.7109375" style="2" customWidth="1"/>
    <col min="2060" max="2060" width="9.140625" style="2"/>
    <col min="2061" max="2061" width="10" style="2" bestFit="1" customWidth="1"/>
    <col min="2062" max="2295" width="9.140625" style="2"/>
    <col min="2296" max="2296" width="4" style="2" customWidth="1"/>
    <col min="2297" max="2297" width="12.28515625" style="2" customWidth="1"/>
    <col min="2298" max="2298" width="45.7109375" style="2" customWidth="1"/>
    <col min="2299" max="2302" width="7.7109375" style="2" customWidth="1"/>
    <col min="2303" max="2303" width="8.85546875" style="2" customWidth="1"/>
    <col min="2304" max="2307" width="7.7109375" style="2" customWidth="1"/>
    <col min="2308" max="2315" width="10.7109375" style="2" customWidth="1"/>
    <col min="2316" max="2316" width="9.140625" style="2"/>
    <col min="2317" max="2317" width="10" style="2" bestFit="1" customWidth="1"/>
    <col min="2318" max="2551" width="9.140625" style="2"/>
    <col min="2552" max="2552" width="4" style="2" customWidth="1"/>
    <col min="2553" max="2553" width="12.28515625" style="2" customWidth="1"/>
    <col min="2554" max="2554" width="45.7109375" style="2" customWidth="1"/>
    <col min="2555" max="2558" width="7.7109375" style="2" customWidth="1"/>
    <col min="2559" max="2559" width="8.85546875" style="2" customWidth="1"/>
    <col min="2560" max="2563" width="7.7109375" style="2" customWidth="1"/>
    <col min="2564" max="2571" width="10.7109375" style="2" customWidth="1"/>
    <col min="2572" max="2572" width="9.140625" style="2"/>
    <col min="2573" max="2573" width="10" style="2" bestFit="1" customWidth="1"/>
    <col min="2574" max="2807" width="9.140625" style="2"/>
    <col min="2808" max="2808" width="4" style="2" customWidth="1"/>
    <col min="2809" max="2809" width="12.28515625" style="2" customWidth="1"/>
    <col min="2810" max="2810" width="45.7109375" style="2" customWidth="1"/>
    <col min="2811" max="2814" width="7.7109375" style="2" customWidth="1"/>
    <col min="2815" max="2815" width="8.85546875" style="2" customWidth="1"/>
    <col min="2816" max="2819" width="7.7109375" style="2" customWidth="1"/>
    <col min="2820" max="2827" width="10.7109375" style="2" customWidth="1"/>
    <col min="2828" max="2828" width="9.140625" style="2"/>
    <col min="2829" max="2829" width="10" style="2" bestFit="1" customWidth="1"/>
    <col min="2830" max="3063" width="9.140625" style="2"/>
    <col min="3064" max="3064" width="4" style="2" customWidth="1"/>
    <col min="3065" max="3065" width="12.28515625" style="2" customWidth="1"/>
    <col min="3066" max="3066" width="45.7109375" style="2" customWidth="1"/>
    <col min="3067" max="3070" width="7.7109375" style="2" customWidth="1"/>
    <col min="3071" max="3071" width="8.85546875" style="2" customWidth="1"/>
    <col min="3072" max="3075" width="7.7109375" style="2" customWidth="1"/>
    <col min="3076" max="3083" width="10.7109375" style="2" customWidth="1"/>
    <col min="3084" max="3084" width="9.140625" style="2"/>
    <col min="3085" max="3085" width="10" style="2" bestFit="1" customWidth="1"/>
    <col min="3086" max="3319" width="9.140625" style="2"/>
    <col min="3320" max="3320" width="4" style="2" customWidth="1"/>
    <col min="3321" max="3321" width="12.28515625" style="2" customWidth="1"/>
    <col min="3322" max="3322" width="45.7109375" style="2" customWidth="1"/>
    <col min="3323" max="3326" width="7.7109375" style="2" customWidth="1"/>
    <col min="3327" max="3327" width="8.85546875" style="2" customWidth="1"/>
    <col min="3328" max="3331" width="7.7109375" style="2" customWidth="1"/>
    <col min="3332" max="3339" width="10.7109375" style="2" customWidth="1"/>
    <col min="3340" max="3340" width="9.140625" style="2"/>
    <col min="3341" max="3341" width="10" style="2" bestFit="1" customWidth="1"/>
    <col min="3342" max="3575" width="9.140625" style="2"/>
    <col min="3576" max="3576" width="4" style="2" customWidth="1"/>
    <col min="3577" max="3577" width="12.28515625" style="2" customWidth="1"/>
    <col min="3578" max="3578" width="45.7109375" style="2" customWidth="1"/>
    <col min="3579" max="3582" width="7.7109375" style="2" customWidth="1"/>
    <col min="3583" max="3583" width="8.85546875" style="2" customWidth="1"/>
    <col min="3584" max="3587" width="7.7109375" style="2" customWidth="1"/>
    <col min="3588" max="3595" width="10.7109375" style="2" customWidth="1"/>
    <col min="3596" max="3596" width="9.140625" style="2"/>
    <col min="3597" max="3597" width="10" style="2" bestFit="1" customWidth="1"/>
    <col min="3598" max="3831" width="9.140625" style="2"/>
    <col min="3832" max="3832" width="4" style="2" customWidth="1"/>
    <col min="3833" max="3833" width="12.28515625" style="2" customWidth="1"/>
    <col min="3834" max="3834" width="45.7109375" style="2" customWidth="1"/>
    <col min="3835" max="3838" width="7.7109375" style="2" customWidth="1"/>
    <col min="3839" max="3839" width="8.85546875" style="2" customWidth="1"/>
    <col min="3840" max="3843" width="7.7109375" style="2" customWidth="1"/>
    <col min="3844" max="3851" width="10.7109375" style="2" customWidth="1"/>
    <col min="3852" max="3852" width="9.140625" style="2"/>
    <col min="3853" max="3853" width="10" style="2" bestFit="1" customWidth="1"/>
    <col min="3854" max="4087" width="9.140625" style="2"/>
    <col min="4088" max="4088" width="4" style="2" customWidth="1"/>
    <col min="4089" max="4089" width="12.28515625" style="2" customWidth="1"/>
    <col min="4090" max="4090" width="45.7109375" style="2" customWidth="1"/>
    <col min="4091" max="4094" width="7.7109375" style="2" customWidth="1"/>
    <col min="4095" max="4095" width="8.85546875" style="2" customWidth="1"/>
    <col min="4096" max="4099" width="7.7109375" style="2" customWidth="1"/>
    <col min="4100" max="4107" width="10.7109375" style="2" customWidth="1"/>
    <col min="4108" max="4108" width="9.140625" style="2"/>
    <col min="4109" max="4109" width="10" style="2" bestFit="1" customWidth="1"/>
    <col min="4110" max="4343" width="9.140625" style="2"/>
    <col min="4344" max="4344" width="4" style="2" customWidth="1"/>
    <col min="4345" max="4345" width="12.28515625" style="2" customWidth="1"/>
    <col min="4346" max="4346" width="45.7109375" style="2" customWidth="1"/>
    <col min="4347" max="4350" width="7.7109375" style="2" customWidth="1"/>
    <col min="4351" max="4351" width="8.85546875" style="2" customWidth="1"/>
    <col min="4352" max="4355" width="7.7109375" style="2" customWidth="1"/>
    <col min="4356" max="4363" width="10.7109375" style="2" customWidth="1"/>
    <col min="4364" max="4364" width="9.140625" style="2"/>
    <col min="4365" max="4365" width="10" style="2" bestFit="1" customWidth="1"/>
    <col min="4366" max="4599" width="9.140625" style="2"/>
    <col min="4600" max="4600" width="4" style="2" customWidth="1"/>
    <col min="4601" max="4601" width="12.28515625" style="2" customWidth="1"/>
    <col min="4602" max="4602" width="45.7109375" style="2" customWidth="1"/>
    <col min="4603" max="4606" width="7.7109375" style="2" customWidth="1"/>
    <col min="4607" max="4607" width="8.85546875" style="2" customWidth="1"/>
    <col min="4608" max="4611" width="7.7109375" style="2" customWidth="1"/>
    <col min="4612" max="4619" width="10.7109375" style="2" customWidth="1"/>
    <col min="4620" max="4620" width="9.140625" style="2"/>
    <col min="4621" max="4621" width="10" style="2" bestFit="1" customWidth="1"/>
    <col min="4622" max="4855" width="9.140625" style="2"/>
    <col min="4856" max="4856" width="4" style="2" customWidth="1"/>
    <col min="4857" max="4857" width="12.28515625" style="2" customWidth="1"/>
    <col min="4858" max="4858" width="45.7109375" style="2" customWidth="1"/>
    <col min="4859" max="4862" width="7.7109375" style="2" customWidth="1"/>
    <col min="4863" max="4863" width="8.85546875" style="2" customWidth="1"/>
    <col min="4864" max="4867" width="7.7109375" style="2" customWidth="1"/>
    <col min="4868" max="4875" width="10.7109375" style="2" customWidth="1"/>
    <col min="4876" max="4876" width="9.140625" style="2"/>
    <col min="4877" max="4877" width="10" style="2" bestFit="1" customWidth="1"/>
    <col min="4878" max="5111" width="9.140625" style="2"/>
    <col min="5112" max="5112" width="4" style="2" customWidth="1"/>
    <col min="5113" max="5113" width="12.28515625" style="2" customWidth="1"/>
    <col min="5114" max="5114" width="45.7109375" style="2" customWidth="1"/>
    <col min="5115" max="5118" width="7.7109375" style="2" customWidth="1"/>
    <col min="5119" max="5119" width="8.85546875" style="2" customWidth="1"/>
    <col min="5120" max="5123" width="7.7109375" style="2" customWidth="1"/>
    <col min="5124" max="5131" width="10.7109375" style="2" customWidth="1"/>
    <col min="5132" max="5132" width="9.140625" style="2"/>
    <col min="5133" max="5133" width="10" style="2" bestFit="1" customWidth="1"/>
    <col min="5134" max="5367" width="9.140625" style="2"/>
    <col min="5368" max="5368" width="4" style="2" customWidth="1"/>
    <col min="5369" max="5369" width="12.28515625" style="2" customWidth="1"/>
    <col min="5370" max="5370" width="45.7109375" style="2" customWidth="1"/>
    <col min="5371" max="5374" width="7.7109375" style="2" customWidth="1"/>
    <col min="5375" max="5375" width="8.85546875" style="2" customWidth="1"/>
    <col min="5376" max="5379" width="7.7109375" style="2" customWidth="1"/>
    <col min="5380" max="5387" width="10.7109375" style="2" customWidth="1"/>
    <col min="5388" max="5388" width="9.140625" style="2"/>
    <col min="5389" max="5389" width="10" style="2" bestFit="1" customWidth="1"/>
    <col min="5390" max="5623" width="9.140625" style="2"/>
    <col min="5624" max="5624" width="4" style="2" customWidth="1"/>
    <col min="5625" max="5625" width="12.28515625" style="2" customWidth="1"/>
    <col min="5626" max="5626" width="45.7109375" style="2" customWidth="1"/>
    <col min="5627" max="5630" width="7.7109375" style="2" customWidth="1"/>
    <col min="5631" max="5631" width="8.85546875" style="2" customWidth="1"/>
    <col min="5632" max="5635" width="7.7109375" style="2" customWidth="1"/>
    <col min="5636" max="5643" width="10.7109375" style="2" customWidth="1"/>
    <col min="5644" max="5644" width="9.140625" style="2"/>
    <col min="5645" max="5645" width="10" style="2" bestFit="1" customWidth="1"/>
    <col min="5646" max="5879" width="9.140625" style="2"/>
    <col min="5880" max="5880" width="4" style="2" customWidth="1"/>
    <col min="5881" max="5881" width="12.28515625" style="2" customWidth="1"/>
    <col min="5882" max="5882" width="45.7109375" style="2" customWidth="1"/>
    <col min="5883" max="5886" width="7.7109375" style="2" customWidth="1"/>
    <col min="5887" max="5887" width="8.85546875" style="2" customWidth="1"/>
    <col min="5888" max="5891" width="7.7109375" style="2" customWidth="1"/>
    <col min="5892" max="5899" width="10.7109375" style="2" customWidth="1"/>
    <col min="5900" max="5900" width="9.140625" style="2"/>
    <col min="5901" max="5901" width="10" style="2" bestFit="1" customWidth="1"/>
    <col min="5902" max="6135" width="9.140625" style="2"/>
    <col min="6136" max="6136" width="4" style="2" customWidth="1"/>
    <col min="6137" max="6137" width="12.28515625" style="2" customWidth="1"/>
    <col min="6138" max="6138" width="45.7109375" style="2" customWidth="1"/>
    <col min="6139" max="6142" width="7.7109375" style="2" customWidth="1"/>
    <col min="6143" max="6143" width="8.85546875" style="2" customWidth="1"/>
    <col min="6144" max="6147" width="7.7109375" style="2" customWidth="1"/>
    <col min="6148" max="6155" width="10.7109375" style="2" customWidth="1"/>
    <col min="6156" max="6156" width="9.140625" style="2"/>
    <col min="6157" max="6157" width="10" style="2" bestFit="1" customWidth="1"/>
    <col min="6158" max="6391" width="9.140625" style="2"/>
    <col min="6392" max="6392" width="4" style="2" customWidth="1"/>
    <col min="6393" max="6393" width="12.28515625" style="2" customWidth="1"/>
    <col min="6394" max="6394" width="45.7109375" style="2" customWidth="1"/>
    <col min="6395" max="6398" width="7.7109375" style="2" customWidth="1"/>
    <col min="6399" max="6399" width="8.85546875" style="2" customWidth="1"/>
    <col min="6400" max="6403" width="7.7109375" style="2" customWidth="1"/>
    <col min="6404" max="6411" width="10.7109375" style="2" customWidth="1"/>
    <col min="6412" max="6412" width="9.140625" style="2"/>
    <col min="6413" max="6413" width="10" style="2" bestFit="1" customWidth="1"/>
    <col min="6414" max="6647" width="9.140625" style="2"/>
    <col min="6648" max="6648" width="4" style="2" customWidth="1"/>
    <col min="6649" max="6649" width="12.28515625" style="2" customWidth="1"/>
    <col min="6650" max="6650" width="45.7109375" style="2" customWidth="1"/>
    <col min="6651" max="6654" width="7.7109375" style="2" customWidth="1"/>
    <col min="6655" max="6655" width="8.85546875" style="2" customWidth="1"/>
    <col min="6656" max="6659" width="7.7109375" style="2" customWidth="1"/>
    <col min="6660" max="6667" width="10.7109375" style="2" customWidth="1"/>
    <col min="6668" max="6668" width="9.140625" style="2"/>
    <col min="6669" max="6669" width="10" style="2" bestFit="1" customWidth="1"/>
    <col min="6670" max="6903" width="9.140625" style="2"/>
    <col min="6904" max="6904" width="4" style="2" customWidth="1"/>
    <col min="6905" max="6905" width="12.28515625" style="2" customWidth="1"/>
    <col min="6906" max="6906" width="45.7109375" style="2" customWidth="1"/>
    <col min="6907" max="6910" width="7.7109375" style="2" customWidth="1"/>
    <col min="6911" max="6911" width="8.85546875" style="2" customWidth="1"/>
    <col min="6912" max="6915" width="7.7109375" style="2" customWidth="1"/>
    <col min="6916" max="6923" width="10.7109375" style="2" customWidth="1"/>
    <col min="6924" max="6924" width="9.140625" style="2"/>
    <col min="6925" max="6925" width="10" style="2" bestFit="1" customWidth="1"/>
    <col min="6926" max="7159" width="9.140625" style="2"/>
    <col min="7160" max="7160" width="4" style="2" customWidth="1"/>
    <col min="7161" max="7161" width="12.28515625" style="2" customWidth="1"/>
    <col min="7162" max="7162" width="45.7109375" style="2" customWidth="1"/>
    <col min="7163" max="7166" width="7.7109375" style="2" customWidth="1"/>
    <col min="7167" max="7167" width="8.85546875" style="2" customWidth="1"/>
    <col min="7168" max="7171" width="7.7109375" style="2" customWidth="1"/>
    <col min="7172" max="7179" width="10.7109375" style="2" customWidth="1"/>
    <col min="7180" max="7180" width="9.140625" style="2"/>
    <col min="7181" max="7181" width="10" style="2" bestFit="1" customWidth="1"/>
    <col min="7182" max="7415" width="9.140625" style="2"/>
    <col min="7416" max="7416" width="4" style="2" customWidth="1"/>
    <col min="7417" max="7417" width="12.28515625" style="2" customWidth="1"/>
    <col min="7418" max="7418" width="45.7109375" style="2" customWidth="1"/>
    <col min="7419" max="7422" width="7.7109375" style="2" customWidth="1"/>
    <col min="7423" max="7423" width="8.85546875" style="2" customWidth="1"/>
    <col min="7424" max="7427" width="7.7109375" style="2" customWidth="1"/>
    <col min="7428" max="7435" width="10.7109375" style="2" customWidth="1"/>
    <col min="7436" max="7436" width="9.140625" style="2"/>
    <col min="7437" max="7437" width="10" style="2" bestFit="1" customWidth="1"/>
    <col min="7438" max="7671" width="9.140625" style="2"/>
    <col min="7672" max="7672" width="4" style="2" customWidth="1"/>
    <col min="7673" max="7673" width="12.28515625" style="2" customWidth="1"/>
    <col min="7674" max="7674" width="45.7109375" style="2" customWidth="1"/>
    <col min="7675" max="7678" width="7.7109375" style="2" customWidth="1"/>
    <col min="7679" max="7679" width="8.85546875" style="2" customWidth="1"/>
    <col min="7680" max="7683" width="7.7109375" style="2" customWidth="1"/>
    <col min="7684" max="7691" width="10.7109375" style="2" customWidth="1"/>
    <col min="7692" max="7692" width="9.140625" style="2"/>
    <col min="7693" max="7693" width="10" style="2" bestFit="1" customWidth="1"/>
    <col min="7694" max="7927" width="9.140625" style="2"/>
    <col min="7928" max="7928" width="4" style="2" customWidth="1"/>
    <col min="7929" max="7929" width="12.28515625" style="2" customWidth="1"/>
    <col min="7930" max="7930" width="45.7109375" style="2" customWidth="1"/>
    <col min="7931" max="7934" width="7.7109375" style="2" customWidth="1"/>
    <col min="7935" max="7935" width="8.85546875" style="2" customWidth="1"/>
    <col min="7936" max="7939" width="7.7109375" style="2" customWidth="1"/>
    <col min="7940" max="7947" width="10.7109375" style="2" customWidth="1"/>
    <col min="7948" max="7948" width="9.140625" style="2"/>
    <col min="7949" max="7949" width="10" style="2" bestFit="1" customWidth="1"/>
    <col min="7950" max="8183" width="9.140625" style="2"/>
    <col min="8184" max="8184" width="4" style="2" customWidth="1"/>
    <col min="8185" max="8185" width="12.28515625" style="2" customWidth="1"/>
    <col min="8186" max="8186" width="45.7109375" style="2" customWidth="1"/>
    <col min="8187" max="8190" width="7.7109375" style="2" customWidth="1"/>
    <col min="8191" max="8191" width="8.85546875" style="2" customWidth="1"/>
    <col min="8192" max="8195" width="7.7109375" style="2" customWidth="1"/>
    <col min="8196" max="8203" width="10.7109375" style="2" customWidth="1"/>
    <col min="8204" max="8204" width="9.140625" style="2"/>
    <col min="8205" max="8205" width="10" style="2" bestFit="1" customWidth="1"/>
    <col min="8206" max="8439" width="9.140625" style="2"/>
    <col min="8440" max="8440" width="4" style="2" customWidth="1"/>
    <col min="8441" max="8441" width="12.28515625" style="2" customWidth="1"/>
    <col min="8442" max="8442" width="45.7109375" style="2" customWidth="1"/>
    <col min="8443" max="8446" width="7.7109375" style="2" customWidth="1"/>
    <col min="8447" max="8447" width="8.85546875" style="2" customWidth="1"/>
    <col min="8448" max="8451" width="7.7109375" style="2" customWidth="1"/>
    <col min="8452" max="8459" width="10.7109375" style="2" customWidth="1"/>
    <col min="8460" max="8460" width="9.140625" style="2"/>
    <col min="8461" max="8461" width="10" style="2" bestFit="1" customWidth="1"/>
    <col min="8462" max="8695" width="9.140625" style="2"/>
    <col min="8696" max="8696" width="4" style="2" customWidth="1"/>
    <col min="8697" max="8697" width="12.28515625" style="2" customWidth="1"/>
    <col min="8698" max="8698" width="45.7109375" style="2" customWidth="1"/>
    <col min="8699" max="8702" width="7.7109375" style="2" customWidth="1"/>
    <col min="8703" max="8703" width="8.85546875" style="2" customWidth="1"/>
    <col min="8704" max="8707" width="7.7109375" style="2" customWidth="1"/>
    <col min="8708" max="8715" width="10.7109375" style="2" customWidth="1"/>
    <col min="8716" max="8716" width="9.140625" style="2"/>
    <col min="8717" max="8717" width="10" style="2" bestFit="1" customWidth="1"/>
    <col min="8718" max="8951" width="9.140625" style="2"/>
    <col min="8952" max="8952" width="4" style="2" customWidth="1"/>
    <col min="8953" max="8953" width="12.28515625" style="2" customWidth="1"/>
    <col min="8954" max="8954" width="45.7109375" style="2" customWidth="1"/>
    <col min="8955" max="8958" width="7.7109375" style="2" customWidth="1"/>
    <col min="8959" max="8959" width="8.85546875" style="2" customWidth="1"/>
    <col min="8960" max="8963" width="7.7109375" style="2" customWidth="1"/>
    <col min="8964" max="8971" width="10.7109375" style="2" customWidth="1"/>
    <col min="8972" max="8972" width="9.140625" style="2"/>
    <col min="8973" max="8973" width="10" style="2" bestFit="1" customWidth="1"/>
    <col min="8974" max="9207" width="9.140625" style="2"/>
    <col min="9208" max="9208" width="4" style="2" customWidth="1"/>
    <col min="9209" max="9209" width="12.28515625" style="2" customWidth="1"/>
    <col min="9210" max="9210" width="45.7109375" style="2" customWidth="1"/>
    <col min="9211" max="9214" width="7.7109375" style="2" customWidth="1"/>
    <col min="9215" max="9215" width="8.85546875" style="2" customWidth="1"/>
    <col min="9216" max="9219" width="7.7109375" style="2" customWidth="1"/>
    <col min="9220" max="9227" width="10.7109375" style="2" customWidth="1"/>
    <col min="9228" max="9228" width="9.140625" style="2"/>
    <col min="9229" max="9229" width="10" style="2" bestFit="1" customWidth="1"/>
    <col min="9230" max="9463" width="9.140625" style="2"/>
    <col min="9464" max="9464" width="4" style="2" customWidth="1"/>
    <col min="9465" max="9465" width="12.28515625" style="2" customWidth="1"/>
    <col min="9466" max="9466" width="45.7109375" style="2" customWidth="1"/>
    <col min="9467" max="9470" width="7.7109375" style="2" customWidth="1"/>
    <col min="9471" max="9471" width="8.85546875" style="2" customWidth="1"/>
    <col min="9472" max="9475" width="7.7109375" style="2" customWidth="1"/>
    <col min="9476" max="9483" width="10.7109375" style="2" customWidth="1"/>
    <col min="9484" max="9484" width="9.140625" style="2"/>
    <col min="9485" max="9485" width="10" style="2" bestFit="1" customWidth="1"/>
    <col min="9486" max="9719" width="9.140625" style="2"/>
    <col min="9720" max="9720" width="4" style="2" customWidth="1"/>
    <col min="9721" max="9721" width="12.28515625" style="2" customWidth="1"/>
    <col min="9722" max="9722" width="45.7109375" style="2" customWidth="1"/>
    <col min="9723" max="9726" width="7.7109375" style="2" customWidth="1"/>
    <col min="9727" max="9727" width="8.85546875" style="2" customWidth="1"/>
    <col min="9728" max="9731" width="7.7109375" style="2" customWidth="1"/>
    <col min="9732" max="9739" width="10.7109375" style="2" customWidth="1"/>
    <col min="9740" max="9740" width="9.140625" style="2"/>
    <col min="9741" max="9741" width="10" style="2" bestFit="1" customWidth="1"/>
    <col min="9742" max="9975" width="9.140625" style="2"/>
    <col min="9976" max="9976" width="4" style="2" customWidth="1"/>
    <col min="9977" max="9977" width="12.28515625" style="2" customWidth="1"/>
    <col min="9978" max="9978" width="45.7109375" style="2" customWidth="1"/>
    <col min="9979" max="9982" width="7.7109375" style="2" customWidth="1"/>
    <col min="9983" max="9983" width="8.85546875" style="2" customWidth="1"/>
    <col min="9984" max="9987" width="7.7109375" style="2" customWidth="1"/>
    <col min="9988" max="9995" width="10.7109375" style="2" customWidth="1"/>
    <col min="9996" max="9996" width="9.140625" style="2"/>
    <col min="9997" max="9997" width="10" style="2" bestFit="1" customWidth="1"/>
    <col min="9998" max="10231" width="9.140625" style="2"/>
    <col min="10232" max="10232" width="4" style="2" customWidth="1"/>
    <col min="10233" max="10233" width="12.28515625" style="2" customWidth="1"/>
    <col min="10234" max="10234" width="45.7109375" style="2" customWidth="1"/>
    <col min="10235" max="10238" width="7.7109375" style="2" customWidth="1"/>
    <col min="10239" max="10239" width="8.85546875" style="2" customWidth="1"/>
    <col min="10240" max="10243" width="7.7109375" style="2" customWidth="1"/>
    <col min="10244" max="10251" width="10.7109375" style="2" customWidth="1"/>
    <col min="10252" max="10252" width="9.140625" style="2"/>
    <col min="10253" max="10253" width="10" style="2" bestFit="1" customWidth="1"/>
    <col min="10254" max="10487" width="9.140625" style="2"/>
    <col min="10488" max="10488" width="4" style="2" customWidth="1"/>
    <col min="10489" max="10489" width="12.28515625" style="2" customWidth="1"/>
    <col min="10490" max="10490" width="45.7109375" style="2" customWidth="1"/>
    <col min="10491" max="10494" width="7.7109375" style="2" customWidth="1"/>
    <col min="10495" max="10495" width="8.85546875" style="2" customWidth="1"/>
    <col min="10496" max="10499" width="7.7109375" style="2" customWidth="1"/>
    <col min="10500" max="10507" width="10.7109375" style="2" customWidth="1"/>
    <col min="10508" max="10508" width="9.140625" style="2"/>
    <col min="10509" max="10509" width="10" style="2" bestFit="1" customWidth="1"/>
    <col min="10510" max="10743" width="9.140625" style="2"/>
    <col min="10744" max="10744" width="4" style="2" customWidth="1"/>
    <col min="10745" max="10745" width="12.28515625" style="2" customWidth="1"/>
    <col min="10746" max="10746" width="45.7109375" style="2" customWidth="1"/>
    <col min="10747" max="10750" width="7.7109375" style="2" customWidth="1"/>
    <col min="10751" max="10751" width="8.85546875" style="2" customWidth="1"/>
    <col min="10752" max="10755" width="7.7109375" style="2" customWidth="1"/>
    <col min="10756" max="10763" width="10.7109375" style="2" customWidth="1"/>
    <col min="10764" max="10764" width="9.140625" style="2"/>
    <col min="10765" max="10765" width="10" style="2" bestFit="1" customWidth="1"/>
    <col min="10766" max="10999" width="9.140625" style="2"/>
    <col min="11000" max="11000" width="4" style="2" customWidth="1"/>
    <col min="11001" max="11001" width="12.28515625" style="2" customWidth="1"/>
    <col min="11002" max="11002" width="45.7109375" style="2" customWidth="1"/>
    <col min="11003" max="11006" width="7.7109375" style="2" customWidth="1"/>
    <col min="11007" max="11007" width="8.85546875" style="2" customWidth="1"/>
    <col min="11008" max="11011" width="7.7109375" style="2" customWidth="1"/>
    <col min="11012" max="11019" width="10.7109375" style="2" customWidth="1"/>
    <col min="11020" max="11020" width="9.140625" style="2"/>
    <col min="11021" max="11021" width="10" style="2" bestFit="1" customWidth="1"/>
    <col min="11022" max="11255" width="9.140625" style="2"/>
    <col min="11256" max="11256" width="4" style="2" customWidth="1"/>
    <col min="11257" max="11257" width="12.28515625" style="2" customWidth="1"/>
    <col min="11258" max="11258" width="45.7109375" style="2" customWidth="1"/>
    <col min="11259" max="11262" width="7.7109375" style="2" customWidth="1"/>
    <col min="11263" max="11263" width="8.85546875" style="2" customWidth="1"/>
    <col min="11264" max="11267" width="7.7109375" style="2" customWidth="1"/>
    <col min="11268" max="11275" width="10.7109375" style="2" customWidth="1"/>
    <col min="11276" max="11276" width="9.140625" style="2"/>
    <col min="11277" max="11277" width="10" style="2" bestFit="1" customWidth="1"/>
    <col min="11278" max="11511" width="9.140625" style="2"/>
    <col min="11512" max="11512" width="4" style="2" customWidth="1"/>
    <col min="11513" max="11513" width="12.28515625" style="2" customWidth="1"/>
    <col min="11514" max="11514" width="45.7109375" style="2" customWidth="1"/>
    <col min="11515" max="11518" width="7.7109375" style="2" customWidth="1"/>
    <col min="11519" max="11519" width="8.85546875" style="2" customWidth="1"/>
    <col min="11520" max="11523" width="7.7109375" style="2" customWidth="1"/>
    <col min="11524" max="11531" width="10.7109375" style="2" customWidth="1"/>
    <col min="11532" max="11532" width="9.140625" style="2"/>
    <col min="11533" max="11533" width="10" style="2" bestFit="1" customWidth="1"/>
    <col min="11534" max="11767" width="9.140625" style="2"/>
    <col min="11768" max="11768" width="4" style="2" customWidth="1"/>
    <col min="11769" max="11769" width="12.28515625" style="2" customWidth="1"/>
    <col min="11770" max="11770" width="45.7109375" style="2" customWidth="1"/>
    <col min="11771" max="11774" width="7.7109375" style="2" customWidth="1"/>
    <col min="11775" max="11775" width="8.85546875" style="2" customWidth="1"/>
    <col min="11776" max="11779" width="7.7109375" style="2" customWidth="1"/>
    <col min="11780" max="11787" width="10.7109375" style="2" customWidth="1"/>
    <col min="11788" max="11788" width="9.140625" style="2"/>
    <col min="11789" max="11789" width="10" style="2" bestFit="1" customWidth="1"/>
    <col min="11790" max="12023" width="9.140625" style="2"/>
    <col min="12024" max="12024" width="4" style="2" customWidth="1"/>
    <col min="12025" max="12025" width="12.28515625" style="2" customWidth="1"/>
    <col min="12026" max="12026" width="45.7109375" style="2" customWidth="1"/>
    <col min="12027" max="12030" width="7.7109375" style="2" customWidth="1"/>
    <col min="12031" max="12031" width="8.85546875" style="2" customWidth="1"/>
    <col min="12032" max="12035" width="7.7109375" style="2" customWidth="1"/>
    <col min="12036" max="12043" width="10.7109375" style="2" customWidth="1"/>
    <col min="12044" max="12044" width="9.140625" style="2"/>
    <col min="12045" max="12045" width="10" style="2" bestFit="1" customWidth="1"/>
    <col min="12046" max="12279" width="9.140625" style="2"/>
    <col min="12280" max="12280" width="4" style="2" customWidth="1"/>
    <col min="12281" max="12281" width="12.28515625" style="2" customWidth="1"/>
    <col min="12282" max="12282" width="45.7109375" style="2" customWidth="1"/>
    <col min="12283" max="12286" width="7.7109375" style="2" customWidth="1"/>
    <col min="12287" max="12287" width="8.85546875" style="2" customWidth="1"/>
    <col min="12288" max="12291" width="7.7109375" style="2" customWidth="1"/>
    <col min="12292" max="12299" width="10.7109375" style="2" customWidth="1"/>
    <col min="12300" max="12300" width="9.140625" style="2"/>
    <col min="12301" max="12301" width="10" style="2" bestFit="1" customWidth="1"/>
    <col min="12302" max="12535" width="9.140625" style="2"/>
    <col min="12536" max="12536" width="4" style="2" customWidth="1"/>
    <col min="12537" max="12537" width="12.28515625" style="2" customWidth="1"/>
    <col min="12538" max="12538" width="45.7109375" style="2" customWidth="1"/>
    <col min="12539" max="12542" width="7.7109375" style="2" customWidth="1"/>
    <col min="12543" max="12543" width="8.85546875" style="2" customWidth="1"/>
    <col min="12544" max="12547" width="7.7109375" style="2" customWidth="1"/>
    <col min="12548" max="12555" width="10.7109375" style="2" customWidth="1"/>
    <col min="12556" max="12556" width="9.140625" style="2"/>
    <col min="12557" max="12557" width="10" style="2" bestFit="1" customWidth="1"/>
    <col min="12558" max="12791" width="9.140625" style="2"/>
    <col min="12792" max="12792" width="4" style="2" customWidth="1"/>
    <col min="12793" max="12793" width="12.28515625" style="2" customWidth="1"/>
    <col min="12794" max="12794" width="45.7109375" style="2" customWidth="1"/>
    <col min="12795" max="12798" width="7.7109375" style="2" customWidth="1"/>
    <col min="12799" max="12799" width="8.85546875" style="2" customWidth="1"/>
    <col min="12800" max="12803" width="7.7109375" style="2" customWidth="1"/>
    <col min="12804" max="12811" width="10.7109375" style="2" customWidth="1"/>
    <col min="12812" max="12812" width="9.140625" style="2"/>
    <col min="12813" max="12813" width="10" style="2" bestFit="1" customWidth="1"/>
    <col min="12814" max="13047" width="9.140625" style="2"/>
    <col min="13048" max="13048" width="4" style="2" customWidth="1"/>
    <col min="13049" max="13049" width="12.28515625" style="2" customWidth="1"/>
    <col min="13050" max="13050" width="45.7109375" style="2" customWidth="1"/>
    <col min="13051" max="13054" width="7.7109375" style="2" customWidth="1"/>
    <col min="13055" max="13055" width="8.85546875" style="2" customWidth="1"/>
    <col min="13056" max="13059" width="7.7109375" style="2" customWidth="1"/>
    <col min="13060" max="13067" width="10.7109375" style="2" customWidth="1"/>
    <col min="13068" max="13068" width="9.140625" style="2"/>
    <col min="13069" max="13069" width="10" style="2" bestFit="1" customWidth="1"/>
    <col min="13070" max="13303" width="9.140625" style="2"/>
    <col min="13304" max="13304" width="4" style="2" customWidth="1"/>
    <col min="13305" max="13305" width="12.28515625" style="2" customWidth="1"/>
    <col min="13306" max="13306" width="45.7109375" style="2" customWidth="1"/>
    <col min="13307" max="13310" width="7.7109375" style="2" customWidth="1"/>
    <col min="13311" max="13311" width="8.85546875" style="2" customWidth="1"/>
    <col min="13312" max="13315" width="7.7109375" style="2" customWidth="1"/>
    <col min="13316" max="13323" width="10.7109375" style="2" customWidth="1"/>
    <col min="13324" max="13324" width="9.140625" style="2"/>
    <col min="13325" max="13325" width="10" style="2" bestFit="1" customWidth="1"/>
    <col min="13326" max="13559" width="9.140625" style="2"/>
    <col min="13560" max="13560" width="4" style="2" customWidth="1"/>
    <col min="13561" max="13561" width="12.28515625" style="2" customWidth="1"/>
    <col min="13562" max="13562" width="45.7109375" style="2" customWidth="1"/>
    <col min="13563" max="13566" width="7.7109375" style="2" customWidth="1"/>
    <col min="13567" max="13567" width="8.85546875" style="2" customWidth="1"/>
    <col min="13568" max="13571" width="7.7109375" style="2" customWidth="1"/>
    <col min="13572" max="13579" width="10.7109375" style="2" customWidth="1"/>
    <col min="13580" max="13580" width="9.140625" style="2"/>
    <col min="13581" max="13581" width="10" style="2" bestFit="1" customWidth="1"/>
    <col min="13582" max="13815" width="9.140625" style="2"/>
    <col min="13816" max="13816" width="4" style="2" customWidth="1"/>
    <col min="13817" max="13817" width="12.28515625" style="2" customWidth="1"/>
    <col min="13818" max="13818" width="45.7109375" style="2" customWidth="1"/>
    <col min="13819" max="13822" width="7.7109375" style="2" customWidth="1"/>
    <col min="13823" max="13823" width="8.85546875" style="2" customWidth="1"/>
    <col min="13824" max="13827" width="7.7109375" style="2" customWidth="1"/>
    <col min="13828" max="13835" width="10.7109375" style="2" customWidth="1"/>
    <col min="13836" max="13836" width="9.140625" style="2"/>
    <col min="13837" max="13837" width="10" style="2" bestFit="1" customWidth="1"/>
    <col min="13838" max="14071" width="9.140625" style="2"/>
    <col min="14072" max="14072" width="4" style="2" customWidth="1"/>
    <col min="14073" max="14073" width="12.28515625" style="2" customWidth="1"/>
    <col min="14074" max="14074" width="45.7109375" style="2" customWidth="1"/>
    <col min="14075" max="14078" width="7.7109375" style="2" customWidth="1"/>
    <col min="14079" max="14079" width="8.85546875" style="2" customWidth="1"/>
    <col min="14080" max="14083" width="7.7109375" style="2" customWidth="1"/>
    <col min="14084" max="14091" width="10.7109375" style="2" customWidth="1"/>
    <col min="14092" max="14092" width="9.140625" style="2"/>
    <col min="14093" max="14093" width="10" style="2" bestFit="1" customWidth="1"/>
    <col min="14094" max="14327" width="9.140625" style="2"/>
    <col min="14328" max="14328" width="4" style="2" customWidth="1"/>
    <col min="14329" max="14329" width="12.28515625" style="2" customWidth="1"/>
    <col min="14330" max="14330" width="45.7109375" style="2" customWidth="1"/>
    <col min="14331" max="14334" width="7.7109375" style="2" customWidth="1"/>
    <col min="14335" max="14335" width="8.85546875" style="2" customWidth="1"/>
    <col min="14336" max="14339" width="7.7109375" style="2" customWidth="1"/>
    <col min="14340" max="14347" width="10.7109375" style="2" customWidth="1"/>
    <col min="14348" max="14348" width="9.140625" style="2"/>
    <col min="14349" max="14349" width="10" style="2" bestFit="1" customWidth="1"/>
    <col min="14350" max="14583" width="9.140625" style="2"/>
    <col min="14584" max="14584" width="4" style="2" customWidth="1"/>
    <col min="14585" max="14585" width="12.28515625" style="2" customWidth="1"/>
    <col min="14586" max="14586" width="45.7109375" style="2" customWidth="1"/>
    <col min="14587" max="14590" width="7.7109375" style="2" customWidth="1"/>
    <col min="14591" max="14591" width="8.85546875" style="2" customWidth="1"/>
    <col min="14592" max="14595" width="7.7109375" style="2" customWidth="1"/>
    <col min="14596" max="14603" width="10.7109375" style="2" customWidth="1"/>
    <col min="14604" max="14604" width="9.140625" style="2"/>
    <col min="14605" max="14605" width="10" style="2" bestFit="1" customWidth="1"/>
    <col min="14606" max="14839" width="9.140625" style="2"/>
    <col min="14840" max="14840" width="4" style="2" customWidth="1"/>
    <col min="14841" max="14841" width="12.28515625" style="2" customWidth="1"/>
    <col min="14842" max="14842" width="45.7109375" style="2" customWidth="1"/>
    <col min="14843" max="14846" width="7.7109375" style="2" customWidth="1"/>
    <col min="14847" max="14847" width="8.85546875" style="2" customWidth="1"/>
    <col min="14848" max="14851" width="7.7109375" style="2" customWidth="1"/>
    <col min="14852" max="14859" width="10.7109375" style="2" customWidth="1"/>
    <col min="14860" max="14860" width="9.140625" style="2"/>
    <col min="14861" max="14861" width="10" style="2" bestFit="1" customWidth="1"/>
    <col min="14862" max="15095" width="9.140625" style="2"/>
    <col min="15096" max="15096" width="4" style="2" customWidth="1"/>
    <col min="15097" max="15097" width="12.28515625" style="2" customWidth="1"/>
    <col min="15098" max="15098" width="45.7109375" style="2" customWidth="1"/>
    <col min="15099" max="15102" width="7.7109375" style="2" customWidth="1"/>
    <col min="15103" max="15103" width="8.85546875" style="2" customWidth="1"/>
    <col min="15104" max="15107" width="7.7109375" style="2" customWidth="1"/>
    <col min="15108" max="15115" width="10.7109375" style="2" customWidth="1"/>
    <col min="15116" max="15116" width="9.140625" style="2"/>
    <col min="15117" max="15117" width="10" style="2" bestFit="1" customWidth="1"/>
    <col min="15118" max="15351" width="9.140625" style="2"/>
    <col min="15352" max="15352" width="4" style="2" customWidth="1"/>
    <col min="15353" max="15353" width="12.28515625" style="2" customWidth="1"/>
    <col min="15354" max="15354" width="45.7109375" style="2" customWidth="1"/>
    <col min="15355" max="15358" width="7.7109375" style="2" customWidth="1"/>
    <col min="15359" max="15359" width="8.85546875" style="2" customWidth="1"/>
    <col min="15360" max="15363" width="7.7109375" style="2" customWidth="1"/>
    <col min="15364" max="15371" width="10.7109375" style="2" customWidth="1"/>
    <col min="15372" max="15372" width="9.140625" style="2"/>
    <col min="15373" max="15373" width="10" style="2" bestFit="1" customWidth="1"/>
    <col min="15374" max="15607" width="9.140625" style="2"/>
    <col min="15608" max="15608" width="4" style="2" customWidth="1"/>
    <col min="15609" max="15609" width="12.28515625" style="2" customWidth="1"/>
    <col min="15610" max="15610" width="45.7109375" style="2" customWidth="1"/>
    <col min="15611" max="15614" width="7.7109375" style="2" customWidth="1"/>
    <col min="15615" max="15615" width="8.85546875" style="2" customWidth="1"/>
    <col min="15616" max="15619" width="7.7109375" style="2" customWidth="1"/>
    <col min="15620" max="15627" width="10.7109375" style="2" customWidth="1"/>
    <col min="15628" max="15628" width="9.140625" style="2"/>
    <col min="15629" max="15629" width="10" style="2" bestFit="1" customWidth="1"/>
    <col min="15630" max="15863" width="9.140625" style="2"/>
    <col min="15864" max="15864" width="4" style="2" customWidth="1"/>
    <col min="15865" max="15865" width="12.28515625" style="2" customWidth="1"/>
    <col min="15866" max="15866" width="45.7109375" style="2" customWidth="1"/>
    <col min="15867" max="15870" width="7.7109375" style="2" customWidth="1"/>
    <col min="15871" max="15871" width="8.85546875" style="2" customWidth="1"/>
    <col min="15872" max="15875" width="7.7109375" style="2" customWidth="1"/>
    <col min="15876" max="15883" width="10.7109375" style="2" customWidth="1"/>
    <col min="15884" max="15884" width="9.140625" style="2"/>
    <col min="15885" max="15885" width="10" style="2" bestFit="1" customWidth="1"/>
    <col min="15886" max="16119" width="9.140625" style="2"/>
    <col min="16120" max="16120" width="4" style="2" customWidth="1"/>
    <col min="16121" max="16121" width="12.28515625" style="2" customWidth="1"/>
    <col min="16122" max="16122" width="45.7109375" style="2" customWidth="1"/>
    <col min="16123" max="16126" width="7.7109375" style="2" customWidth="1"/>
    <col min="16127" max="16127" width="8.85546875" style="2" customWidth="1"/>
    <col min="16128" max="16131" width="7.7109375" style="2" customWidth="1"/>
    <col min="16132" max="16139" width="10.7109375" style="2" customWidth="1"/>
    <col min="16140" max="16140" width="9.140625" style="2"/>
    <col min="16141" max="16141" width="10" style="2" bestFit="1" customWidth="1"/>
    <col min="16142" max="16384" width="9.140625" style="2"/>
  </cols>
  <sheetData>
    <row r="1" spans="1:21" ht="13.5" x14ac:dyDescent="0.25">
      <c r="A1" s="31" t="s">
        <v>40</v>
      </c>
      <c r="B1" s="31"/>
      <c r="C1" s="31"/>
      <c r="D1" s="31"/>
      <c r="E1" s="23"/>
      <c r="F1" s="23"/>
      <c r="G1" s="23"/>
      <c r="H1" s="23"/>
      <c r="I1" s="23"/>
      <c r="J1" s="23"/>
      <c r="K1" s="23"/>
      <c r="L1" s="1"/>
      <c r="M1" s="1"/>
    </row>
    <row r="2" spans="1:21" ht="13.5" x14ac:dyDescent="0.25">
      <c r="A2" s="31"/>
      <c r="B2" s="31"/>
      <c r="C2" s="31"/>
      <c r="D2" s="31"/>
      <c r="E2" s="24"/>
      <c r="F2" s="24"/>
      <c r="G2" s="24"/>
      <c r="H2" s="24"/>
      <c r="I2" s="24"/>
      <c r="J2" s="24"/>
      <c r="K2" s="24"/>
      <c r="L2" s="1"/>
      <c r="M2" s="1"/>
    </row>
    <row r="3" spans="1:21" ht="13.5" x14ac:dyDescent="0.25">
      <c r="A3" s="31"/>
      <c r="B3" s="31"/>
      <c r="C3" s="31"/>
      <c r="D3" s="31"/>
      <c r="E3" s="25"/>
      <c r="F3" s="25"/>
      <c r="G3" s="25"/>
      <c r="H3" s="25"/>
      <c r="I3" s="25"/>
      <c r="J3" s="25"/>
      <c r="K3" s="25"/>
      <c r="L3" s="1"/>
      <c r="M3" s="1"/>
    </row>
    <row r="4" spans="1:21" ht="13.5" x14ac:dyDescent="0.25">
      <c r="A4" s="31"/>
      <c r="B4" s="31"/>
      <c r="C4" s="31"/>
      <c r="D4" s="31"/>
      <c r="E4" s="25"/>
      <c r="F4" s="25"/>
      <c r="G4" s="25"/>
      <c r="H4" s="25"/>
      <c r="I4" s="25"/>
      <c r="J4" s="25"/>
      <c r="K4" s="25"/>
      <c r="L4" s="1"/>
      <c r="M4" s="1"/>
    </row>
    <row r="5" spans="1:21" ht="13.5" x14ac:dyDescent="0.25">
      <c r="A5" s="31"/>
      <c r="B5" s="31"/>
      <c r="C5" s="31"/>
      <c r="D5" s="31"/>
      <c r="E5" s="25"/>
      <c r="F5" s="25"/>
      <c r="G5" s="25"/>
      <c r="H5" s="25"/>
      <c r="I5" s="25"/>
      <c r="J5" s="25"/>
      <c r="K5" s="25"/>
      <c r="L5" s="1"/>
      <c r="M5" s="1"/>
    </row>
    <row r="6" spans="1:21" ht="13.5" x14ac:dyDescent="0.25">
      <c r="A6" s="32"/>
      <c r="B6" s="32"/>
      <c r="C6" s="32"/>
      <c r="D6" s="32"/>
      <c r="E6" s="25"/>
      <c r="F6" s="25"/>
      <c r="G6" s="25"/>
      <c r="H6" s="25"/>
      <c r="I6" s="25"/>
      <c r="J6" s="25"/>
      <c r="K6" s="25"/>
      <c r="L6" s="1"/>
      <c r="M6" s="1"/>
    </row>
    <row r="7" spans="1:21" ht="24" customHeight="1" x14ac:dyDescent="0.25">
      <c r="A7" s="29" t="s">
        <v>0</v>
      </c>
      <c r="B7" s="29" t="s">
        <v>1</v>
      </c>
      <c r="C7" s="29" t="s">
        <v>2</v>
      </c>
      <c r="D7" s="29" t="s">
        <v>3</v>
      </c>
      <c r="E7" s="24"/>
      <c r="F7" s="24"/>
      <c r="G7" s="24"/>
      <c r="H7" s="24"/>
      <c r="I7" s="24"/>
      <c r="J7" s="24"/>
      <c r="K7" s="24"/>
      <c r="L7" s="1"/>
      <c r="M7" s="1"/>
    </row>
    <row r="8" spans="1:21" ht="33" customHeight="1" x14ac:dyDescent="0.25">
      <c r="A8" s="30"/>
      <c r="B8" s="30" t="s">
        <v>1</v>
      </c>
      <c r="C8" s="30" t="s">
        <v>2</v>
      </c>
      <c r="D8" s="30"/>
      <c r="E8" s="24"/>
      <c r="F8" s="24"/>
      <c r="G8" s="24"/>
      <c r="H8" s="24"/>
      <c r="I8" s="24"/>
      <c r="J8" s="24"/>
      <c r="K8" s="24"/>
      <c r="L8" s="1"/>
      <c r="M8" s="1"/>
    </row>
    <row r="9" spans="1:21" ht="13.5" x14ac:dyDescent="0.25">
      <c r="A9" s="22">
        <v>1</v>
      </c>
      <c r="B9" s="22">
        <v>3</v>
      </c>
      <c r="C9" s="26">
        <v>4</v>
      </c>
      <c r="D9" s="22">
        <v>6</v>
      </c>
      <c r="E9" s="24"/>
      <c r="F9" s="24"/>
      <c r="G9" s="24"/>
      <c r="H9" s="24"/>
      <c r="I9" s="24"/>
      <c r="J9" s="24"/>
      <c r="K9" s="24"/>
      <c r="L9" s="1"/>
      <c r="M9" s="1"/>
    </row>
    <row r="10" spans="1:21" ht="13.5" x14ac:dyDescent="0.25">
      <c r="A10" s="11" t="s">
        <v>41</v>
      </c>
      <c r="B10" s="34" t="s">
        <v>29</v>
      </c>
      <c r="C10" s="37" t="s">
        <v>5</v>
      </c>
      <c r="D10" s="13">
        <f>1*0.8*2*0.2</f>
        <v>0.32000000000000006</v>
      </c>
      <c r="E10" s="3"/>
      <c r="F10" s="5"/>
      <c r="G10" s="5"/>
      <c r="H10" s="5"/>
      <c r="I10" s="5"/>
      <c r="J10" s="5"/>
      <c r="K10" s="5"/>
      <c r="L10" s="1"/>
      <c r="M10" s="1"/>
    </row>
    <row r="11" spans="1:21" ht="13.5" x14ac:dyDescent="0.25">
      <c r="A11" s="11" t="s">
        <v>39</v>
      </c>
      <c r="B11" s="33" t="s">
        <v>31</v>
      </c>
      <c r="C11" s="14" t="s">
        <v>30</v>
      </c>
      <c r="D11" s="15">
        <f>5.6*2.95+9.13*2.95*2-1.5*1.8*3-2.2*0.9-1*0.8*2</f>
        <v>58.707000000000001</v>
      </c>
      <c r="E11" s="5"/>
      <c r="F11" s="5"/>
      <c r="G11" s="5"/>
      <c r="H11" s="5"/>
      <c r="I11" s="5"/>
      <c r="J11" s="5"/>
      <c r="K11" s="5"/>
      <c r="L11" s="1"/>
      <c r="M11" s="1"/>
    </row>
    <row r="12" spans="1:21" ht="13.5" x14ac:dyDescent="0.25">
      <c r="A12" s="11" t="s">
        <v>42</v>
      </c>
      <c r="B12" s="33" t="s">
        <v>7</v>
      </c>
      <c r="C12" s="14" t="s">
        <v>8</v>
      </c>
      <c r="D12" s="17">
        <f>D11*0.04*2.1</f>
        <v>4.9313880000000001</v>
      </c>
      <c r="E12" s="3"/>
      <c r="F12" s="3"/>
      <c r="G12" s="3"/>
      <c r="H12" s="3"/>
      <c r="I12" s="3"/>
      <c r="J12" s="3"/>
      <c r="K12" s="3"/>
      <c r="L12" s="1"/>
      <c r="M12" s="1"/>
    </row>
    <row r="13" spans="1:21" ht="13.5" x14ac:dyDescent="0.25">
      <c r="A13" s="11" t="s">
        <v>43</v>
      </c>
      <c r="B13" s="33" t="s">
        <v>9</v>
      </c>
      <c r="C13" s="14" t="s">
        <v>8</v>
      </c>
      <c r="D13" s="17">
        <f>D12</f>
        <v>4.9313880000000001</v>
      </c>
      <c r="E13" s="3"/>
      <c r="F13" s="3"/>
      <c r="G13" s="3"/>
      <c r="H13" s="3"/>
      <c r="I13" s="3"/>
      <c r="J13" s="3"/>
      <c r="K13" s="3"/>
      <c r="L13" s="1"/>
      <c r="M13" s="1"/>
    </row>
    <row r="14" spans="1:21" ht="25.5" x14ac:dyDescent="0.25">
      <c r="A14" s="11" t="s">
        <v>44</v>
      </c>
      <c r="B14" s="33" t="s">
        <v>10</v>
      </c>
      <c r="C14" s="12" t="s">
        <v>11</v>
      </c>
      <c r="D14" s="17">
        <f>1*0.8*2*12.5/62.5</f>
        <v>0.32</v>
      </c>
      <c r="E14" s="28"/>
      <c r="F14" s="28"/>
      <c r="G14" s="28"/>
      <c r="H14" s="28"/>
      <c r="I14" s="1"/>
      <c r="J14" s="1"/>
      <c r="K14" s="1"/>
      <c r="L14" s="1"/>
      <c r="M14" s="1"/>
      <c r="N14" s="28"/>
      <c r="O14" s="28"/>
      <c r="P14" s="28"/>
      <c r="Q14" s="28"/>
      <c r="R14" s="28"/>
      <c r="S14" s="28"/>
      <c r="T14" s="28"/>
      <c r="U14" s="28"/>
    </row>
    <row r="15" spans="1:21" ht="15" x14ac:dyDescent="0.25">
      <c r="A15" s="11" t="s">
        <v>45</v>
      </c>
      <c r="B15" s="35" t="s">
        <v>14</v>
      </c>
      <c r="C15" s="38" t="s">
        <v>6</v>
      </c>
      <c r="D15" s="19">
        <f>0.9*2.2</f>
        <v>1.9800000000000002</v>
      </c>
      <c r="E15" s="28"/>
      <c r="F15" s="28"/>
      <c r="G15" s="28"/>
      <c r="H15" s="28"/>
      <c r="I15" s="8"/>
      <c r="J15" s="8"/>
      <c r="K15" s="8"/>
      <c r="L15" s="1"/>
      <c r="M15" s="1"/>
    </row>
    <row r="16" spans="1:21" ht="25.5" x14ac:dyDescent="0.25">
      <c r="A16" s="11" t="s">
        <v>46</v>
      </c>
      <c r="B16" s="36" t="s">
        <v>33</v>
      </c>
      <c r="C16" s="20" t="s">
        <v>13</v>
      </c>
      <c r="D16" s="18">
        <f>2.2*0.9</f>
        <v>1.9800000000000002</v>
      </c>
      <c r="E16" s="28"/>
      <c r="F16" s="28"/>
      <c r="G16" s="28"/>
      <c r="H16" s="28"/>
      <c r="I16" s="8"/>
      <c r="J16" s="8"/>
      <c r="K16" s="8"/>
      <c r="L16" s="1"/>
      <c r="M16" s="1"/>
      <c r="N16" s="1"/>
    </row>
    <row r="17" spans="1:13" ht="15" x14ac:dyDescent="0.25">
      <c r="A17" s="11" t="s">
        <v>47</v>
      </c>
      <c r="B17" s="21" t="s">
        <v>32</v>
      </c>
      <c r="C17" s="38" t="s">
        <v>6</v>
      </c>
      <c r="D17" s="15">
        <f>5.6*2.95+9.13*2.95*2-1.5*1.8*3-2.2*0.9-1*0.8*2</f>
        <v>58.707000000000001</v>
      </c>
      <c r="E17" s="28"/>
      <c r="F17" s="28"/>
      <c r="G17" s="28"/>
      <c r="H17" s="28"/>
      <c r="I17" s="4"/>
      <c r="J17" s="6"/>
      <c r="K17" s="6"/>
      <c r="L17" s="1"/>
      <c r="M17" s="1"/>
    </row>
    <row r="18" spans="1:13" ht="25.5" x14ac:dyDescent="0.25">
      <c r="A18" s="11" t="s">
        <v>48</v>
      </c>
      <c r="B18" s="33" t="s">
        <v>15</v>
      </c>
      <c r="C18" s="14" t="s">
        <v>16</v>
      </c>
      <c r="D18" s="17">
        <f>1.5*2*3+1.8*2*3+2.2*2+0.9</f>
        <v>25.1</v>
      </c>
      <c r="E18" s="28"/>
      <c r="F18" s="28"/>
      <c r="G18" s="28"/>
      <c r="H18" s="28"/>
      <c r="I18" s="8"/>
      <c r="J18" s="8"/>
      <c r="K18" s="8"/>
      <c r="L18" s="1"/>
      <c r="M18" s="1"/>
    </row>
    <row r="19" spans="1:13" ht="38.25" x14ac:dyDescent="0.25">
      <c r="A19" s="11" t="s">
        <v>49</v>
      </c>
      <c r="B19" s="36" t="s">
        <v>37</v>
      </c>
      <c r="C19" s="20" t="s">
        <v>13</v>
      </c>
      <c r="D19" s="18">
        <f>D17+D18*0.2</f>
        <v>63.727000000000004</v>
      </c>
      <c r="E19" s="28"/>
      <c r="F19" s="28"/>
      <c r="G19" s="28"/>
      <c r="H19" s="28"/>
      <c r="I19" s="8"/>
      <c r="J19" s="8"/>
      <c r="K19" s="8"/>
      <c r="L19" s="1"/>
      <c r="M19" s="1"/>
    </row>
    <row r="20" spans="1:13" ht="25.5" x14ac:dyDescent="0.25">
      <c r="A20" s="11" t="s">
        <v>50</v>
      </c>
      <c r="B20" s="33" t="s">
        <v>34</v>
      </c>
      <c r="C20" s="12" t="s">
        <v>30</v>
      </c>
      <c r="D20" s="27">
        <f>5.6*9.12</f>
        <v>51.071999999999996</v>
      </c>
      <c r="E20" s="28"/>
      <c r="F20" s="28"/>
      <c r="G20" s="28"/>
      <c r="H20" s="28"/>
      <c r="I20" s="5"/>
      <c r="J20" s="5"/>
      <c r="K20" s="5"/>
      <c r="L20" s="1"/>
      <c r="M20" s="1"/>
    </row>
    <row r="21" spans="1:13" ht="38.25" x14ac:dyDescent="0.25">
      <c r="A21" s="11" t="s">
        <v>51</v>
      </c>
      <c r="B21" s="36" t="s">
        <v>35</v>
      </c>
      <c r="C21" s="20" t="s">
        <v>13</v>
      </c>
      <c r="D21" s="27">
        <f>5.6*9.12</f>
        <v>51.071999999999996</v>
      </c>
      <c r="E21" s="28"/>
      <c r="F21" s="28"/>
      <c r="G21" s="28"/>
      <c r="H21" s="28"/>
      <c r="I21" s="5"/>
      <c r="J21" s="5"/>
      <c r="K21" s="5"/>
      <c r="L21" s="1"/>
      <c r="M21" s="1"/>
    </row>
    <row r="22" spans="1:13" ht="25.5" x14ac:dyDescent="0.25">
      <c r="A22" s="11" t="s">
        <v>52</v>
      </c>
      <c r="B22" s="36" t="s">
        <v>38</v>
      </c>
      <c r="C22" s="20" t="s">
        <v>4</v>
      </c>
      <c r="D22" s="27">
        <f>5.6*9.12</f>
        <v>51.071999999999996</v>
      </c>
      <c r="E22" s="28"/>
      <c r="F22" s="28"/>
      <c r="G22" s="28"/>
      <c r="H22" s="28"/>
      <c r="I22" s="5"/>
      <c r="J22" s="5"/>
      <c r="K22" s="5"/>
      <c r="L22" s="1"/>
      <c r="M22" s="1"/>
    </row>
    <row r="23" spans="1:13" ht="25.5" x14ac:dyDescent="0.25">
      <c r="A23" s="11" t="s">
        <v>53</v>
      </c>
      <c r="B23" s="36" t="s">
        <v>36</v>
      </c>
      <c r="C23" s="20" t="s">
        <v>13</v>
      </c>
      <c r="D23" s="27">
        <f>5.6*9.12</f>
        <v>51.071999999999996</v>
      </c>
      <c r="E23" s="28"/>
      <c r="F23" s="28"/>
      <c r="G23" s="28"/>
      <c r="H23" s="28"/>
      <c r="I23" s="5"/>
      <c r="J23" s="5"/>
      <c r="K23" s="5"/>
      <c r="L23" s="1"/>
      <c r="M23" s="1"/>
    </row>
    <row r="24" spans="1:13" ht="15" x14ac:dyDescent="0.25">
      <c r="A24" s="11" t="s">
        <v>54</v>
      </c>
      <c r="B24" s="35" t="s">
        <v>17</v>
      </c>
      <c r="C24" s="39"/>
      <c r="D24" s="13">
        <f>5.6*2+9.12*2</f>
        <v>29.439999999999998</v>
      </c>
      <c r="E24" s="28"/>
      <c r="F24" s="28"/>
      <c r="G24" s="28"/>
      <c r="H24" s="28"/>
      <c r="I24" s="5"/>
      <c r="J24" s="5"/>
      <c r="K24" s="5"/>
      <c r="L24" s="1"/>
      <c r="M24" s="1"/>
    </row>
    <row r="25" spans="1:13" ht="25.5" x14ac:dyDescent="0.25">
      <c r="A25" s="11" t="s">
        <v>55</v>
      </c>
      <c r="B25" s="33" t="s">
        <v>18</v>
      </c>
      <c r="C25" s="12" t="s">
        <v>12</v>
      </c>
      <c r="D25" s="16">
        <v>1</v>
      </c>
      <c r="E25" s="28"/>
      <c r="F25" s="28"/>
      <c r="G25" s="28"/>
      <c r="H25" s="28"/>
      <c r="I25" s="9"/>
      <c r="J25" s="9"/>
      <c r="K25" s="9"/>
      <c r="L25" s="1"/>
      <c r="M25" s="1"/>
    </row>
    <row r="26" spans="1:13" ht="25.5" x14ac:dyDescent="0.25">
      <c r="A26" s="11" t="s">
        <v>56</v>
      </c>
      <c r="B26" s="33" t="s">
        <v>19</v>
      </c>
      <c r="C26" s="12" t="s">
        <v>20</v>
      </c>
      <c r="D26" s="16">
        <v>1</v>
      </c>
      <c r="E26" s="28"/>
      <c r="F26" s="28"/>
      <c r="G26" s="28"/>
      <c r="H26" s="28"/>
      <c r="I26" s="9"/>
      <c r="J26" s="9"/>
      <c r="K26" s="9"/>
      <c r="L26" s="1"/>
      <c r="M26" s="1"/>
    </row>
    <row r="27" spans="1:13" ht="25.5" x14ac:dyDescent="0.25">
      <c r="A27" s="11" t="s">
        <v>57</v>
      </c>
      <c r="B27" s="33" t="s">
        <v>21</v>
      </c>
      <c r="C27" s="12" t="s">
        <v>12</v>
      </c>
      <c r="D27" s="16">
        <v>3</v>
      </c>
      <c r="E27" s="28"/>
      <c r="F27" s="28"/>
      <c r="G27" s="28"/>
      <c r="H27" s="28"/>
      <c r="I27" s="9"/>
      <c r="J27" s="9"/>
      <c r="K27" s="9"/>
      <c r="L27" s="1"/>
      <c r="M27" s="1"/>
    </row>
    <row r="28" spans="1:13" ht="15" x14ac:dyDescent="0.25">
      <c r="A28" s="11" t="s">
        <v>58</v>
      </c>
      <c r="B28" s="33" t="s">
        <v>22</v>
      </c>
      <c r="C28" s="12" t="s">
        <v>12</v>
      </c>
      <c r="D28" s="16"/>
      <c r="E28" s="28"/>
      <c r="F28" s="28"/>
      <c r="G28" s="28"/>
      <c r="H28" s="28"/>
      <c r="I28" s="9"/>
      <c r="J28" s="9"/>
      <c r="K28" s="9"/>
      <c r="L28" s="1"/>
      <c r="M28" s="1"/>
    </row>
    <row r="29" spans="1:13" ht="25.5" x14ac:dyDescent="0.25">
      <c r="A29" s="11" t="s">
        <v>59</v>
      </c>
      <c r="B29" s="33" t="s">
        <v>23</v>
      </c>
      <c r="C29" s="12" t="s">
        <v>12</v>
      </c>
      <c r="D29" s="16">
        <v>4</v>
      </c>
      <c r="E29" s="28"/>
      <c r="F29" s="28"/>
      <c r="G29" s="28"/>
      <c r="H29" s="28"/>
      <c r="I29" s="9"/>
      <c r="J29" s="9"/>
      <c r="K29" s="9"/>
      <c r="L29" s="1"/>
      <c r="M29" s="1"/>
    </row>
    <row r="30" spans="1:13" ht="15" x14ac:dyDescent="0.25">
      <c r="A30" s="11" t="s">
        <v>60</v>
      </c>
      <c r="B30" s="33" t="s">
        <v>24</v>
      </c>
      <c r="C30" s="12" t="s">
        <v>20</v>
      </c>
      <c r="D30" s="16">
        <v>2</v>
      </c>
      <c r="E30" s="28"/>
      <c r="F30" s="28"/>
      <c r="G30" s="28"/>
      <c r="H30" s="28"/>
      <c r="I30" s="9"/>
      <c r="J30" s="9"/>
      <c r="K30" s="9"/>
      <c r="L30" s="1"/>
      <c r="M30" s="1"/>
    </row>
    <row r="31" spans="1:13" ht="25.5" x14ac:dyDescent="0.25">
      <c r="A31" s="11" t="s">
        <v>61</v>
      </c>
      <c r="B31" s="33" t="s">
        <v>25</v>
      </c>
      <c r="C31" s="12" t="s">
        <v>20</v>
      </c>
      <c r="D31" s="16">
        <v>8</v>
      </c>
      <c r="E31" s="28"/>
      <c r="F31" s="28"/>
      <c r="G31" s="28"/>
      <c r="H31" s="28"/>
      <c r="I31" s="9"/>
      <c r="J31" s="9"/>
      <c r="K31" s="9"/>
      <c r="L31" s="1"/>
      <c r="M31" s="1"/>
    </row>
    <row r="32" spans="1:13" ht="25.5" x14ac:dyDescent="0.25">
      <c r="A32" s="11" t="s">
        <v>62</v>
      </c>
      <c r="B32" s="33" t="s">
        <v>26</v>
      </c>
      <c r="C32" s="12" t="s">
        <v>16</v>
      </c>
      <c r="D32" s="16">
        <f>10*2+1.5*5*2</f>
        <v>35</v>
      </c>
      <c r="E32" s="28"/>
      <c r="F32" s="28"/>
      <c r="G32" s="28"/>
      <c r="H32" s="28"/>
      <c r="I32" s="9"/>
      <c r="J32" s="9"/>
      <c r="K32" s="9"/>
      <c r="L32" s="1"/>
      <c r="M32" s="1"/>
    </row>
    <row r="33" spans="1:13" ht="25.5" x14ac:dyDescent="0.25">
      <c r="A33" s="11" t="s">
        <v>63</v>
      </c>
      <c r="B33" s="33" t="s">
        <v>27</v>
      </c>
      <c r="C33" s="12" t="s">
        <v>16</v>
      </c>
      <c r="D33" s="16">
        <f>8*2+8*3</f>
        <v>40</v>
      </c>
      <c r="E33" s="28"/>
      <c r="F33" s="28"/>
      <c r="G33" s="28"/>
      <c r="H33" s="28"/>
      <c r="I33" s="9"/>
      <c r="J33" s="9"/>
      <c r="K33" s="9"/>
      <c r="L33" s="1"/>
      <c r="M33" s="1"/>
    </row>
    <row r="34" spans="1:13" ht="25.5" x14ac:dyDescent="0.25">
      <c r="A34" s="11" t="s">
        <v>64</v>
      </c>
      <c r="B34" s="33" t="s">
        <v>28</v>
      </c>
      <c r="C34" s="12" t="s">
        <v>16</v>
      </c>
      <c r="D34" s="16">
        <v>16</v>
      </c>
      <c r="E34" s="28"/>
      <c r="F34" s="28"/>
      <c r="G34" s="28"/>
      <c r="H34" s="28"/>
      <c r="I34" s="9"/>
      <c r="J34" s="9"/>
      <c r="K34" s="9"/>
      <c r="L34" s="1"/>
      <c r="M34" s="1"/>
    </row>
    <row r="35" spans="1:13" ht="38.25" x14ac:dyDescent="0.25">
      <c r="A35" s="11" t="s">
        <v>65</v>
      </c>
      <c r="B35" s="36" t="s">
        <v>37</v>
      </c>
      <c r="C35" s="20" t="s">
        <v>13</v>
      </c>
      <c r="D35" s="18">
        <f>(13.1+10.5+6.6*2+8.1*2)*3</f>
        <v>159</v>
      </c>
      <c r="E35" s="28"/>
      <c r="F35" s="28"/>
      <c r="G35" s="28"/>
      <c r="H35" s="28"/>
      <c r="I35" s="3"/>
      <c r="J35" s="3"/>
      <c r="K35" s="3"/>
      <c r="L35" s="7"/>
      <c r="M35" s="10"/>
    </row>
    <row r="36" spans="1:13" ht="25.5" x14ac:dyDescent="0.25">
      <c r="A36" s="11" t="s">
        <v>66</v>
      </c>
      <c r="B36" s="36" t="s">
        <v>38</v>
      </c>
      <c r="C36" s="20" t="s">
        <v>4</v>
      </c>
      <c r="D36" s="27">
        <f>5.6*9.12</f>
        <v>51.071999999999996</v>
      </c>
      <c r="E36" s="28"/>
      <c r="F36" s="28"/>
      <c r="G36" s="28"/>
      <c r="H36" s="28"/>
    </row>
    <row r="37" spans="1:13" ht="25.5" x14ac:dyDescent="0.25">
      <c r="A37" s="11" t="s">
        <v>67</v>
      </c>
      <c r="B37" s="36" t="s">
        <v>36</v>
      </c>
      <c r="C37" s="20" t="s">
        <v>13</v>
      </c>
      <c r="D37" s="27">
        <f>5.6*9.12</f>
        <v>51.071999999999996</v>
      </c>
      <c r="E37" s="28"/>
      <c r="F37" s="28"/>
      <c r="G37" s="28"/>
      <c r="H37" s="28"/>
    </row>
    <row r="38" spans="1:13" ht="15" x14ac:dyDescent="0.25">
      <c r="A38" s="11" t="s">
        <v>68</v>
      </c>
      <c r="B38" s="35" t="s">
        <v>17</v>
      </c>
      <c r="C38" s="39"/>
      <c r="D38" s="13">
        <f>5.6*2+9.12*2</f>
        <v>29.439999999999998</v>
      </c>
      <c r="E38" s="28"/>
      <c r="F38" s="28"/>
      <c r="G38" s="28"/>
      <c r="H38" s="28"/>
    </row>
    <row r="39" spans="1:13" ht="38.25" x14ac:dyDescent="0.25">
      <c r="A39" s="11" t="s">
        <v>69</v>
      </c>
      <c r="B39" s="36" t="s">
        <v>37</v>
      </c>
      <c r="C39" s="20" t="s">
        <v>13</v>
      </c>
      <c r="D39" s="18">
        <f>(5.95*2+3.8*2)*3+(1.5*2+1.2*2+1.8*4)*0.15-1.5*1.8-1.2*1.8-0.9*2.1</f>
        <v>53.64</v>
      </c>
      <c r="E39" s="28"/>
      <c r="F39" s="28"/>
      <c r="G39" s="28"/>
      <c r="H39" s="28"/>
    </row>
    <row r="40" spans="1:13" ht="25.5" x14ac:dyDescent="0.25">
      <c r="A40" s="11" t="s">
        <v>70</v>
      </c>
      <c r="B40" s="33" t="s">
        <v>34</v>
      </c>
      <c r="C40" s="12" t="s">
        <v>30</v>
      </c>
      <c r="D40" s="27">
        <f>4.95*3.8</f>
        <v>18.809999999999999</v>
      </c>
      <c r="E40" s="28"/>
      <c r="F40" s="28"/>
      <c r="G40" s="28"/>
      <c r="H40" s="28"/>
    </row>
    <row r="41" spans="1:13" ht="38.25" x14ac:dyDescent="0.25">
      <c r="A41" s="11" t="s">
        <v>71</v>
      </c>
      <c r="B41" s="36" t="s">
        <v>35</v>
      </c>
      <c r="C41" s="20" t="s">
        <v>13</v>
      </c>
      <c r="D41" s="27">
        <f>4.95*3.8</f>
        <v>18.809999999999999</v>
      </c>
      <c r="E41" s="28"/>
      <c r="F41" s="28"/>
      <c r="G41" s="28"/>
      <c r="H41" s="28"/>
    </row>
    <row r="42" spans="1:13" ht="25.5" x14ac:dyDescent="0.25">
      <c r="A42" s="11" t="s">
        <v>72</v>
      </c>
      <c r="B42" s="36" t="s">
        <v>38</v>
      </c>
      <c r="C42" s="20" t="s">
        <v>4</v>
      </c>
      <c r="D42" s="27">
        <f>4.95*3.8</f>
        <v>18.809999999999999</v>
      </c>
      <c r="E42" s="28"/>
      <c r="F42" s="28"/>
      <c r="G42" s="28"/>
      <c r="H42" s="28"/>
    </row>
    <row r="43" spans="1:13" ht="25.5" x14ac:dyDescent="0.25">
      <c r="A43" s="11" t="s">
        <v>73</v>
      </c>
      <c r="B43" s="36" t="s">
        <v>36</v>
      </c>
      <c r="C43" s="20" t="s">
        <v>13</v>
      </c>
      <c r="D43" s="27">
        <f>4.95*3.8</f>
        <v>18.809999999999999</v>
      </c>
      <c r="E43" s="28"/>
      <c r="F43" s="28"/>
      <c r="G43" s="28"/>
      <c r="H43" s="28"/>
    </row>
    <row r="44" spans="1:13" x14ac:dyDescent="0.2">
      <c r="A44" s="11" t="s">
        <v>74</v>
      </c>
      <c r="B44" s="35" t="s">
        <v>17</v>
      </c>
      <c r="C44" s="39"/>
      <c r="D44" s="13">
        <f>4.95*2+3.8*2</f>
        <v>17.5</v>
      </c>
    </row>
    <row r="45" spans="1:13" x14ac:dyDescent="0.2">
      <c r="A45" s="11" t="s">
        <v>75</v>
      </c>
      <c r="B45" s="33" t="s">
        <v>22</v>
      </c>
      <c r="C45" s="12" t="s">
        <v>12</v>
      </c>
      <c r="D45" s="16"/>
    </row>
    <row r="46" spans="1:13" ht="25.5" x14ac:dyDescent="0.2">
      <c r="A46" s="11" t="s">
        <v>76</v>
      </c>
      <c r="B46" s="33" t="s">
        <v>23</v>
      </c>
      <c r="C46" s="12" t="s">
        <v>12</v>
      </c>
      <c r="D46" s="16">
        <v>2</v>
      </c>
    </row>
    <row r="47" spans="1:13" x14ac:dyDescent="0.2">
      <c r="A47" s="11" t="s">
        <v>77</v>
      </c>
      <c r="B47" s="33" t="s">
        <v>24</v>
      </c>
      <c r="C47" s="12" t="s">
        <v>20</v>
      </c>
      <c r="D47" s="16">
        <v>1</v>
      </c>
    </row>
    <row r="48" spans="1:13" ht="25.5" x14ac:dyDescent="0.2">
      <c r="A48" s="11" t="s">
        <v>78</v>
      </c>
      <c r="B48" s="33" t="s">
        <v>25</v>
      </c>
      <c r="C48" s="12" t="s">
        <v>20</v>
      </c>
      <c r="D48" s="16">
        <v>2</v>
      </c>
    </row>
    <row r="49" spans="1:4" ht="25.5" x14ac:dyDescent="0.2">
      <c r="A49" s="11" t="s">
        <v>79</v>
      </c>
      <c r="B49" s="33" t="s">
        <v>26</v>
      </c>
      <c r="C49" s="12" t="s">
        <v>16</v>
      </c>
      <c r="D49" s="16">
        <v>25</v>
      </c>
    </row>
    <row r="50" spans="1:4" ht="25.5" x14ac:dyDescent="0.2">
      <c r="A50" s="11" t="s">
        <v>80</v>
      </c>
      <c r="B50" s="33" t="s">
        <v>27</v>
      </c>
      <c r="C50" s="12" t="s">
        <v>16</v>
      </c>
      <c r="D50" s="16">
        <v>18</v>
      </c>
    </row>
  </sheetData>
  <mergeCells count="5">
    <mergeCell ref="A1:D6"/>
    <mergeCell ref="A7:A8"/>
    <mergeCell ref="D7:D8"/>
    <mergeCell ref="B7:B8"/>
    <mergeCell ref="C7:C8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მოცულობები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2020-09-01T06:24:34Z</dcterms:modified>
</cp:coreProperties>
</file>