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.karabaki\Desktop\skolebi 2019\ფერსათი 2020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55" i="2" l="1"/>
  <c r="G55" i="2" s="1"/>
  <c r="E46" i="2"/>
  <c r="I46" i="2" s="1"/>
  <c r="G41" i="2"/>
  <c r="G42" i="2"/>
  <c r="G43" i="2"/>
  <c r="G44" i="2"/>
  <c r="G45" i="2"/>
  <c r="G46" i="2"/>
  <c r="G47" i="2"/>
  <c r="G51" i="2"/>
  <c r="G38" i="2"/>
  <c r="G39" i="2"/>
  <c r="G37" i="2"/>
  <c r="E38" i="2"/>
  <c r="G40" i="2"/>
  <c r="K37" i="2"/>
  <c r="E36" i="2"/>
  <c r="E32" i="2"/>
  <c r="G31" i="2"/>
  <c r="E31" i="2"/>
  <c r="E30" i="2"/>
  <c r="E29" i="2"/>
  <c r="K29" i="2" s="1"/>
  <c r="E25" i="2"/>
  <c r="G25" i="2" s="1"/>
  <c r="E24" i="2"/>
  <c r="G22" i="2"/>
  <c r="G21" i="2"/>
  <c r="G20" i="2"/>
  <c r="E19" i="2"/>
  <c r="E18" i="2"/>
  <c r="K24" i="2"/>
  <c r="K28" i="2"/>
  <c r="K30" i="2"/>
  <c r="K32" i="2"/>
  <c r="K33" i="2"/>
  <c r="K36" i="2"/>
  <c r="K41" i="2"/>
  <c r="K42" i="2"/>
  <c r="K43" i="2"/>
  <c r="K44" i="2"/>
  <c r="K45" i="2"/>
  <c r="K46" i="2"/>
  <c r="K47" i="2"/>
  <c r="K51" i="2"/>
  <c r="K55" i="2"/>
  <c r="K19" i="2"/>
  <c r="K21" i="2"/>
  <c r="E17" i="2"/>
  <c r="K17" i="2" s="1"/>
  <c r="K16" i="2"/>
  <c r="E16" i="2"/>
  <c r="E15" i="2"/>
  <c r="K15" i="2"/>
  <c r="K14" i="2"/>
  <c r="E14" i="2"/>
  <c r="G18" i="2"/>
  <c r="G9" i="2"/>
  <c r="G11" i="2"/>
  <c r="G13" i="2"/>
  <c r="E13" i="2"/>
  <c r="G12" i="2" s="1"/>
  <c r="I55" i="2"/>
  <c r="E54" i="2"/>
  <c r="I54" i="2" s="1"/>
  <c r="E53" i="2"/>
  <c r="I53" i="2" s="1"/>
  <c r="E52" i="2"/>
  <c r="I52" i="2" s="1"/>
  <c r="I51" i="2"/>
  <c r="L51" i="2" s="1"/>
  <c r="I50" i="2"/>
  <c r="I49" i="2"/>
  <c r="E48" i="2"/>
  <c r="I48" i="2" s="1"/>
  <c r="I47" i="2"/>
  <c r="L47" i="2" s="1"/>
  <c r="I37" i="2"/>
  <c r="I38" i="2"/>
  <c r="K39" i="2"/>
  <c r="K40" i="2"/>
  <c r="E35" i="2"/>
  <c r="I35" i="2" s="1"/>
  <c r="I36" i="2"/>
  <c r="I41" i="2"/>
  <c r="I42" i="2"/>
  <c r="L42" i="2" s="1"/>
  <c r="I43" i="2"/>
  <c r="L43" i="2" s="1"/>
  <c r="I44" i="2"/>
  <c r="L44" i="2" s="1"/>
  <c r="I45" i="2"/>
  <c r="L19" i="2"/>
  <c r="G32" i="2"/>
  <c r="I32" i="2"/>
  <c r="I33" i="2"/>
  <c r="E34" i="2"/>
  <c r="I34" i="2" s="1"/>
  <c r="K27" i="2"/>
  <c r="K26" i="2"/>
  <c r="E23" i="2"/>
  <c r="G23" i="2" s="1"/>
  <c r="I22" i="2"/>
  <c r="I20" i="2"/>
  <c r="G24" i="2"/>
  <c r="K25" i="2"/>
  <c r="L36" i="2" l="1"/>
  <c r="L21" i="2"/>
  <c r="L46" i="2"/>
  <c r="L45" i="2"/>
  <c r="L41" i="2"/>
  <c r="L33" i="2"/>
  <c r="K35" i="2"/>
  <c r="L35" i="2" s="1"/>
  <c r="K34" i="2"/>
  <c r="L34" i="2" s="1"/>
  <c r="L55" i="2"/>
  <c r="K54" i="2"/>
  <c r="K52" i="2"/>
  <c r="G54" i="2"/>
  <c r="G52" i="2"/>
  <c r="K53" i="2"/>
  <c r="G53" i="2"/>
  <c r="K50" i="2"/>
  <c r="K48" i="2"/>
  <c r="G49" i="2"/>
  <c r="K49" i="2"/>
  <c r="G50" i="2"/>
  <c r="G48" i="2"/>
  <c r="I40" i="2"/>
  <c r="L40" i="2" s="1"/>
  <c r="I39" i="2"/>
  <c r="L37" i="2"/>
  <c r="L39" i="2"/>
  <c r="K38" i="2"/>
  <c r="L38" i="2" s="1"/>
  <c r="L32" i="2"/>
  <c r="K22" i="2"/>
  <c r="L22" i="2" s="1"/>
  <c r="K23" i="2"/>
  <c r="K20" i="2"/>
  <c r="L20" i="2" s="1"/>
  <c r="I23" i="2"/>
  <c r="L23" i="2" s="1"/>
  <c r="I24" i="2"/>
  <c r="L24" i="2" s="1"/>
  <c r="I25" i="2"/>
  <c r="L25" i="2" s="1"/>
  <c r="K18" i="2"/>
  <c r="G15" i="2"/>
  <c r="E9" i="2"/>
  <c r="G8" i="2" s="1"/>
  <c r="L53" i="2" l="1"/>
  <c r="L49" i="2"/>
  <c r="L52" i="2"/>
  <c r="L54" i="2"/>
  <c r="L50" i="2"/>
  <c r="L48" i="2"/>
  <c r="L18" i="2"/>
  <c r="G17" i="2"/>
  <c r="G16" i="2"/>
  <c r="I9" i="2"/>
  <c r="G26" i="2"/>
  <c r="I26" i="2"/>
  <c r="L26" i="2" l="1"/>
  <c r="L17" i="2"/>
  <c r="G27" i="2"/>
  <c r="I28" i="2"/>
  <c r="I27" i="2"/>
  <c r="L9" i="2"/>
  <c r="L27" i="2" l="1"/>
  <c r="G28" i="2"/>
  <c r="L28" i="2" s="1"/>
  <c r="G29" i="2" l="1"/>
  <c r="I29" i="2"/>
  <c r="L29" i="2" l="1"/>
  <c r="K31" i="2"/>
  <c r="G30" i="2"/>
  <c r="I30" i="2"/>
  <c r="E11" i="2"/>
  <c r="G10" i="2" s="1"/>
  <c r="I10" i="2"/>
  <c r="L30" i="2" l="1"/>
  <c r="I31" i="2"/>
  <c r="I11" i="2"/>
  <c r="L31" i="2" l="1"/>
  <c r="I12" i="2"/>
  <c r="I13" i="2" l="1"/>
  <c r="L13" i="2" l="1"/>
  <c r="G14" i="2"/>
  <c r="I14" i="2"/>
  <c r="L14" i="2" l="1"/>
  <c r="G56" i="2"/>
  <c r="L57" i="2" s="1"/>
  <c r="L10" i="2"/>
  <c r="I15" i="2"/>
  <c r="L15" i="2" l="1"/>
  <c r="I16" i="2"/>
  <c r="L11" i="2" l="1"/>
  <c r="L12" i="2"/>
  <c r="L16" i="2"/>
  <c r="L56" i="2" l="1"/>
  <c r="L58" i="2" s="1"/>
  <c r="L59" i="2" s="1"/>
  <c r="L60" i="2" s="1"/>
  <c r="L61" i="2" s="1"/>
  <c r="L62" i="2" s="1"/>
  <c r="L63" i="2" s="1"/>
  <c r="L64" i="2" s="1"/>
  <c r="L65" i="2" s="1"/>
  <c r="L66" i="2" s="1"/>
</calcChain>
</file>

<file path=xl/sharedStrings.xml><?xml version="1.0" encoding="utf-8"?>
<sst xmlns="http://schemas.openxmlformats.org/spreadsheetml/2006/main" count="128" uniqueCount="70">
  <si>
    <t>#</t>
  </si>
  <si>
    <t>სამუშაოს დასახელება</t>
  </si>
  <si>
    <t>განზომილება</t>
  </si>
  <si>
    <t>ნორმატიული რესურსები</t>
  </si>
  <si>
    <t>მასალა</t>
  </si>
  <si>
    <t>ხელფასი</t>
  </si>
  <si>
    <t>მექანიზმი</t>
  </si>
  <si>
    <t>ჯამი</t>
  </si>
  <si>
    <t>ერთეული</t>
  </si>
  <si>
    <t>სულ</t>
  </si>
  <si>
    <t>შრომის დანახარჯი</t>
  </si>
  <si>
    <t>შრომითი დანახარჯი</t>
  </si>
  <si>
    <t>კ/სთ</t>
  </si>
  <si>
    <t>სატრანსპორტო ხარჯი მასალაზე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</si>
  <si>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</si>
  <si>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</si>
  <si>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</si>
  <si>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</si>
  <si>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სულ ჯამი</t>
  </si>
  <si>
    <t>ტონა</t>
  </si>
  <si>
    <t>საღებავი</t>
  </si>
  <si>
    <t>კგ</t>
  </si>
  <si>
    <t>გ/მ</t>
  </si>
  <si>
    <t>ცალი</t>
  </si>
  <si>
    <t xml:space="preserve">სსიპ  ბაღდათის მუნიციპალიტეტის ფერსათის #1 საჯარო </t>
  </si>
  <si>
    <t xml:space="preserve">სკოლის სპორტული მოედნის (12X24) ხარჯთაღრიცხვა </t>
  </si>
  <si>
    <t>გრუნტის დამუშავება ხელით ადგილზე გადაადგილებით მოედნის მოსასწორებლად</t>
  </si>
  <si>
    <t>მუშაობა ნაყარში</t>
  </si>
  <si>
    <t>ქვაბულის ძირის მოშანდაკება ღორღის ფენით სისქით15სმ</t>
  </si>
  <si>
    <t>ავტოგრეიდერი 108 ც.ხ.ძ.</t>
  </si>
  <si>
    <t>ბულდოზერი 108 ც.ხ.ძ.</t>
  </si>
  <si>
    <t>თვითმავალი სატკეპნი 5 ტ.</t>
  </si>
  <si>
    <t>თვითმავალი სატკეპნი 10 ტ.</t>
  </si>
  <si>
    <t xml:space="preserve">მოსარწყავი გასარეცხი მანქანა </t>
  </si>
  <si>
    <t>ქვის ნამტვრევის გამნაწილებელი</t>
  </si>
  <si>
    <t>ღორღი ფ 40-70მმ</t>
  </si>
  <si>
    <t>ღორღი ფ 10-20მმ</t>
  </si>
  <si>
    <t>წყალი</t>
  </si>
  <si>
    <t>მოედნისთვის რკინა ბეტონი საძირკველის მოწყობა</t>
  </si>
  <si>
    <t>შრომითი რესურსი</t>
  </si>
  <si>
    <t>ბეტონი მ250</t>
  </si>
  <si>
    <t>არმატურა ა1 კლასის – 6მ</t>
  </si>
  <si>
    <t>საყრდენების და კალათბურთის ფარების დაბეტონება</t>
  </si>
  <si>
    <t>ყალიბის ფარი</t>
  </si>
  <si>
    <t>ყალიბის ფიცარი მესამე ხარისხის 4მმ</t>
  </si>
  <si>
    <t>კბ/მ</t>
  </si>
  <si>
    <t>კც/სთ</t>
  </si>
  <si>
    <t>მოედნისათვის ცემენტო ბეტონის საფარის მოწყობა მ250 სისქით 7 სმ და წყლის გადასაყვანად ზედაპირის ქანობის მოწყობა 0,5%</t>
  </si>
  <si>
    <t>ავტოგრეიდერი 79 ც.ხ.ძ.</t>
  </si>
  <si>
    <t>მ/სთ</t>
  </si>
  <si>
    <t>საგზაო თვითმტკეპნი გლუვი 5ტ.</t>
  </si>
  <si>
    <t>საყრდენების მოწყობა შემოღობვისთვის</t>
  </si>
  <si>
    <t>მილკვადრატი 80X80 4მმ სისქით</t>
  </si>
  <si>
    <t>მილკვადრატი 40X40 4მმ სისქით</t>
  </si>
  <si>
    <t>ლითონის კუთხოვანა 45X45 4მმ</t>
  </si>
  <si>
    <t>არმატურა ფ6მმ</t>
  </si>
  <si>
    <t>ზოლოვანა 40X4 მმ</t>
  </si>
  <si>
    <t>ელექტროდი 4მმ</t>
  </si>
  <si>
    <t>მავთულბადე 2,5მმ მოთუთიებული უჯრა 50X50</t>
  </si>
  <si>
    <t>კალათბურთის ფარის მოწყობა</t>
  </si>
  <si>
    <t>საყრდენის მოწყობა მილკვადრატებით 100X100 4</t>
  </si>
  <si>
    <t>ხელბურთის კარების მოწყობა ბადეებით</t>
  </si>
  <si>
    <t xml:space="preserve">ლითონის მზა ჭიშკრის მოწყობა </t>
  </si>
  <si>
    <t>ლითონ კონსტრუქციის შეღებვა ზ/საღებავით</t>
  </si>
  <si>
    <t>არმატურა 10მმ</t>
  </si>
  <si>
    <t>ზეთის კოლორი</t>
  </si>
  <si>
    <t>ოლიფა</t>
  </si>
  <si>
    <t>კვ/მ</t>
  </si>
  <si>
    <t>კომპლექტი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</si>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</sst>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0" xfId="0" applyNumberFormat="1" applyAlignment="1">
      <alignment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39" zoomScale="88" zoomScaleNormal="88" workbookViewId="0">
      <selection activeCell="O59" sqref="O59"/>
    </sheetView>
  </sheetViews>
  <sheetFormatPr defaultRowHeight="15" x14ac:dyDescent="0.25"/>
  <cols>
    <col min="1" max="1" width="3.28515625" bestFit="1" customWidth="1"/>
    <col min="2" max="2" width="45.85546875" style="14" customWidth="1"/>
    <col min="3" max="3" width="7.7109375" customWidth="1"/>
    <col min="4" max="4" width="10.140625" customWidth="1"/>
    <col min="5" max="5" width="9.140625" style="23"/>
    <col min="6" max="6" width="7.5703125" customWidth="1"/>
    <col min="7" max="7" width="8.85546875" style="23" customWidth="1"/>
    <col min="8" max="8" width="8.28515625" customWidth="1"/>
    <col min="9" max="9" width="8" style="23" customWidth="1"/>
    <col min="10" max="10" width="7.42578125" customWidth="1"/>
    <col min="11" max="11" width="9.7109375" style="23" customWidth="1"/>
    <col min="12" max="12" width="9.5703125" style="19" customWidth="1"/>
  </cols>
  <sheetData>
    <row r="1" spans="1:12" s="5" customFormat="1" ht="25.5" customHeight="1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0.75" customHeight="1" x14ac:dyDescent="0.25">
      <c r="A2" s="6"/>
      <c r="B2" s="8"/>
      <c r="C2" s="6"/>
      <c r="D2" s="6"/>
      <c r="E2" s="22"/>
      <c r="F2" s="6"/>
      <c r="G2" s="22"/>
      <c r="H2" s="6"/>
      <c r="I2" s="22"/>
      <c r="J2" s="6"/>
      <c r="K2" s="22"/>
      <c r="L2" s="18"/>
    </row>
    <row r="3" spans="1:12" s="5" customFormat="1" ht="22.5" customHeight="1" x14ac:dyDescent="0.2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6.75" customHeight="1" x14ac:dyDescent="0.25">
      <c r="B4" s="9"/>
    </row>
    <row r="5" spans="1:12" s="6" customFormat="1" ht="38.25" customHeight="1" x14ac:dyDescent="0.25">
      <c r="A5" s="32" t="s">
        <v>0</v>
      </c>
      <c r="B5" s="30" t="s">
        <v>1</v>
      </c>
      <c r="C5" s="30" t="s">
        <v>2</v>
      </c>
      <c r="D5" s="36" t="s">
        <v>3</v>
      </c>
      <c r="E5" s="37"/>
      <c r="F5" s="38" t="s">
        <v>4</v>
      </c>
      <c r="G5" s="39"/>
      <c r="H5" s="38" t="s">
        <v>5</v>
      </c>
      <c r="I5" s="39"/>
      <c r="J5" s="38" t="s">
        <v>6</v>
      </c>
      <c r="K5" s="39"/>
      <c r="L5" s="34" t="s">
        <v>7</v>
      </c>
    </row>
    <row r="6" spans="1:12" x14ac:dyDescent="0.25">
      <c r="A6" s="33"/>
      <c r="B6" s="31"/>
      <c r="C6" s="31"/>
      <c r="D6" s="17" t="s">
        <v>8</v>
      </c>
      <c r="E6" s="24" t="s">
        <v>9</v>
      </c>
      <c r="F6" s="17" t="s">
        <v>8</v>
      </c>
      <c r="G6" s="24" t="s">
        <v>9</v>
      </c>
      <c r="H6" s="17" t="s">
        <v>8</v>
      </c>
      <c r="I6" s="24" t="s">
        <v>9</v>
      </c>
      <c r="J6" s="17" t="s">
        <v>8</v>
      </c>
      <c r="K6" s="24" t="s">
        <v>9</v>
      </c>
      <c r="L6" s="35"/>
    </row>
    <row r="7" spans="1:12" x14ac:dyDescent="0.25">
      <c r="A7" s="2">
        <v>1</v>
      </c>
      <c r="B7" s="10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39.75" customHeight="1" x14ac:dyDescent="0.25">
      <c r="A8" s="1">
        <v>1</v>
      </c>
      <c r="B8" s="11" t="s">
        <v>26</v>
      </c>
      <c r="C8" s="1" t="s">
        <v>45</v>
      </c>
      <c r="D8" s="1"/>
      <c r="E8" s="25">
        <v>25.2</v>
      </c>
      <c r="F8" s="1"/>
      <c r="G8" s="25">
        <f>F8*E9</f>
        <v>0</v>
      </c>
      <c r="H8" s="1"/>
      <c r="I8" s="25"/>
      <c r="J8" s="1"/>
      <c r="K8" s="25"/>
      <c r="L8" s="20">
        <v>0</v>
      </c>
    </row>
    <row r="9" spans="1:12" ht="24.75" customHeight="1" x14ac:dyDescent="0.25">
      <c r="A9" s="1">
        <v>2</v>
      </c>
      <c r="B9" s="11" t="s">
        <v>11</v>
      </c>
      <c r="C9" s="1" t="s">
        <v>46</v>
      </c>
      <c r="D9" s="1">
        <v>2.2240000000000002</v>
      </c>
      <c r="E9" s="25">
        <f>E8*D9</f>
        <v>56.044800000000002</v>
      </c>
      <c r="F9" s="1"/>
      <c r="G9" s="25">
        <f t="shared" ref="G9:G18" si="0">F9*E10</f>
        <v>0</v>
      </c>
      <c r="H9" s="1"/>
      <c r="I9" s="25">
        <f t="shared" ref="I9:I16" si="1">H9*E9</f>
        <v>0</v>
      </c>
      <c r="J9" s="1"/>
      <c r="K9" s="25"/>
      <c r="L9" s="20">
        <f t="shared" ref="L9:L16" si="2">K9+I9+G9</f>
        <v>0</v>
      </c>
    </row>
    <row r="10" spans="1:12" ht="28.5" customHeight="1" x14ac:dyDescent="0.25">
      <c r="A10" s="1">
        <v>3</v>
      </c>
      <c r="B10" s="11" t="s">
        <v>27</v>
      </c>
      <c r="C10" s="1" t="s">
        <v>45</v>
      </c>
      <c r="D10" s="1"/>
      <c r="E10" s="25">
        <v>25.2</v>
      </c>
      <c r="F10" s="1"/>
      <c r="G10" s="25">
        <f t="shared" si="0"/>
        <v>0</v>
      </c>
      <c r="H10" s="1"/>
      <c r="I10" s="25">
        <f t="shared" si="1"/>
        <v>0</v>
      </c>
      <c r="J10" s="1"/>
      <c r="K10" s="25"/>
      <c r="L10" s="20">
        <f t="shared" si="2"/>
        <v>0</v>
      </c>
    </row>
    <row r="11" spans="1:12" x14ac:dyDescent="0.25">
      <c r="A11" s="1">
        <v>4</v>
      </c>
      <c r="B11" s="11" t="s">
        <v>10</v>
      </c>
      <c r="C11" s="1" t="s">
        <v>12</v>
      </c>
      <c r="D11" s="1">
        <v>3.2300000000000002E-2</v>
      </c>
      <c r="E11" s="25">
        <f t="shared" ref="E11" si="3">E10*D11</f>
        <v>0.81396000000000002</v>
      </c>
      <c r="F11" s="1"/>
      <c r="G11" s="25">
        <f t="shared" si="0"/>
        <v>0</v>
      </c>
      <c r="H11" s="1"/>
      <c r="I11" s="25">
        <f t="shared" si="1"/>
        <v>0</v>
      </c>
      <c r="J11" s="1"/>
      <c r="K11" s="25"/>
      <c r="L11" s="20">
        <f t="shared" si="2"/>
        <v>0</v>
      </c>
    </row>
    <row r="12" spans="1:12" ht="25.5" x14ac:dyDescent="0.25">
      <c r="A12" s="1">
        <v>5</v>
      </c>
      <c r="B12" s="11" t="s">
        <v>28</v>
      </c>
      <c r="C12" s="1" t="s">
        <v>67</v>
      </c>
      <c r="D12" s="1"/>
      <c r="E12" s="25">
        <v>288</v>
      </c>
      <c r="F12" s="1"/>
      <c r="G12" s="25">
        <f t="shared" si="0"/>
        <v>0</v>
      </c>
      <c r="H12" s="1"/>
      <c r="I12" s="25">
        <f t="shared" si="1"/>
        <v>0</v>
      </c>
      <c r="J12" s="1"/>
      <c r="K12" s="25"/>
      <c r="L12" s="20">
        <f t="shared" si="2"/>
        <v>0</v>
      </c>
    </row>
    <row r="13" spans="1:12" x14ac:dyDescent="0.25">
      <c r="A13" s="1">
        <v>6</v>
      </c>
      <c r="B13" s="11" t="s">
        <v>10</v>
      </c>
      <c r="C13" s="1" t="s">
        <v>46</v>
      </c>
      <c r="D13" s="1">
        <v>3.3000000000000002E-2</v>
      </c>
      <c r="E13" s="25">
        <f>D13*E12</f>
        <v>9.5040000000000013</v>
      </c>
      <c r="F13" s="1"/>
      <c r="G13" s="25">
        <f t="shared" si="0"/>
        <v>0</v>
      </c>
      <c r="H13" s="1"/>
      <c r="I13" s="25">
        <f t="shared" si="1"/>
        <v>0</v>
      </c>
      <c r="J13" s="1"/>
      <c r="K13" s="25"/>
      <c r="L13" s="20">
        <f t="shared" si="2"/>
        <v>0</v>
      </c>
    </row>
    <row r="14" spans="1:12" ht="38.25" customHeight="1" x14ac:dyDescent="0.25">
      <c r="A14" s="1">
        <v>7</v>
      </c>
      <c r="B14" s="11" t="s">
        <v>29</v>
      </c>
      <c r="C14" s="1" t="s">
        <v>49</v>
      </c>
      <c r="D14" s="1">
        <v>4.2000000000000002E-4</v>
      </c>
      <c r="E14" s="25">
        <f>E12*D14</f>
        <v>0.12096000000000001</v>
      </c>
      <c r="F14" s="1"/>
      <c r="G14" s="25">
        <f t="shared" si="0"/>
        <v>0</v>
      </c>
      <c r="H14" s="1"/>
      <c r="I14" s="25">
        <f t="shared" si="1"/>
        <v>0</v>
      </c>
      <c r="J14" s="1"/>
      <c r="K14" s="25">
        <f>E14*J14</f>
        <v>0</v>
      </c>
      <c r="L14" s="20">
        <f>K14+I14+G14</f>
        <v>0</v>
      </c>
    </row>
    <row r="15" spans="1:12" x14ac:dyDescent="0.25">
      <c r="A15" s="1">
        <v>8</v>
      </c>
      <c r="B15" s="11" t="s">
        <v>30</v>
      </c>
      <c r="C15" s="1" t="s">
        <v>49</v>
      </c>
      <c r="D15" s="1">
        <v>2.5799999999999998E-3</v>
      </c>
      <c r="E15" s="25">
        <f>E12*D15</f>
        <v>0.74303999999999992</v>
      </c>
      <c r="F15" s="1"/>
      <c r="G15" s="25">
        <f t="shared" si="0"/>
        <v>0</v>
      </c>
      <c r="H15" s="1"/>
      <c r="I15" s="25">
        <f t="shared" si="1"/>
        <v>0</v>
      </c>
      <c r="J15" s="1"/>
      <c r="K15" s="25">
        <f>J15*E15</f>
        <v>0</v>
      </c>
      <c r="L15" s="20">
        <f t="shared" si="2"/>
        <v>0</v>
      </c>
    </row>
    <row r="16" spans="1:12" x14ac:dyDescent="0.25">
      <c r="A16" s="1">
        <v>9</v>
      </c>
      <c r="B16" s="11" t="s">
        <v>31</v>
      </c>
      <c r="C16" s="1" t="s">
        <v>49</v>
      </c>
      <c r="D16" s="1">
        <v>1.12E-2</v>
      </c>
      <c r="E16" s="25">
        <f>E12*D16</f>
        <v>3.2256</v>
      </c>
      <c r="F16" s="1"/>
      <c r="G16" s="25">
        <f>F16*E17</f>
        <v>0</v>
      </c>
      <c r="H16" s="1"/>
      <c r="I16" s="25">
        <f t="shared" si="1"/>
        <v>0</v>
      </c>
      <c r="J16" s="1"/>
      <c r="K16" s="25">
        <f>J16*E16</f>
        <v>0</v>
      </c>
      <c r="L16" s="20">
        <f t="shared" si="2"/>
        <v>0</v>
      </c>
    </row>
    <row r="17" spans="1:12" x14ac:dyDescent="0.25">
      <c r="A17" s="1">
        <v>10</v>
      </c>
      <c r="B17" s="11" t="s">
        <v>32</v>
      </c>
      <c r="C17" s="1" t="s">
        <v>49</v>
      </c>
      <c r="D17" s="1">
        <v>2.4799999999999999E-2</v>
      </c>
      <c r="E17" s="25">
        <f>E12*D17</f>
        <v>7.1423999999999994</v>
      </c>
      <c r="F17" s="1"/>
      <c r="G17" s="25">
        <f t="shared" si="0"/>
        <v>0</v>
      </c>
      <c r="H17" s="1"/>
      <c r="I17" s="25"/>
      <c r="J17" s="1"/>
      <c r="K17" s="25">
        <f>J17*E17</f>
        <v>0</v>
      </c>
      <c r="L17" s="20">
        <f>K17+I17+G17</f>
        <v>0</v>
      </c>
    </row>
    <row r="18" spans="1:12" x14ac:dyDescent="0.25">
      <c r="A18" s="1">
        <v>11</v>
      </c>
      <c r="B18" s="11" t="s">
        <v>33</v>
      </c>
      <c r="C18" s="1" t="s">
        <v>49</v>
      </c>
      <c r="D18" s="1">
        <v>4.1399999999999996E-3</v>
      </c>
      <c r="E18" s="25">
        <f>E12*D18</f>
        <v>1.1923199999999998</v>
      </c>
      <c r="F18" s="1"/>
      <c r="G18" s="25">
        <f t="shared" si="0"/>
        <v>0</v>
      </c>
      <c r="H18" s="1"/>
      <c r="I18" s="25"/>
      <c r="J18" s="1"/>
      <c r="K18" s="25">
        <f t="shared" ref="K18:K55" si="4">J18*E18</f>
        <v>0</v>
      </c>
      <c r="L18" s="20">
        <f t="shared" ref="L18:L46" si="5">K18+I18+G18</f>
        <v>0</v>
      </c>
    </row>
    <row r="19" spans="1:12" x14ac:dyDescent="0.25">
      <c r="A19" s="1">
        <v>12</v>
      </c>
      <c r="B19" s="11" t="s">
        <v>34</v>
      </c>
      <c r="C19" s="1" t="s">
        <v>49</v>
      </c>
      <c r="D19" s="1">
        <v>5.3E-3</v>
      </c>
      <c r="E19" s="25">
        <f>E12*D19</f>
        <v>1.5264</v>
      </c>
      <c r="F19" s="1"/>
      <c r="G19" s="25"/>
      <c r="H19" s="1"/>
      <c r="I19" s="25"/>
      <c r="J19" s="1"/>
      <c r="K19" s="25">
        <f t="shared" si="4"/>
        <v>0</v>
      </c>
      <c r="L19" s="20">
        <f t="shared" si="5"/>
        <v>0</v>
      </c>
    </row>
    <row r="20" spans="1:12" x14ac:dyDescent="0.25">
      <c r="A20" s="1">
        <v>13</v>
      </c>
      <c r="B20" s="11" t="s">
        <v>35</v>
      </c>
      <c r="C20" s="1" t="s">
        <v>45</v>
      </c>
      <c r="D20" s="1"/>
      <c r="E20" s="25">
        <v>40.200000000000003</v>
      </c>
      <c r="F20" s="1"/>
      <c r="G20" s="25">
        <f>E20*F20</f>
        <v>0</v>
      </c>
      <c r="H20" s="1"/>
      <c r="I20" s="25">
        <f>H20*E20</f>
        <v>0</v>
      </c>
      <c r="J20" s="1"/>
      <c r="K20" s="25">
        <f t="shared" si="4"/>
        <v>0</v>
      </c>
      <c r="L20" s="20">
        <f t="shared" si="5"/>
        <v>0</v>
      </c>
    </row>
    <row r="21" spans="1:12" x14ac:dyDescent="0.25">
      <c r="A21" s="1">
        <v>14</v>
      </c>
      <c r="B21" s="11" t="s">
        <v>36</v>
      </c>
      <c r="C21" s="1" t="s">
        <v>45</v>
      </c>
      <c r="D21" s="1"/>
      <c r="E21" s="25">
        <v>4.32</v>
      </c>
      <c r="F21" s="1"/>
      <c r="G21" s="25">
        <f>E21*F21</f>
        <v>0</v>
      </c>
      <c r="H21" s="1"/>
      <c r="I21" s="25"/>
      <c r="J21" s="1"/>
      <c r="K21" s="25">
        <f t="shared" si="4"/>
        <v>0</v>
      </c>
      <c r="L21" s="20">
        <f t="shared" si="5"/>
        <v>0</v>
      </c>
    </row>
    <row r="22" spans="1:12" x14ac:dyDescent="0.25">
      <c r="A22" s="1">
        <v>15</v>
      </c>
      <c r="B22" s="11" t="s">
        <v>37</v>
      </c>
      <c r="C22" s="1" t="s">
        <v>45</v>
      </c>
      <c r="D22" s="1"/>
      <c r="E22" s="25">
        <v>8.64</v>
      </c>
      <c r="F22" s="1"/>
      <c r="G22" s="25">
        <f>F22*E22</f>
        <v>0</v>
      </c>
      <c r="H22" s="1"/>
      <c r="I22" s="25">
        <f>H22*E22</f>
        <v>0</v>
      </c>
      <c r="J22" s="1"/>
      <c r="K22" s="25">
        <f t="shared" si="4"/>
        <v>0</v>
      </c>
      <c r="L22" s="20">
        <f t="shared" si="5"/>
        <v>0</v>
      </c>
    </row>
    <row r="23" spans="1:12" ht="25.5" x14ac:dyDescent="0.25">
      <c r="A23" s="1">
        <v>16</v>
      </c>
      <c r="B23" s="11" t="s">
        <v>38</v>
      </c>
      <c r="C23" s="1" t="s">
        <v>45</v>
      </c>
      <c r="D23" s="1"/>
      <c r="E23" s="25">
        <f>D23*E21</f>
        <v>0</v>
      </c>
      <c r="F23" s="1"/>
      <c r="G23" s="25">
        <f t="shared" ref="G23:G26" si="6">F23*E23</f>
        <v>0</v>
      </c>
      <c r="H23" s="1"/>
      <c r="I23" s="25">
        <f t="shared" ref="I23:I26" si="7">H23*E23</f>
        <v>0</v>
      </c>
      <c r="J23" s="1"/>
      <c r="K23" s="25">
        <f t="shared" si="4"/>
        <v>0</v>
      </c>
      <c r="L23" s="20">
        <f t="shared" si="5"/>
        <v>0</v>
      </c>
    </row>
    <row r="24" spans="1:12" x14ac:dyDescent="0.25">
      <c r="A24" s="1">
        <v>17</v>
      </c>
      <c r="B24" s="11" t="s">
        <v>39</v>
      </c>
      <c r="C24" s="1" t="s">
        <v>46</v>
      </c>
      <c r="D24" s="1">
        <v>3.78</v>
      </c>
      <c r="E24" s="25">
        <f>F23*D24</f>
        <v>0</v>
      </c>
      <c r="F24" s="1"/>
      <c r="G24" s="25">
        <f t="shared" si="6"/>
        <v>0</v>
      </c>
      <c r="H24" s="1"/>
      <c r="I24" s="25">
        <f t="shared" si="7"/>
        <v>0</v>
      </c>
      <c r="J24" s="1"/>
      <c r="K24" s="25">
        <f t="shared" si="4"/>
        <v>0</v>
      </c>
      <c r="L24" s="20">
        <f t="shared" si="5"/>
        <v>0</v>
      </c>
    </row>
    <row r="25" spans="1:12" x14ac:dyDescent="0.25">
      <c r="A25" s="1">
        <v>18</v>
      </c>
      <c r="B25" s="11" t="s">
        <v>40</v>
      </c>
      <c r="C25" s="1" t="s">
        <v>45</v>
      </c>
      <c r="D25" s="1">
        <v>1.02</v>
      </c>
      <c r="E25" s="25">
        <f>F23*D25</f>
        <v>0</v>
      </c>
      <c r="F25" s="1"/>
      <c r="G25" s="25">
        <f>F25*E25</f>
        <v>0</v>
      </c>
      <c r="H25" s="1"/>
      <c r="I25" s="25">
        <f t="shared" si="7"/>
        <v>0</v>
      </c>
      <c r="J25" s="1"/>
      <c r="K25" s="25">
        <f t="shared" si="4"/>
        <v>0</v>
      </c>
      <c r="L25" s="20">
        <f t="shared" si="5"/>
        <v>0</v>
      </c>
    </row>
    <row r="26" spans="1:12" x14ac:dyDescent="0.25">
      <c r="A26" s="1">
        <v>19</v>
      </c>
      <c r="B26" s="11" t="s">
        <v>41</v>
      </c>
      <c r="C26" s="1" t="s">
        <v>19</v>
      </c>
      <c r="D26" s="1"/>
      <c r="E26" s="25">
        <v>0.27</v>
      </c>
      <c r="F26" s="1"/>
      <c r="G26" s="25">
        <f t="shared" si="6"/>
        <v>0</v>
      </c>
      <c r="H26" s="1"/>
      <c r="I26" s="25">
        <f t="shared" si="7"/>
        <v>0</v>
      </c>
      <c r="J26" s="1"/>
      <c r="K26" s="25">
        <f t="shared" si="4"/>
        <v>0</v>
      </c>
      <c r="L26" s="20">
        <f t="shared" si="5"/>
        <v>0</v>
      </c>
    </row>
    <row r="27" spans="1:12" ht="38.25" customHeight="1" x14ac:dyDescent="0.25">
      <c r="A27" s="1">
        <v>20</v>
      </c>
      <c r="B27" s="7" t="s">
        <v>64</v>
      </c>
      <c r="C27" s="1" t="s">
        <v>22</v>
      </c>
      <c r="D27" s="1"/>
      <c r="E27" s="25">
        <v>186</v>
      </c>
      <c r="F27" s="1"/>
      <c r="G27" s="25">
        <f t="shared" ref="G27:G30" si="8">F27*E27</f>
        <v>0</v>
      </c>
      <c r="H27" s="1"/>
      <c r="I27" s="25">
        <f t="shared" ref="I27:I33" si="9">H27*E27</f>
        <v>0</v>
      </c>
      <c r="J27" s="1"/>
      <c r="K27" s="25">
        <f t="shared" si="4"/>
        <v>0</v>
      </c>
      <c r="L27" s="20">
        <f t="shared" si="5"/>
        <v>0</v>
      </c>
    </row>
    <row r="28" spans="1:12" ht="25.5" x14ac:dyDescent="0.25">
      <c r="A28" s="1">
        <v>21</v>
      </c>
      <c r="B28" s="7" t="s">
        <v>42</v>
      </c>
      <c r="C28" s="1" t="s">
        <v>45</v>
      </c>
      <c r="D28" s="1"/>
      <c r="E28" s="25">
        <v>0.8</v>
      </c>
      <c r="F28" s="1"/>
      <c r="G28" s="25">
        <f t="shared" si="8"/>
        <v>0</v>
      </c>
      <c r="H28" s="1"/>
      <c r="I28" s="25">
        <f t="shared" si="9"/>
        <v>0</v>
      </c>
      <c r="J28" s="1"/>
      <c r="K28" s="25">
        <f t="shared" si="4"/>
        <v>0</v>
      </c>
      <c r="L28" s="20">
        <f t="shared" si="5"/>
        <v>0</v>
      </c>
    </row>
    <row r="29" spans="1:12" x14ac:dyDescent="0.25">
      <c r="A29" s="1">
        <v>22</v>
      </c>
      <c r="B29" s="7" t="s">
        <v>39</v>
      </c>
      <c r="C29" s="1" t="s">
        <v>46</v>
      </c>
      <c r="D29" s="1">
        <v>3.78</v>
      </c>
      <c r="E29" s="25">
        <f>E28*D29</f>
        <v>3.024</v>
      </c>
      <c r="F29" s="1"/>
      <c r="G29" s="25">
        <f t="shared" si="8"/>
        <v>0</v>
      </c>
      <c r="H29" s="1"/>
      <c r="I29" s="25">
        <f t="shared" si="9"/>
        <v>0</v>
      </c>
      <c r="J29" s="1"/>
      <c r="K29" s="25">
        <f t="shared" si="4"/>
        <v>0</v>
      </c>
      <c r="L29" s="20">
        <f t="shared" si="5"/>
        <v>0</v>
      </c>
    </row>
    <row r="30" spans="1:12" x14ac:dyDescent="0.25">
      <c r="A30" s="1">
        <v>23</v>
      </c>
      <c r="B30" s="7" t="s">
        <v>40</v>
      </c>
      <c r="C30" s="1" t="s">
        <v>45</v>
      </c>
      <c r="D30" s="1">
        <v>1.02</v>
      </c>
      <c r="E30" s="25">
        <f>E28*D30</f>
        <v>0.81600000000000006</v>
      </c>
      <c r="F30" s="1"/>
      <c r="G30" s="25">
        <f t="shared" si="8"/>
        <v>0</v>
      </c>
      <c r="H30" s="1"/>
      <c r="I30" s="25">
        <f t="shared" si="9"/>
        <v>0</v>
      </c>
      <c r="J30" s="1"/>
      <c r="K30" s="25">
        <f t="shared" si="4"/>
        <v>0</v>
      </c>
      <c r="L30" s="20">
        <f t="shared" si="5"/>
        <v>0</v>
      </c>
    </row>
    <row r="31" spans="1:12" x14ac:dyDescent="0.25">
      <c r="A31" s="1">
        <v>24</v>
      </c>
      <c r="B31" s="7" t="s">
        <v>43</v>
      </c>
      <c r="C31" s="1" t="s">
        <v>45</v>
      </c>
      <c r="D31" s="1">
        <v>0.7</v>
      </c>
      <c r="E31" s="25">
        <f>E28*D31</f>
        <v>0.55999999999999994</v>
      </c>
      <c r="F31" s="1"/>
      <c r="G31" s="25">
        <f>E31*F31</f>
        <v>0</v>
      </c>
      <c r="H31" s="1"/>
      <c r="I31" s="25">
        <f t="shared" si="9"/>
        <v>0</v>
      </c>
      <c r="J31" s="1"/>
      <c r="K31" s="25">
        <f t="shared" si="4"/>
        <v>0</v>
      </c>
      <c r="L31" s="20">
        <f t="shared" si="5"/>
        <v>0</v>
      </c>
    </row>
    <row r="32" spans="1:12" x14ac:dyDescent="0.25">
      <c r="A32" s="1">
        <v>25</v>
      </c>
      <c r="B32" s="7" t="s">
        <v>44</v>
      </c>
      <c r="C32" s="1" t="s">
        <v>45</v>
      </c>
      <c r="D32" s="1">
        <v>0.1</v>
      </c>
      <c r="E32" s="25">
        <f>E28*D32</f>
        <v>8.0000000000000016E-2</v>
      </c>
      <c r="F32" s="1"/>
      <c r="G32" s="25">
        <f>F32*E32</f>
        <v>0</v>
      </c>
      <c r="H32" s="1"/>
      <c r="I32" s="25">
        <f t="shared" si="9"/>
        <v>0</v>
      </c>
      <c r="J32" s="1"/>
      <c r="K32" s="25">
        <f t="shared" si="4"/>
        <v>0</v>
      </c>
      <c r="L32" s="20">
        <f t="shared" si="5"/>
        <v>0</v>
      </c>
    </row>
    <row r="33" spans="1:12" ht="38.25" x14ac:dyDescent="0.25">
      <c r="A33" s="1">
        <v>26</v>
      </c>
      <c r="B33" s="7" t="s">
        <v>47</v>
      </c>
      <c r="C33" s="1" t="s">
        <v>45</v>
      </c>
      <c r="D33" s="1"/>
      <c r="E33" s="25">
        <v>288</v>
      </c>
      <c r="F33" s="1"/>
      <c r="G33" s="25"/>
      <c r="H33" s="1"/>
      <c r="I33" s="25">
        <f t="shared" si="9"/>
        <v>0</v>
      </c>
      <c r="J33" s="1"/>
      <c r="K33" s="25">
        <f t="shared" si="4"/>
        <v>0</v>
      </c>
      <c r="L33" s="20">
        <f t="shared" si="5"/>
        <v>0</v>
      </c>
    </row>
    <row r="34" spans="1:12" x14ac:dyDescent="0.25">
      <c r="A34" s="1">
        <v>27</v>
      </c>
      <c r="B34" s="7" t="s">
        <v>39</v>
      </c>
      <c r="C34" s="1" t="s">
        <v>46</v>
      </c>
      <c r="D34" s="1">
        <v>0.04</v>
      </c>
      <c r="E34" s="25">
        <f>E33*D34</f>
        <v>11.52</v>
      </c>
      <c r="F34" s="1"/>
      <c r="G34" s="25"/>
      <c r="H34" s="1"/>
      <c r="I34" s="25">
        <f>H34*E34</f>
        <v>0</v>
      </c>
      <c r="J34" s="1"/>
      <c r="K34" s="25">
        <f t="shared" si="4"/>
        <v>0</v>
      </c>
      <c r="L34" s="20">
        <f t="shared" si="5"/>
        <v>0</v>
      </c>
    </row>
    <row r="35" spans="1:12" x14ac:dyDescent="0.25">
      <c r="A35" s="1">
        <v>28</v>
      </c>
      <c r="B35" s="7" t="s">
        <v>48</v>
      </c>
      <c r="C35" s="1" t="s">
        <v>49</v>
      </c>
      <c r="D35" s="1">
        <v>3.0000000000000001E-3</v>
      </c>
      <c r="E35" s="25">
        <f>E33*D35</f>
        <v>0.86399999999999999</v>
      </c>
      <c r="F35" s="1"/>
      <c r="G35" s="25"/>
      <c r="H35" s="1"/>
      <c r="I35" s="25">
        <f t="shared" ref="I35:I47" si="10">H35*E35</f>
        <v>0</v>
      </c>
      <c r="J35" s="1"/>
      <c r="K35" s="25">
        <f t="shared" si="4"/>
        <v>0</v>
      </c>
      <c r="L35" s="20">
        <f t="shared" si="5"/>
        <v>0</v>
      </c>
    </row>
    <row r="36" spans="1:12" x14ac:dyDescent="0.25">
      <c r="A36" s="1">
        <v>29</v>
      </c>
      <c r="B36" s="7" t="s">
        <v>50</v>
      </c>
      <c r="C36" s="1" t="s">
        <v>49</v>
      </c>
      <c r="D36" s="1">
        <v>0.01</v>
      </c>
      <c r="E36" s="25">
        <f>E33*D36</f>
        <v>2.88</v>
      </c>
      <c r="F36" s="1"/>
      <c r="G36" s="25"/>
      <c r="H36" s="1"/>
      <c r="I36" s="25">
        <f t="shared" si="10"/>
        <v>0</v>
      </c>
      <c r="J36" s="1"/>
      <c r="K36" s="25">
        <f t="shared" si="4"/>
        <v>0</v>
      </c>
      <c r="L36" s="20">
        <f t="shared" si="5"/>
        <v>0</v>
      </c>
    </row>
    <row r="37" spans="1:12" x14ac:dyDescent="0.25">
      <c r="A37" s="1">
        <v>30</v>
      </c>
      <c r="B37" s="7" t="s">
        <v>40</v>
      </c>
      <c r="C37" s="1" t="s">
        <v>45</v>
      </c>
      <c r="D37" s="1">
        <v>1.02</v>
      </c>
      <c r="E37" s="25">
        <v>20.32</v>
      </c>
      <c r="F37" s="1"/>
      <c r="G37" s="25">
        <f>F37*E37</f>
        <v>0</v>
      </c>
      <c r="H37" s="1"/>
      <c r="I37" s="25">
        <f t="shared" si="10"/>
        <v>0</v>
      </c>
      <c r="J37" s="1"/>
      <c r="K37" s="25">
        <f t="shared" si="4"/>
        <v>0</v>
      </c>
      <c r="L37" s="20">
        <f t="shared" ref="L37:L40" si="11">K37+I37+G37</f>
        <v>0</v>
      </c>
    </row>
    <row r="38" spans="1:12" x14ac:dyDescent="0.25">
      <c r="A38" s="1">
        <v>31</v>
      </c>
      <c r="B38" s="7" t="s">
        <v>51</v>
      </c>
      <c r="C38" s="1" t="s">
        <v>22</v>
      </c>
      <c r="D38" s="1"/>
      <c r="E38" s="25">
        <f>E37*D38</f>
        <v>0</v>
      </c>
      <c r="F38" s="1"/>
      <c r="G38" s="25">
        <f t="shared" ref="G38:G55" si="12">F38*E38</f>
        <v>0</v>
      </c>
      <c r="H38" s="1"/>
      <c r="I38" s="25">
        <f>H38*E38</f>
        <v>0</v>
      </c>
      <c r="J38" s="1"/>
      <c r="K38" s="25">
        <f t="shared" si="4"/>
        <v>0</v>
      </c>
      <c r="L38" s="20">
        <f t="shared" si="11"/>
        <v>0</v>
      </c>
    </row>
    <row r="39" spans="1:12" x14ac:dyDescent="0.25">
      <c r="A39" s="1">
        <v>32</v>
      </c>
      <c r="B39" s="7" t="s">
        <v>52</v>
      </c>
      <c r="C39" s="1" t="s">
        <v>22</v>
      </c>
      <c r="D39" s="1"/>
      <c r="E39" s="25">
        <v>14.4</v>
      </c>
      <c r="F39" s="1"/>
      <c r="G39" s="25">
        <f t="shared" si="12"/>
        <v>0</v>
      </c>
      <c r="H39" s="1"/>
      <c r="I39" s="25">
        <f t="shared" ref="I39:I40" si="13">H39*E39</f>
        <v>0</v>
      </c>
      <c r="J39" s="1"/>
      <c r="K39" s="25">
        <f t="shared" si="4"/>
        <v>0</v>
      </c>
      <c r="L39" s="20">
        <f t="shared" si="11"/>
        <v>0</v>
      </c>
    </row>
    <row r="40" spans="1:12" x14ac:dyDescent="0.25">
      <c r="A40" s="1">
        <v>33</v>
      </c>
      <c r="B40" s="7" t="s">
        <v>53</v>
      </c>
      <c r="C40" s="1" t="s">
        <v>22</v>
      </c>
      <c r="D40" s="1"/>
      <c r="E40" s="25">
        <v>115.8</v>
      </c>
      <c r="F40" s="1"/>
      <c r="G40" s="25">
        <f t="shared" si="12"/>
        <v>0</v>
      </c>
      <c r="H40" s="1"/>
      <c r="I40" s="25">
        <f t="shared" si="13"/>
        <v>0</v>
      </c>
      <c r="J40" s="1"/>
      <c r="K40" s="25">
        <f t="shared" si="4"/>
        <v>0</v>
      </c>
      <c r="L40" s="20">
        <f t="shared" si="11"/>
        <v>0</v>
      </c>
    </row>
    <row r="41" spans="1:12" x14ac:dyDescent="0.25">
      <c r="A41" s="1">
        <v>34</v>
      </c>
      <c r="B41" s="7" t="s">
        <v>54</v>
      </c>
      <c r="C41" s="1" t="s">
        <v>22</v>
      </c>
      <c r="D41" s="1"/>
      <c r="E41" s="25">
        <v>472</v>
      </c>
      <c r="F41" s="1"/>
      <c r="G41" s="25">
        <f t="shared" si="12"/>
        <v>0</v>
      </c>
      <c r="H41" s="1"/>
      <c r="I41" s="25">
        <f t="shared" si="10"/>
        <v>0</v>
      </c>
      <c r="J41" s="1"/>
      <c r="K41" s="25">
        <f t="shared" si="4"/>
        <v>0</v>
      </c>
      <c r="L41" s="20">
        <f t="shared" si="5"/>
        <v>0</v>
      </c>
    </row>
    <row r="42" spans="1:12" x14ac:dyDescent="0.25">
      <c r="A42" s="1">
        <v>35</v>
      </c>
      <c r="B42" s="7" t="s">
        <v>55</v>
      </c>
      <c r="C42" s="1" t="s">
        <v>22</v>
      </c>
      <c r="D42" s="1"/>
      <c r="E42" s="25">
        <v>470</v>
      </c>
      <c r="F42" s="1"/>
      <c r="G42" s="25">
        <f t="shared" si="12"/>
        <v>0</v>
      </c>
      <c r="H42" s="1"/>
      <c r="I42" s="25">
        <f t="shared" si="10"/>
        <v>0</v>
      </c>
      <c r="J42" s="1"/>
      <c r="K42" s="25">
        <f t="shared" si="4"/>
        <v>0</v>
      </c>
      <c r="L42" s="20">
        <f t="shared" si="5"/>
        <v>0</v>
      </c>
    </row>
    <row r="43" spans="1:12" x14ac:dyDescent="0.25">
      <c r="A43" s="1">
        <v>36</v>
      </c>
      <c r="B43" s="7" t="s">
        <v>56</v>
      </c>
      <c r="C43" s="1" t="s">
        <v>22</v>
      </c>
      <c r="D43" s="1"/>
      <c r="E43" s="25">
        <v>30</v>
      </c>
      <c r="F43" s="1"/>
      <c r="G43" s="25">
        <f t="shared" si="12"/>
        <v>0</v>
      </c>
      <c r="H43" s="1"/>
      <c r="I43" s="25">
        <f t="shared" si="10"/>
        <v>0</v>
      </c>
      <c r="J43" s="1"/>
      <c r="K43" s="25">
        <f t="shared" si="4"/>
        <v>0</v>
      </c>
      <c r="L43" s="20">
        <f t="shared" si="5"/>
        <v>0</v>
      </c>
    </row>
    <row r="44" spans="1:12" x14ac:dyDescent="0.25">
      <c r="A44" s="1">
        <v>37</v>
      </c>
      <c r="B44" s="7" t="s">
        <v>57</v>
      </c>
      <c r="C44" s="1" t="s">
        <v>21</v>
      </c>
      <c r="D44" s="1"/>
      <c r="E44" s="25">
        <v>20</v>
      </c>
      <c r="F44" s="1"/>
      <c r="G44" s="25">
        <f t="shared" si="12"/>
        <v>0</v>
      </c>
      <c r="H44" s="1"/>
      <c r="I44" s="25">
        <f t="shared" si="10"/>
        <v>0</v>
      </c>
      <c r="J44" s="1"/>
      <c r="K44" s="25">
        <f t="shared" si="4"/>
        <v>0</v>
      </c>
      <c r="L44" s="20">
        <f t="shared" si="5"/>
        <v>0</v>
      </c>
    </row>
    <row r="45" spans="1:12" x14ac:dyDescent="0.25">
      <c r="A45" s="1">
        <v>38</v>
      </c>
      <c r="B45" s="7" t="s">
        <v>58</v>
      </c>
      <c r="C45" s="1" t="s">
        <v>67</v>
      </c>
      <c r="D45" s="1"/>
      <c r="E45" s="25">
        <v>188</v>
      </c>
      <c r="F45" s="1"/>
      <c r="G45" s="25">
        <f t="shared" si="12"/>
        <v>0</v>
      </c>
      <c r="H45" s="1"/>
      <c r="I45" s="25">
        <f t="shared" si="10"/>
        <v>0</v>
      </c>
      <c r="J45" s="1"/>
      <c r="K45" s="25">
        <f t="shared" si="4"/>
        <v>0</v>
      </c>
      <c r="L45" s="20">
        <f t="shared" si="5"/>
        <v>0</v>
      </c>
    </row>
    <row r="46" spans="1:12" x14ac:dyDescent="0.25">
      <c r="A46" s="1">
        <v>39</v>
      </c>
      <c r="B46" s="7" t="s">
        <v>10</v>
      </c>
      <c r="C46" s="1" t="s">
        <v>46</v>
      </c>
      <c r="D46" s="1">
        <v>0.8</v>
      </c>
      <c r="E46" s="25">
        <f>E45*D46</f>
        <v>150.4</v>
      </c>
      <c r="F46" s="1"/>
      <c r="G46" s="25">
        <f t="shared" si="12"/>
        <v>0</v>
      </c>
      <c r="H46" s="1"/>
      <c r="I46" s="25">
        <f t="shared" si="10"/>
        <v>0</v>
      </c>
      <c r="J46" s="1"/>
      <c r="K46" s="25">
        <f t="shared" si="4"/>
        <v>0</v>
      </c>
      <c r="L46" s="20">
        <f t="shared" si="5"/>
        <v>0</v>
      </c>
    </row>
    <row r="47" spans="1:12" ht="25.5" x14ac:dyDescent="0.25">
      <c r="A47" s="1">
        <v>40</v>
      </c>
      <c r="B47" s="7" t="s">
        <v>59</v>
      </c>
      <c r="C47" s="1" t="s">
        <v>68</v>
      </c>
      <c r="D47" s="1"/>
      <c r="E47" s="25">
        <v>0</v>
      </c>
      <c r="F47" s="1"/>
      <c r="G47" s="25">
        <f t="shared" si="12"/>
        <v>0</v>
      </c>
      <c r="H47" s="1"/>
      <c r="I47" s="25">
        <f t="shared" si="10"/>
        <v>0</v>
      </c>
      <c r="J47" s="1"/>
      <c r="K47" s="25">
        <f t="shared" si="4"/>
        <v>0</v>
      </c>
      <c r="L47" s="20">
        <f t="shared" ref="L47:L55" si="14">K47+I47+G47</f>
        <v>0</v>
      </c>
    </row>
    <row r="48" spans="1:12" x14ac:dyDescent="0.25">
      <c r="A48" s="1">
        <v>41</v>
      </c>
      <c r="B48" s="7" t="s">
        <v>60</v>
      </c>
      <c r="C48" s="1" t="s">
        <v>22</v>
      </c>
      <c r="D48" s="1">
        <v>0</v>
      </c>
      <c r="E48" s="25">
        <f>E47*D48</f>
        <v>0</v>
      </c>
      <c r="F48" s="1"/>
      <c r="G48" s="25">
        <f t="shared" si="12"/>
        <v>0</v>
      </c>
      <c r="H48" s="1"/>
      <c r="I48" s="25">
        <f>H48*E48</f>
        <v>0</v>
      </c>
      <c r="J48" s="1"/>
      <c r="K48" s="25">
        <f t="shared" si="4"/>
        <v>0</v>
      </c>
      <c r="L48" s="20">
        <f t="shared" si="14"/>
        <v>0</v>
      </c>
    </row>
    <row r="49" spans="1:12" ht="25.5" x14ac:dyDescent="0.25">
      <c r="A49" s="1">
        <v>42</v>
      </c>
      <c r="B49" s="7" t="s">
        <v>61</v>
      </c>
      <c r="C49" s="1" t="s">
        <v>68</v>
      </c>
      <c r="D49" s="1"/>
      <c r="E49" s="25">
        <v>2</v>
      </c>
      <c r="F49" s="1"/>
      <c r="G49" s="25">
        <f t="shared" si="12"/>
        <v>0</v>
      </c>
      <c r="H49" s="1"/>
      <c r="I49" s="25">
        <f t="shared" ref="I49:I51" si="15">H49*E49</f>
        <v>0</v>
      </c>
      <c r="J49" s="1"/>
      <c r="K49" s="25">
        <f t="shared" si="4"/>
        <v>0</v>
      </c>
      <c r="L49" s="20">
        <f t="shared" si="14"/>
        <v>0</v>
      </c>
    </row>
    <row r="50" spans="1:12" x14ac:dyDescent="0.25">
      <c r="A50" s="1">
        <v>43</v>
      </c>
      <c r="B50" s="7" t="s">
        <v>62</v>
      </c>
      <c r="C50" s="1" t="s">
        <v>23</v>
      </c>
      <c r="D50" s="1"/>
      <c r="E50" s="25">
        <v>1</v>
      </c>
      <c r="F50" s="1"/>
      <c r="G50" s="25">
        <f t="shared" si="12"/>
        <v>0</v>
      </c>
      <c r="H50" s="1"/>
      <c r="I50" s="25">
        <f t="shared" si="15"/>
        <v>0</v>
      </c>
      <c r="J50" s="1"/>
      <c r="K50" s="25">
        <f t="shared" si="4"/>
        <v>0</v>
      </c>
      <c r="L50" s="20">
        <f t="shared" si="14"/>
        <v>0</v>
      </c>
    </row>
    <row r="51" spans="1:12" x14ac:dyDescent="0.25">
      <c r="A51" s="1">
        <v>44</v>
      </c>
      <c r="B51" s="7" t="s">
        <v>63</v>
      </c>
      <c r="C51" s="1" t="s">
        <v>67</v>
      </c>
      <c r="D51" s="1"/>
      <c r="E51" s="25">
        <v>138</v>
      </c>
      <c r="F51" s="1"/>
      <c r="G51" s="25">
        <f t="shared" si="12"/>
        <v>0</v>
      </c>
      <c r="H51" s="1"/>
      <c r="I51" s="25">
        <f t="shared" si="15"/>
        <v>0</v>
      </c>
      <c r="J51" s="1"/>
      <c r="K51" s="25">
        <f t="shared" si="4"/>
        <v>0</v>
      </c>
      <c r="L51" s="20">
        <f t="shared" si="14"/>
        <v>0</v>
      </c>
    </row>
    <row r="52" spans="1:12" x14ac:dyDescent="0.25">
      <c r="A52" s="1">
        <v>45</v>
      </c>
      <c r="B52" s="7" t="s">
        <v>39</v>
      </c>
      <c r="C52" s="1" t="s">
        <v>46</v>
      </c>
      <c r="D52" s="1">
        <v>0.68</v>
      </c>
      <c r="E52" s="25">
        <f>E51*D52</f>
        <v>93.84</v>
      </c>
      <c r="F52" s="1"/>
      <c r="G52" s="25">
        <f t="shared" si="12"/>
        <v>0</v>
      </c>
      <c r="H52" s="1"/>
      <c r="I52" s="25">
        <f>H52*E52</f>
        <v>0</v>
      </c>
      <c r="J52" s="1"/>
      <c r="K52" s="25">
        <f t="shared" si="4"/>
        <v>0</v>
      </c>
      <c r="L52" s="20">
        <f t="shared" si="14"/>
        <v>0</v>
      </c>
    </row>
    <row r="53" spans="1:12" x14ac:dyDescent="0.25">
      <c r="A53" s="1">
        <v>46</v>
      </c>
      <c r="B53" s="7" t="s">
        <v>65</v>
      </c>
      <c r="C53" s="1" t="s">
        <v>21</v>
      </c>
      <c r="D53" s="1">
        <v>0.24</v>
      </c>
      <c r="E53" s="25">
        <f>E51*D53</f>
        <v>33.119999999999997</v>
      </c>
      <c r="F53" s="1"/>
      <c r="G53" s="25">
        <f t="shared" si="12"/>
        <v>0</v>
      </c>
      <c r="H53" s="1"/>
      <c r="I53" s="25">
        <f t="shared" ref="I53:I55" si="16">H53*E53</f>
        <v>0</v>
      </c>
      <c r="J53" s="1"/>
      <c r="K53" s="25">
        <f t="shared" si="4"/>
        <v>0</v>
      </c>
      <c r="L53" s="20">
        <f t="shared" si="14"/>
        <v>0</v>
      </c>
    </row>
    <row r="54" spans="1:12" x14ac:dyDescent="0.25">
      <c r="A54" s="1">
        <v>47</v>
      </c>
      <c r="B54" s="7" t="s">
        <v>20</v>
      </c>
      <c r="C54" s="1" t="s">
        <v>21</v>
      </c>
      <c r="D54" s="1">
        <v>0.08</v>
      </c>
      <c r="E54" s="25">
        <f>E51*D54</f>
        <v>11.040000000000001</v>
      </c>
      <c r="F54" s="1"/>
      <c r="G54" s="25">
        <f t="shared" si="12"/>
        <v>0</v>
      </c>
      <c r="H54" s="1"/>
      <c r="I54" s="25">
        <f t="shared" si="16"/>
        <v>0</v>
      </c>
      <c r="J54" s="1"/>
      <c r="K54" s="25">
        <f t="shared" si="4"/>
        <v>0</v>
      </c>
      <c r="L54" s="20">
        <f t="shared" si="14"/>
        <v>0</v>
      </c>
    </row>
    <row r="55" spans="1:12" x14ac:dyDescent="0.25">
      <c r="A55" s="1">
        <v>48</v>
      </c>
      <c r="B55" s="7" t="s">
        <v>66</v>
      </c>
      <c r="C55" s="1" t="s">
        <v>21</v>
      </c>
      <c r="D55" s="1">
        <v>0.03</v>
      </c>
      <c r="E55" s="25">
        <f>E51*D55</f>
        <v>4.1399999999999997</v>
      </c>
      <c r="F55" s="1"/>
      <c r="G55" s="25">
        <f t="shared" si="12"/>
        <v>0</v>
      </c>
      <c r="H55" s="1"/>
      <c r="I55" s="25">
        <f t="shared" si="16"/>
        <v>0</v>
      </c>
      <c r="J55" s="1"/>
      <c r="K55" s="25">
        <f t="shared" si="4"/>
        <v>0</v>
      </c>
      <c r="L55" s="20">
        <f t="shared" si="14"/>
        <v>0</v>
      </c>
    </row>
    <row r="56" spans="1:12" x14ac:dyDescent="0.25">
      <c r="A56" s="1">
        <v>49</v>
      </c>
      <c r="B56" s="7" t="s">
        <v>7</v>
      </c>
      <c r="C56" s="1"/>
      <c r="D56" s="1"/>
      <c r="E56" s="25"/>
      <c r="F56" s="1"/>
      <c r="G56" s="25">
        <f>SUM(G8:G55)</f>
        <v>0</v>
      </c>
      <c r="H56" s="1"/>
      <c r="I56" s="25"/>
      <c r="J56" s="1"/>
      <c r="K56" s="25"/>
      <c r="L56" s="20">
        <f>SUM(L8:L55)</f>
        <v>0</v>
      </c>
    </row>
    <row r="57" spans="1:12" x14ac:dyDescent="0.25">
      <c r="A57" s="1">
        <v>50</v>
      </c>
      <c r="B57" s="15" t="s">
        <v>13</v>
      </c>
      <c r="C57" s="15"/>
      <c r="D57" s="40" t="s">
        <v>69</v>
      </c>
      <c r="E57" s="26"/>
      <c r="F57" s="3"/>
      <c r="G57" s="26"/>
      <c r="H57" s="3"/>
      <c r="I57" s="26"/>
      <c r="J57" s="3"/>
      <c r="K57" s="26"/>
      <c r="L57" s="21">
        <f>G56*8%</f>
        <v>0</v>
      </c>
    </row>
    <row r="58" spans="1:12" x14ac:dyDescent="0.25">
      <c r="A58" s="1">
        <v>51</v>
      </c>
      <c r="B58" s="16" t="s">
        <v>7</v>
      </c>
      <c r="C58" s="3"/>
      <c r="D58" s="41"/>
      <c r="E58" s="26"/>
      <c r="F58" s="3"/>
      <c r="G58" s="26"/>
      <c r="H58" s="3"/>
      <c r="I58" s="26"/>
      <c r="J58" s="3"/>
      <c r="K58" s="26"/>
      <c r="L58" s="21">
        <f>L56+L57</f>
        <v>0</v>
      </c>
    </row>
    <row r="59" spans="1:12" x14ac:dyDescent="0.25">
      <c r="A59" s="1">
        <v>52</v>
      </c>
      <c r="B59" s="13" t="s">
        <v>14</v>
      </c>
      <c r="C59" s="3"/>
      <c r="D59" s="40" t="s">
        <v>69</v>
      </c>
      <c r="E59" s="26"/>
      <c r="F59" s="3"/>
      <c r="G59" s="26"/>
      <c r="H59" s="3"/>
      <c r="I59" s="26"/>
      <c r="J59" s="3"/>
      <c r="K59" s="26"/>
      <c r="L59" s="21">
        <f>L58*10%</f>
        <v>0</v>
      </c>
    </row>
    <row r="60" spans="1:12" x14ac:dyDescent="0.25">
      <c r="A60" s="1">
        <v>53</v>
      </c>
      <c r="B60" s="12" t="s">
        <v>7</v>
      </c>
      <c r="C60" s="3"/>
      <c r="D60" s="41"/>
      <c r="E60" s="26"/>
      <c r="F60" s="3"/>
      <c r="G60" s="26"/>
      <c r="H60" s="3"/>
      <c r="I60" s="26"/>
      <c r="J60" s="3"/>
      <c r="K60" s="26"/>
      <c r="L60" s="21">
        <f>L58+L59</f>
        <v>0</v>
      </c>
    </row>
    <row r="61" spans="1:12" x14ac:dyDescent="0.25">
      <c r="A61" s="1">
        <v>54</v>
      </c>
      <c r="B61" s="12" t="s">
        <v>15</v>
      </c>
      <c r="C61" s="3"/>
      <c r="D61" s="40" t="s">
        <v>69</v>
      </c>
      <c r="E61" s="26"/>
      <c r="F61" s="3"/>
      <c r="G61" s="26"/>
      <c r="H61" s="3"/>
      <c r="I61" s="26"/>
      <c r="J61" s="3"/>
      <c r="K61" s="26"/>
      <c r="L61" s="21">
        <f>L60*8%</f>
        <v>0</v>
      </c>
    </row>
    <row r="62" spans="1:12" x14ac:dyDescent="0.25">
      <c r="A62" s="1">
        <v>55</v>
      </c>
      <c r="B62" s="12" t="s">
        <v>7</v>
      </c>
      <c r="C62" s="3"/>
      <c r="D62" s="3"/>
      <c r="E62" s="26"/>
      <c r="F62" s="3"/>
      <c r="G62" s="26"/>
      <c r="H62" s="3"/>
      <c r="I62" s="26"/>
      <c r="J62" s="3"/>
      <c r="K62" s="26"/>
      <c r="L62" s="21">
        <f>L60+L61</f>
        <v>0</v>
      </c>
    </row>
    <row r="63" spans="1:12" x14ac:dyDescent="0.25">
      <c r="A63" s="1">
        <v>56</v>
      </c>
      <c r="B63" s="16" t="s">
        <v>16</v>
      </c>
      <c r="C63" s="16"/>
      <c r="D63" s="4">
        <v>0.03</v>
      </c>
      <c r="E63" s="26"/>
      <c r="F63" s="3"/>
      <c r="G63" s="26"/>
      <c r="H63" s="3"/>
      <c r="I63" s="26"/>
      <c r="J63" s="3"/>
      <c r="K63" s="26"/>
      <c r="L63" s="21">
        <f>L62*3%</f>
        <v>0</v>
      </c>
    </row>
    <row r="64" spans="1:12" x14ac:dyDescent="0.25">
      <c r="A64" s="1">
        <v>57</v>
      </c>
      <c r="B64" s="12" t="s">
        <v>7</v>
      </c>
      <c r="C64" s="3"/>
      <c r="D64" s="3"/>
      <c r="E64" s="26"/>
      <c r="F64" s="3"/>
      <c r="G64" s="26"/>
      <c r="H64" s="3"/>
      <c r="I64" s="26"/>
      <c r="J64" s="3"/>
      <c r="K64" s="26"/>
      <c r="L64" s="21">
        <f>L62+L63</f>
        <v>0</v>
      </c>
    </row>
    <row r="65" spans="1:12" x14ac:dyDescent="0.25">
      <c r="A65" s="1">
        <v>58</v>
      </c>
      <c r="B65" s="12" t="s">
        <v>17</v>
      </c>
      <c r="C65" s="3"/>
      <c r="D65" s="4">
        <v>0.18</v>
      </c>
      <c r="E65" s="26"/>
      <c r="F65" s="3"/>
      <c r="G65" s="26"/>
      <c r="H65" s="3"/>
      <c r="I65" s="26"/>
      <c r="J65" s="3"/>
      <c r="K65" s="26"/>
      <c r="L65" s="21">
        <f>L64*18%</f>
        <v>0</v>
      </c>
    </row>
    <row r="66" spans="1:12" x14ac:dyDescent="0.25">
      <c r="A66" s="1">
        <v>59</v>
      </c>
      <c r="B66" s="12" t="s">
        <v>18</v>
      </c>
      <c r="C66" s="3"/>
      <c r="D66" s="3"/>
      <c r="E66" s="26"/>
      <c r="F66" s="3"/>
      <c r="G66" s="26"/>
      <c r="H66" s="3"/>
      <c r="I66" s="26"/>
      <c r="J66" s="3"/>
      <c r="K66" s="26"/>
      <c r="L66" s="21">
        <f>L64+L65</f>
        <v>0</v>
      </c>
    </row>
  </sheetData>
  <mergeCells count="10">
    <mergeCell ref="A1:L1"/>
    <mergeCell ref="A3:L3"/>
    <mergeCell ref="B5:B6"/>
    <mergeCell ref="A5:A6"/>
    <mergeCell ref="L5:L6"/>
    <mergeCell ref="D5:E5"/>
    <mergeCell ref="F5:G5"/>
    <mergeCell ref="H5:I5"/>
    <mergeCell ref="J5:K5"/>
    <mergeCell ref="C5:C6"/>
  </mergeCells>
  <pageMargins left="3.937007874015748E-2" right="3.937007874015748E-2" top="0.74803149606299213" bottom="0.74803149606299213" header="0.31496062992125984" footer="0.31496062992125984"/>
  <pageSetup orientation="landscape" verticalDpi="0" r:id="rId1"/>
  <ignoredErrors>
    <ignoredError sqref="E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Anton Karabaki</cp:lastModifiedBy>
  <cp:lastPrinted>2020-06-18T08:00:38Z</cp:lastPrinted>
  <dcterms:created xsi:type="dcterms:W3CDTF">2019-04-02T06:37:44Z</dcterms:created>
  <dcterms:modified xsi:type="dcterms:W3CDTF">2020-08-18T11:22:44Z</dcterms:modified>
</cp:coreProperties>
</file>