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95" tabRatio="826" activeTab="0"/>
  </bookViews>
  <sheets>
    <sheet name="x.a.1" sheetId="1" r:id="rId1"/>
  </sheets>
  <definedNames>
    <definedName name="_xlnm.Print_Area" localSheetId="0">'x.a.1'!$A$1:$L$94</definedName>
    <definedName name="_xlnm.Print_Titles" localSheetId="0">'x.a.1'!$11:$11</definedName>
  </definedNames>
  <calcPr fullCalcOnLoad="1"/>
</workbook>
</file>

<file path=xl/sharedStrings.xml><?xml version="1.0" encoding="utf-8"?>
<sst xmlns="http://schemas.openxmlformats.org/spreadsheetml/2006/main" count="174" uniqueCount="93">
  <si>
    <t>#</t>
  </si>
  <si>
    <t xml:space="preserve">   normatiuli  resursi</t>
  </si>
  <si>
    <t xml:space="preserve">   xelfasi</t>
  </si>
  <si>
    <t xml:space="preserve">     masala</t>
  </si>
  <si>
    <t xml:space="preserve">   samSeneblo </t>
  </si>
  <si>
    <t>jami</t>
  </si>
  <si>
    <t xml:space="preserve">   meqanizmebi</t>
  </si>
  <si>
    <t>ganz.</t>
  </si>
  <si>
    <t>erT.</t>
  </si>
  <si>
    <t>sul</t>
  </si>
  <si>
    <t>fasi</t>
  </si>
  <si>
    <t>samuSaoebis, resursebis   dasaxeleba</t>
  </si>
  <si>
    <t>t</t>
  </si>
  <si>
    <t>g.m.</t>
  </si>
  <si>
    <t>mosamzadebeli samuSaoebi</t>
  </si>
  <si>
    <t>proeqtiT</t>
  </si>
  <si>
    <t xml:space="preserve">nayarSi muSaoba </t>
  </si>
  <si>
    <t>asfaltbetonis safaris mowyoba</t>
  </si>
  <si>
    <t>nawiburebis CaWra xerxiT</t>
  </si>
  <si>
    <t>Txevadi bitumis mosxma nawiburebze 0,35 l/g.m.</t>
  </si>
  <si>
    <t>Txevadi bitumis mosxma safaris qveda fenaze 0,35 l/m2-ze</t>
  </si>
  <si>
    <t>kg</t>
  </si>
  <si>
    <t>Txevadi bitumis mosxma safuZvlis zeda fenaze 0,7 l/m2-ze</t>
  </si>
  <si>
    <t>c</t>
  </si>
  <si>
    <t>sagzao niSnebis mowyoba</t>
  </si>
  <si>
    <t xml:space="preserve">  sagzao niSnebis dayeneba liTonis dgarebze sigrZiT  3,50 m  dabetonebiT, miwis samuSaoebisa da dgarebis SeRebvis gaTvaliswinebiT</t>
  </si>
  <si>
    <t>prioritetis</t>
  </si>
  <si>
    <t xml:space="preserve">samkuTxa </t>
  </si>
  <si>
    <t>trasis aRdgena da damagreba</t>
  </si>
  <si>
    <t>Txevadi bitumis mosxma safuZvlis fenaze 0,7 l/m2-ze</t>
  </si>
  <si>
    <t>safaris fenis mowyoba wvrilmarcvlovani a/betoniT sisqiT 5 sm</t>
  </si>
  <si>
    <t xml:space="preserve">  transportireba 5 km manZilze nayarSi</t>
  </si>
  <si>
    <t>Txrilis Sevseba qviSAa-xreSovani nareviT eqskavatoriT</t>
  </si>
  <si>
    <t>transportireba 5 km manZilze nayarSi</t>
  </si>
  <si>
    <t>qvesagebi fenis mowyoba qviSa-xreSovani nareviT, sisqiT 10 sm</t>
  </si>
  <si>
    <t>safaris qveda fenis mowyoba msxvilmarcvlovani a/betoniT sisqiT 6 sm</t>
  </si>
  <si>
    <t>safaris zeda fenis mowyoba wvrilmarcvlovani a/betoniT sisqiT 4 sm</t>
  </si>
  <si>
    <t>safuZvlis zeda fenis mowyoba fraqciuli RorRiT 0-40 mm, sisqiT 15sm.</t>
  </si>
  <si>
    <t>III kat. Ggruntis moxsna meqanizmebiT, farTis 90%-ze, saS. sisqiT 40 sm-ze datvirTva a/TviTmclelebze da zidva nayarSi 5 km-mde</t>
  </si>
  <si>
    <t>8</t>
  </si>
  <si>
    <t>sasmeli wylis milis demontaJi Ǿ100 mm</t>
  </si>
  <si>
    <t>axali wyalsadenis milebis mowyoba</t>
  </si>
  <si>
    <t>3</t>
  </si>
  <si>
    <t>4</t>
  </si>
  <si>
    <t>mierTebebis mowyoba a/betonis safariT</t>
  </si>
  <si>
    <t>ezoebSi Sesasvlebis mowyoba a/betonis safariT</t>
  </si>
  <si>
    <t>6</t>
  </si>
  <si>
    <t>km</t>
  </si>
  <si>
    <r>
      <t>m</t>
    </r>
    <r>
      <rPr>
        <b/>
        <vertAlign val="superscript"/>
        <sz val="11"/>
        <rFont val="AcadNusx"/>
        <family val="0"/>
      </rPr>
      <t>3</t>
    </r>
  </si>
  <si>
    <r>
      <t>m</t>
    </r>
    <r>
      <rPr>
        <vertAlign val="superscript"/>
        <sz val="11"/>
        <rFont val="AcadNusx"/>
        <family val="0"/>
      </rPr>
      <t>3</t>
    </r>
  </si>
  <si>
    <r>
      <t>m</t>
    </r>
    <r>
      <rPr>
        <b/>
        <vertAlign val="superscript"/>
        <sz val="11"/>
        <rFont val="AcadNusx"/>
        <family val="0"/>
      </rPr>
      <t>2</t>
    </r>
  </si>
  <si>
    <t>liTonis dgari sigrZiT 3,50 m  Ǿ76 mm</t>
  </si>
  <si>
    <t>polieTilenis mili 40X5,5</t>
  </si>
  <si>
    <t>qviSa-xreSovani narevis gaSla da datkepna vibraciuli satkepniT fenebad   6-jer gavliT fenis, sisqiT 20 sm</t>
  </si>
  <si>
    <t xml:space="preserve">Semasworebeli fenis mowyoba qviSa-xreSovani nareviT 0-70mm, saS. sisqiT 10 sm </t>
  </si>
  <si>
    <t>safuZvlis fenis mowyoba fraqciuli RorRis 0-40mm. nareviT, sisqiT 15 sm</t>
  </si>
  <si>
    <r>
      <t>betoni</t>
    </r>
    <r>
      <rPr>
        <sz val="11"/>
        <rFont val="Calibri"/>
        <family val="2"/>
      </rPr>
      <t xml:space="preserve"> B22,5  F200  W6  </t>
    </r>
  </si>
  <si>
    <r>
      <t>armireba</t>
    </r>
    <r>
      <rPr>
        <sz val="11"/>
        <rFont val="Calibri"/>
        <family val="2"/>
      </rPr>
      <t xml:space="preserve"> A AA-III  AAǾ-12</t>
    </r>
    <r>
      <rPr>
        <sz val="11"/>
        <rFont val="AcadNusx"/>
        <family val="0"/>
      </rPr>
      <t xml:space="preserve">mm </t>
    </r>
  </si>
  <si>
    <t>kuTxovana 100X63X6</t>
  </si>
  <si>
    <t>liTonis cxauris SeRebva antikoroziuli saRebaviT</t>
  </si>
  <si>
    <t>9</t>
  </si>
  <si>
    <t>7</t>
  </si>
  <si>
    <t>III kategoriis gruntis moxsna meqanizmebiT datvirTva a/TviTmclelebze da zidva nayarSi 5 km-mde</t>
  </si>
  <si>
    <t>III kategoriis gruntis moxsna xeliT datvirTva a/TviTmclelebze da zidva nayarSi 5 km-mde</t>
  </si>
  <si>
    <t>monoliTuri rk/betonis kiuvetis mowyoba sigrZiT 246,0 m</t>
  </si>
  <si>
    <r>
      <t>monoliTuri rkina-betonis kiuvetis mowyoba</t>
    </r>
    <r>
      <rPr>
        <b/>
        <sz val="11"/>
        <rFont val="Cambria"/>
        <family val="1"/>
      </rPr>
      <t xml:space="preserve"> B30 F200 W6</t>
    </r>
  </si>
  <si>
    <r>
      <t xml:space="preserve">armatura </t>
    </r>
    <r>
      <rPr>
        <sz val="11"/>
        <rFont val="Calibri"/>
        <family val="2"/>
      </rPr>
      <t>AI</t>
    </r>
    <r>
      <rPr>
        <sz val="11"/>
        <rFont val="AcadNusx"/>
        <family val="0"/>
      </rPr>
      <t xml:space="preserve"> Ǿ8</t>
    </r>
  </si>
  <si>
    <t>liTonis cxauris mowyoba kiuvetis gadasaxurad</t>
  </si>
  <si>
    <t>cxauris mowyoba kuTxovaniT 100X63X6, saerTo sigrZiT 6 m</t>
  </si>
  <si>
    <t xml:space="preserve">safuZvlis qveda fenis mowyoba qviSa-xreSovani nareviT 0-70mm, sisqiT 25sm </t>
  </si>
  <si>
    <t>misayreli gverdulebis mowyoba qviSa-xreSovani nareviT 0-70mm</t>
  </si>
  <si>
    <t xml:space="preserve">liTonis cxauris mowyoba kiuvetis gadasaxurad </t>
  </si>
  <si>
    <t>cxauris mowyoba kuTxovaniT 100X63X6, saerTo sigrZiT 16 m</t>
  </si>
  <si>
    <t>rk/betonis filis mowyoba ezoSi SesasvlelebTan kiuvetis gadasaxurad</t>
  </si>
  <si>
    <r>
      <t xml:space="preserve">rk/betonis filis </t>
    </r>
    <r>
      <rPr>
        <b/>
        <sz val="11"/>
        <rFont val="Calibri"/>
        <family val="2"/>
      </rPr>
      <t xml:space="preserve"> B25 F200 W6 </t>
    </r>
    <r>
      <rPr>
        <b/>
        <sz val="11"/>
        <rFont val="AcadNusx"/>
        <family val="0"/>
      </rPr>
      <t>mowyoba, saerTo sigrZiT 56 g.m.</t>
    </r>
  </si>
  <si>
    <t>sofel vazisubanSi solomniSvilebis ubnis gzis reabilitacia</t>
  </si>
  <si>
    <t>5</t>
  </si>
  <si>
    <t>betoni ბ-30</t>
  </si>
  <si>
    <t>betoni  ბ-25</t>
  </si>
  <si>
    <t>III kat. Ggruntis moxsna xeliT, farTis 10%-ze, saS. sisqiT 40 sm-ze datvirTva a/TviTmclelebze</t>
  </si>
  <si>
    <t xml:space="preserve">III kat. Ggruntis moxsna meqanizmebiT, farTis 90%-ze, saS. sisqiT 20 sm-ze datvirTva a/TviTmclelebze </t>
  </si>
  <si>
    <t xml:space="preserve">III kat. Ggruntis moxsna xeliT, farTis 10%-ze, saS. sisqiT 20 sm-ze datvirTva a/TviTmclelebze </t>
  </si>
  <si>
    <t>miwis samuSaoebi</t>
  </si>
  <si>
    <t>gauTvaliswinebeli xarjebi</t>
  </si>
  <si>
    <t>dRg</t>
  </si>
  <si>
    <t xml:space="preserve">satransporto xarjebi masalebze </t>
  </si>
  <si>
    <t xml:space="preserve">zednadebi xarjebi  </t>
  </si>
  <si>
    <t xml:space="preserve">gegmiuri mogeba   </t>
  </si>
  <si>
    <t>%</t>
  </si>
  <si>
    <t xml:space="preserve"> xarjTaRricxva </t>
  </si>
  <si>
    <t>pretendentis dasaxeleba:</t>
  </si>
  <si>
    <t>b.a.</t>
  </si>
  <si>
    <t>დაუშვებელია გაუთვალისწინებელი ხარჯის (3%) ცვლილება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</si>
</sst>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₾_-;\-* #,##0\ _₾_-;_-* &quot;-&quot;\ _₾_-;_-@_-"/>
    <numFmt numFmtId="181" formatCode="_-* #,##0.00\ _₾_-;\-* #,##0.00\ _₾_-;_-* &quot;-&quot;??\ _₾_-;_-@_-"/>
    <numFmt numFmtId="182" formatCode="_-* #,##0_-;\-* #,##0_-;_-* &quot;-&quot;_-;_-@_-"/>
    <numFmt numFmtId="183" formatCode="_-* #,##0.00_-;\-* #,##0.00_-;_-* &quot;-&quot;??_-;_-@_-"/>
    <numFmt numFmtId="184" formatCode="#,##0\ &quot;Lari&quot;;\-#,##0\ &quot;Lari&quot;"/>
    <numFmt numFmtId="185" formatCode="#,##0\ &quot;Lari&quot;;[Red]\-#,##0\ &quot;Lari&quot;"/>
    <numFmt numFmtId="186" formatCode="#,##0.00\ &quot;Lari&quot;;\-#,##0.00\ &quot;Lari&quot;"/>
    <numFmt numFmtId="187" formatCode="#,##0.00\ &quot;Lari&quot;;[Red]\-#,##0.00\ &quot;Lari&quot;"/>
    <numFmt numFmtId="188" formatCode="_-* #,##0\ &quot;Lari&quot;_-;\-* #,##0\ &quot;Lari&quot;_-;_-* &quot;-&quot;\ &quot;Lari&quot;_-;_-@_-"/>
    <numFmt numFmtId="189" formatCode="_-* #,##0\ _L_a_r_i_-;\-* #,##0\ _L_a_r_i_-;_-* &quot;-&quot;\ _L_a_r_i_-;_-@_-"/>
    <numFmt numFmtId="190" formatCode="_-* #,##0.00\ &quot;Lari&quot;_-;\-* #,##0.00\ &quot;Lari&quot;_-;_-* &quot;-&quot;??\ &quot;Lari&quot;_-;_-@_-"/>
    <numFmt numFmtId="191" formatCode="_-* #,##0.00\ _L_a_r_i_-;\-* #,##0.00\ _L_a_r_i_-;_-* &quot;-&quot;??\ _L_a_r_i_-;_-@_-"/>
    <numFmt numFmtId="192" formatCode="&quot;€&quot;#,##0;\-&quot;€&quot;#,##0"/>
    <numFmt numFmtId="193" formatCode="&quot;€&quot;#,##0;[Red]\-&quot;€&quot;#,##0"/>
    <numFmt numFmtId="194" formatCode="&quot;€&quot;#,##0.00;\-&quot;€&quot;#,##0.00"/>
    <numFmt numFmtId="195" formatCode="&quot;€&quot;#,##0.00;[Red]\-&quot;€&quot;#,##0.00"/>
    <numFmt numFmtId="196" formatCode="_-&quot;€&quot;* #,##0_-;\-&quot;€&quot;* #,##0_-;_-&quot;€&quot;* &quot;-&quot;_-;_-@_-"/>
    <numFmt numFmtId="197" formatCode="_-&quot;€&quot;* #,##0.00_-;\-&quot;€&quot;* #,##0.00_-;_-&quot;€&quot;* &quot;-&quot;??_-;_-@_-"/>
    <numFmt numFmtId="198" formatCode="0.0"/>
    <numFmt numFmtId="199" formatCode="0.000"/>
    <numFmt numFmtId="200" formatCode="0.0000"/>
    <numFmt numFmtId="201" formatCode="0.00000"/>
    <numFmt numFmtId="202" formatCode="[$-FC19]d\ mmmm\ yyyy\ &quot;г.&quot;"/>
    <numFmt numFmtId="203" formatCode="0;[Red]0"/>
    <numFmt numFmtId="204" formatCode="_(* #,##0.00_);_(* \(#,##0.00\);_(* &quot;-&quot;???_);_(@_)"/>
    <numFmt numFmtId="205" formatCode="_(* #,##0.0_);_(* \(#,##0.0\);_(* &quot;-&quot;???_);_(@_)"/>
    <numFmt numFmtId="206" formatCode="_(* #,##0_);_(* \(#,##0\);_(* &quot;-&quot;???_);_(@_)"/>
    <numFmt numFmtId="207" formatCode="_(* #,##0.000_);_(* \(#,##0.000\);_(* &quot;-&quot;???_);_(@_)"/>
    <numFmt numFmtId="208" formatCode="0.0000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0.0%"/>
    <numFmt numFmtId="214" formatCode="0.0000000"/>
    <numFmt numFmtId="215" formatCode="0.00000000"/>
    <numFmt numFmtId="216" formatCode="0.000000000"/>
    <numFmt numFmtId="217" formatCode="0.0000000000"/>
    <numFmt numFmtId="218" formatCode="0.00000000000"/>
  </numFmts>
  <fonts count="51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AcadNusx"/>
      <family val="0"/>
    </font>
    <font>
      <b/>
      <sz val="11"/>
      <name val="AcadNusx"/>
      <family val="0"/>
    </font>
    <font>
      <sz val="9"/>
      <name val="AcadNusx"/>
      <family val="0"/>
    </font>
    <font>
      <u val="single"/>
      <sz val="11"/>
      <name val="AcadNusx"/>
      <family val="0"/>
    </font>
    <font>
      <b/>
      <vertAlign val="superscript"/>
      <sz val="11"/>
      <name val="AcadNusx"/>
      <family val="0"/>
    </font>
    <font>
      <b/>
      <u val="single"/>
      <sz val="11"/>
      <name val="AcadNusx"/>
      <family val="0"/>
    </font>
    <font>
      <b/>
      <i/>
      <u val="single"/>
      <sz val="11"/>
      <name val="AcadNusx"/>
      <family val="0"/>
    </font>
    <font>
      <vertAlign val="superscript"/>
      <sz val="11"/>
      <name val="AcadNusx"/>
      <family val="0"/>
    </font>
    <font>
      <b/>
      <i/>
      <sz val="11"/>
      <name val="AcadNusx"/>
      <family val="0"/>
    </font>
    <font>
      <sz val="11"/>
      <name val="Calibri"/>
      <family val="2"/>
    </font>
    <font>
      <b/>
      <sz val="11"/>
      <name val="Calibri"/>
      <family val="2"/>
    </font>
    <font>
      <b/>
      <sz val="11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cadNusx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</cellStyleXfs>
  <cellXfs count="137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 shrinkToFi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2" fontId="4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64" applyFont="1" applyFill="1" applyBorder="1" applyAlignment="1" applyProtection="1">
      <alignment horizontal="center" vertical="center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2" fontId="4" fillId="0" borderId="11" xfId="64" applyNumberFormat="1" applyFont="1" applyFill="1" applyBorder="1" applyAlignment="1" applyProtection="1">
      <alignment horizontal="center" vertical="center"/>
      <protection hidden="1"/>
    </xf>
    <xf numFmtId="2" fontId="4" fillId="0" borderId="12" xfId="64" applyNumberFormat="1" applyFont="1" applyFill="1" applyBorder="1" applyAlignment="1" applyProtection="1">
      <alignment horizontal="center" vertical="center"/>
      <protection hidden="1"/>
    </xf>
    <xf numFmtId="2" fontId="4" fillId="0" borderId="13" xfId="64" applyNumberFormat="1" applyFont="1" applyFill="1" applyBorder="1" applyAlignment="1" applyProtection="1">
      <alignment horizontal="center" vertical="center"/>
      <protection hidden="1"/>
    </xf>
    <xf numFmtId="2" fontId="4" fillId="0" borderId="13" xfId="0" applyNumberFormat="1" applyFont="1" applyFill="1" applyBorder="1" applyAlignment="1" applyProtection="1">
      <alignment horizontal="center" vertical="center"/>
      <protection hidden="1"/>
    </xf>
    <xf numFmtId="2" fontId="4" fillId="0" borderId="12" xfId="0" applyNumberFormat="1" applyFont="1" applyFill="1" applyBorder="1" applyAlignment="1" applyProtection="1">
      <alignment horizontal="center" vertical="center"/>
      <protection hidden="1"/>
    </xf>
    <xf numFmtId="0" fontId="4" fillId="0" borderId="14" xfId="0" applyFont="1" applyFill="1" applyBorder="1" applyAlignment="1" applyProtection="1">
      <alignment horizontal="center" vertical="center"/>
      <protection hidden="1"/>
    </xf>
    <xf numFmtId="0" fontId="4" fillId="0" borderId="14" xfId="0" applyFont="1" applyFill="1" applyBorder="1" applyAlignment="1" applyProtection="1">
      <alignment horizontal="center" vertical="center" wrapText="1"/>
      <protection hidden="1"/>
    </xf>
    <xf numFmtId="2" fontId="4" fillId="0" borderId="15" xfId="64" applyNumberFormat="1" applyFont="1" applyFill="1" applyBorder="1" applyAlignment="1" applyProtection="1">
      <alignment horizontal="center" vertical="center"/>
      <protection hidden="1"/>
    </xf>
    <xf numFmtId="2" fontId="4" fillId="0" borderId="16" xfId="64" applyNumberFormat="1" applyFont="1" applyFill="1" applyBorder="1" applyAlignment="1" applyProtection="1">
      <alignment horizontal="center" vertical="center"/>
      <protection hidden="1"/>
    </xf>
    <xf numFmtId="2" fontId="4" fillId="0" borderId="17" xfId="64" applyNumberFormat="1" applyFont="1" applyFill="1" applyBorder="1" applyAlignment="1" applyProtection="1">
      <alignment horizontal="center" vertical="center"/>
      <protection hidden="1"/>
    </xf>
    <xf numFmtId="2" fontId="4" fillId="0" borderId="15" xfId="0" applyNumberFormat="1" applyFont="1" applyFill="1" applyBorder="1" applyAlignment="1" applyProtection="1">
      <alignment horizontal="center" vertical="center"/>
      <protection hidden="1"/>
    </xf>
    <xf numFmtId="2" fontId="4" fillId="0" borderId="17" xfId="0" applyNumberFormat="1" applyFont="1" applyFill="1" applyBorder="1" applyAlignment="1" applyProtection="1">
      <alignment horizontal="center" vertical="center"/>
      <protection hidden="1"/>
    </xf>
    <xf numFmtId="2" fontId="4" fillId="0" borderId="16" xfId="0" applyNumberFormat="1" applyFont="1" applyFill="1" applyBorder="1" applyAlignment="1" applyProtection="1">
      <alignment horizontal="center" vertical="center"/>
      <protection hidden="1"/>
    </xf>
    <xf numFmtId="2" fontId="4" fillId="0" borderId="18" xfId="0" applyNumberFormat="1" applyFont="1" applyFill="1" applyBorder="1" applyAlignment="1" applyProtection="1">
      <alignment horizontal="center" vertical="center"/>
      <protection hidden="1"/>
    </xf>
    <xf numFmtId="2" fontId="4" fillId="0" borderId="10" xfId="64" applyNumberFormat="1" applyFont="1" applyFill="1" applyBorder="1" applyAlignment="1" applyProtection="1">
      <alignment horizontal="center" vertical="center"/>
      <protection hidden="1"/>
    </xf>
    <xf numFmtId="2" fontId="4" fillId="0" borderId="14" xfId="64" applyNumberFormat="1" applyFont="1" applyFill="1" applyBorder="1" applyAlignment="1" applyProtection="1">
      <alignment horizontal="center" vertical="center"/>
      <protection hidden="1"/>
    </xf>
    <xf numFmtId="2" fontId="4" fillId="0" borderId="14" xfId="0" applyNumberFormat="1" applyFont="1" applyFill="1" applyBorder="1" applyAlignment="1" applyProtection="1">
      <alignment horizontal="center" vertical="center"/>
      <protection hidden="1"/>
    </xf>
    <xf numFmtId="0" fontId="4" fillId="0" borderId="19" xfId="0" applyFont="1" applyFill="1" applyBorder="1" applyAlignment="1" applyProtection="1">
      <alignment horizontal="center" vertical="center"/>
      <protection hidden="1"/>
    </xf>
    <xf numFmtId="0" fontId="4" fillId="0" borderId="19" xfId="0" applyFont="1" applyFill="1" applyBorder="1" applyAlignment="1" applyProtection="1">
      <alignment horizontal="center" vertical="center" wrapText="1"/>
      <protection hidden="1"/>
    </xf>
    <xf numFmtId="2" fontId="4" fillId="0" borderId="19" xfId="64" applyNumberFormat="1" applyFont="1" applyFill="1" applyBorder="1" applyAlignment="1" applyProtection="1">
      <alignment horizontal="center" vertical="center"/>
      <protection hidden="1"/>
    </xf>
    <xf numFmtId="2" fontId="4" fillId="0" borderId="19" xfId="64" applyNumberFormat="1" applyFont="1" applyFill="1" applyBorder="1" applyAlignment="1" applyProtection="1">
      <alignment horizontal="center" vertical="center"/>
      <protection hidden="1"/>
    </xf>
    <xf numFmtId="2" fontId="4" fillId="0" borderId="19" xfId="0" applyNumberFormat="1" applyFont="1" applyFill="1" applyBorder="1" applyAlignment="1" applyProtection="1">
      <alignment horizontal="center" vertical="center"/>
      <protection hidden="1"/>
    </xf>
    <xf numFmtId="1" fontId="4" fillId="0" borderId="20" xfId="0" applyNumberFormat="1" applyFont="1" applyFill="1" applyBorder="1" applyAlignment="1" applyProtection="1">
      <alignment horizontal="center" vertical="center"/>
      <protection hidden="1"/>
    </xf>
    <xf numFmtId="1" fontId="4" fillId="0" borderId="20" xfId="0" applyNumberFormat="1" applyFont="1" applyFill="1" applyBorder="1" applyAlignment="1" applyProtection="1">
      <alignment horizontal="center" vertical="center" wrapText="1"/>
      <protection hidden="1"/>
    </xf>
    <xf numFmtId="1" fontId="4" fillId="0" borderId="20" xfId="64" applyNumberFormat="1" applyFont="1" applyFill="1" applyBorder="1" applyAlignment="1" applyProtection="1">
      <alignment horizontal="center" vertical="center"/>
      <protection hidden="1"/>
    </xf>
    <xf numFmtId="1" fontId="4" fillId="7" borderId="20" xfId="0" applyNumberFormat="1" applyFont="1" applyFill="1" applyBorder="1" applyAlignment="1" applyProtection="1">
      <alignment horizontal="center" vertical="center"/>
      <protection hidden="1"/>
    </xf>
    <xf numFmtId="1" fontId="5" fillId="7" borderId="20" xfId="0" applyNumberFormat="1" applyFont="1" applyFill="1" applyBorder="1" applyAlignment="1" applyProtection="1">
      <alignment horizontal="center" vertical="center" wrapText="1"/>
      <protection hidden="1"/>
    </xf>
    <xf numFmtId="1" fontId="4" fillId="7" borderId="20" xfId="64" applyNumberFormat="1" applyFont="1" applyFill="1" applyBorder="1" applyAlignment="1" applyProtection="1">
      <alignment horizontal="center" vertical="center"/>
      <protection hidden="1"/>
    </xf>
    <xf numFmtId="1" fontId="5" fillId="0" borderId="20" xfId="0" applyNumberFormat="1" applyFont="1" applyFill="1" applyBorder="1" applyAlignment="1" applyProtection="1">
      <alignment horizontal="center" vertical="center"/>
      <protection hidden="1"/>
    </xf>
    <xf numFmtId="2" fontId="5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5" fillId="0" borderId="20" xfId="0" applyNumberFormat="1" applyFont="1" applyFill="1" applyBorder="1" applyAlignment="1" applyProtection="1">
      <alignment horizontal="left" vertical="center"/>
      <protection hidden="1"/>
    </xf>
    <xf numFmtId="199" fontId="5" fillId="0" borderId="20" xfId="0" applyNumberFormat="1" applyFont="1" applyFill="1" applyBorder="1" applyAlignment="1" applyProtection="1">
      <alignment horizontal="center" vertical="center"/>
      <protection hidden="1"/>
    </xf>
    <xf numFmtId="2" fontId="4" fillId="0" borderId="20" xfId="0" applyNumberFormat="1" applyFont="1" applyFill="1" applyBorder="1" applyAlignment="1" applyProtection="1">
      <alignment horizontal="center" vertical="center"/>
      <protection hidden="1"/>
    </xf>
    <xf numFmtId="0" fontId="4" fillId="0" borderId="20" xfId="0" applyFont="1" applyFill="1" applyBorder="1" applyAlignment="1" applyProtection="1">
      <alignment horizontal="center" vertical="center"/>
      <protection hidden="1"/>
    </xf>
    <xf numFmtId="2" fontId="5" fillId="0" borderId="20" xfId="0" applyNumberFormat="1" applyFont="1" applyFill="1" applyBorder="1" applyAlignment="1" applyProtection="1">
      <alignment horizontal="center" vertical="center"/>
      <protection hidden="1"/>
    </xf>
    <xf numFmtId="0" fontId="5" fillId="0" borderId="20" xfId="64" applyFont="1" applyFill="1" applyBorder="1" applyAlignment="1" applyProtection="1">
      <alignment horizontal="center" vertical="center"/>
      <protection hidden="1"/>
    </xf>
    <xf numFmtId="0" fontId="5" fillId="0" borderId="20" xfId="0" applyFont="1" applyFill="1" applyBorder="1" applyAlignment="1" applyProtection="1">
      <alignment horizontal="center" vertical="center" wrapText="1"/>
      <protection hidden="1"/>
    </xf>
    <xf numFmtId="201" fontId="5" fillId="0" borderId="20" xfId="0" applyNumberFormat="1" applyFont="1" applyFill="1" applyBorder="1" applyAlignment="1" applyProtection="1">
      <alignment horizontal="center" vertical="center"/>
      <protection hidden="1"/>
    </xf>
    <xf numFmtId="2" fontId="9" fillId="0" borderId="20" xfId="0" applyNumberFormat="1" applyFont="1" applyFill="1" applyBorder="1" applyAlignment="1" applyProtection="1">
      <alignment horizontal="center" vertical="center"/>
      <protection hidden="1"/>
    </xf>
    <xf numFmtId="0" fontId="4" fillId="0" borderId="20" xfId="0" applyFont="1" applyFill="1" applyBorder="1" applyAlignment="1" applyProtection="1">
      <alignment/>
      <protection hidden="1"/>
    </xf>
    <xf numFmtId="0" fontId="5" fillId="0" borderId="20" xfId="64" applyFont="1" applyFill="1" applyBorder="1" applyAlignment="1" applyProtection="1">
      <alignment horizontal="center" vertical="center" wrapText="1"/>
      <protection hidden="1"/>
    </xf>
    <xf numFmtId="2" fontId="9" fillId="0" borderId="20" xfId="64" applyNumberFormat="1" applyFont="1" applyFill="1" applyBorder="1" applyAlignment="1" applyProtection="1">
      <alignment horizontal="center" vertical="center"/>
      <protection hidden="1"/>
    </xf>
    <xf numFmtId="49" fontId="4" fillId="0" borderId="20" xfId="0" applyNumberFormat="1" applyFont="1" applyFill="1" applyBorder="1" applyAlignment="1" applyProtection="1">
      <alignment horizontal="center" vertical="center"/>
      <protection hidden="1"/>
    </xf>
    <xf numFmtId="0" fontId="4" fillId="0" borderId="20" xfId="0" applyFont="1" applyFill="1" applyBorder="1" applyAlignment="1" applyProtection="1">
      <alignment horizontal="center" vertical="center" wrapText="1"/>
      <protection hidden="1"/>
    </xf>
    <xf numFmtId="199" fontId="4" fillId="0" borderId="20" xfId="0" applyNumberFormat="1" applyFont="1" applyFill="1" applyBorder="1" applyAlignment="1" applyProtection="1">
      <alignment horizontal="center" vertical="center"/>
      <protection hidden="1"/>
    </xf>
    <xf numFmtId="49" fontId="4" fillId="7" borderId="20" xfId="0" applyNumberFormat="1" applyFont="1" applyFill="1" applyBorder="1" applyAlignment="1" applyProtection="1">
      <alignment horizontal="center" vertical="center"/>
      <protection hidden="1"/>
    </xf>
    <xf numFmtId="0" fontId="5" fillId="7" borderId="20" xfId="0" applyFont="1" applyFill="1" applyBorder="1" applyAlignment="1" applyProtection="1">
      <alignment horizontal="center" vertical="center" wrapText="1"/>
      <protection hidden="1"/>
    </xf>
    <xf numFmtId="2" fontId="4" fillId="7" borderId="20" xfId="0" applyNumberFormat="1" applyFont="1" applyFill="1" applyBorder="1" applyAlignment="1" applyProtection="1">
      <alignment horizontal="center" vertical="center"/>
      <protection hidden="1"/>
    </xf>
    <xf numFmtId="199" fontId="4" fillId="7" borderId="20" xfId="0" applyNumberFormat="1" applyFont="1" applyFill="1" applyBorder="1" applyAlignment="1" applyProtection="1">
      <alignment horizontal="center" vertical="center"/>
      <protection hidden="1"/>
    </xf>
    <xf numFmtId="1" fontId="5" fillId="0" borderId="20" xfId="0" applyNumberFormat="1" applyFont="1" applyFill="1" applyBorder="1" applyAlignment="1" applyProtection="1">
      <alignment horizontal="center" vertical="center" wrapText="1"/>
      <protection hidden="1"/>
    </xf>
    <xf numFmtId="1" fontId="5" fillId="0" borderId="20" xfId="64" applyNumberFormat="1" applyFont="1" applyFill="1" applyBorder="1" applyAlignment="1" applyProtection="1">
      <alignment horizontal="center" vertical="center"/>
      <protection hidden="1"/>
    </xf>
    <xf numFmtId="0" fontId="4" fillId="0" borderId="20" xfId="64" applyFont="1" applyFill="1" applyBorder="1" applyAlignment="1" applyProtection="1">
      <alignment horizontal="center" vertical="center"/>
      <protection hidden="1"/>
    </xf>
    <xf numFmtId="0" fontId="4" fillId="0" borderId="20" xfId="64" applyFont="1" applyFill="1" applyBorder="1" applyAlignment="1" applyProtection="1">
      <alignment horizontal="center" vertical="center" wrapText="1"/>
      <protection hidden="1"/>
    </xf>
    <xf numFmtId="2" fontId="4" fillId="0" borderId="20" xfId="64" applyNumberFormat="1" applyFont="1" applyFill="1" applyBorder="1" applyAlignment="1" applyProtection="1">
      <alignment horizontal="center" vertical="center"/>
      <protection hidden="1"/>
    </xf>
    <xf numFmtId="0" fontId="5" fillId="0" borderId="20" xfId="0" applyFont="1" applyFill="1" applyBorder="1" applyAlignment="1" applyProtection="1">
      <alignment/>
      <protection hidden="1"/>
    </xf>
    <xf numFmtId="49" fontId="10" fillId="0" borderId="20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20" xfId="0" applyNumberFormat="1" applyFont="1" applyFill="1" applyBorder="1" applyAlignment="1" applyProtection="1">
      <alignment horizontal="center" vertical="center"/>
      <protection hidden="1"/>
    </xf>
    <xf numFmtId="0" fontId="4" fillId="0" borderId="20" xfId="0" applyFont="1" applyFill="1" applyBorder="1" applyAlignment="1" applyProtection="1">
      <alignment horizontal="center"/>
      <protection hidden="1"/>
    </xf>
    <xf numFmtId="2" fontId="4" fillId="0" borderId="20" xfId="55" applyNumberFormat="1" applyFont="1" applyFill="1" applyBorder="1" applyAlignment="1" applyProtection="1">
      <alignment horizontal="center" vertical="center"/>
      <protection hidden="1"/>
    </xf>
    <xf numFmtId="0" fontId="6" fillId="0" borderId="20" xfId="0" applyFont="1" applyFill="1" applyBorder="1" applyAlignment="1" applyProtection="1">
      <alignment horizontal="center"/>
      <protection hidden="1"/>
    </xf>
    <xf numFmtId="2" fontId="5" fillId="0" borderId="20" xfId="64" applyNumberFormat="1" applyFont="1" applyFill="1" applyBorder="1" applyAlignment="1" applyProtection="1">
      <alignment horizontal="center" vertical="center"/>
      <protection hidden="1"/>
    </xf>
    <xf numFmtId="0" fontId="12" fillId="0" borderId="20" xfId="64" applyFont="1" applyFill="1" applyBorder="1" applyAlignment="1" applyProtection="1">
      <alignment horizontal="center" vertical="center" wrapText="1"/>
      <protection hidden="1"/>
    </xf>
    <xf numFmtId="0" fontId="5" fillId="0" borderId="20" xfId="55" applyFont="1" applyFill="1" applyBorder="1" applyAlignment="1" applyProtection="1">
      <alignment horizontal="center" vertical="center"/>
      <protection hidden="1"/>
    </xf>
    <xf numFmtId="49" fontId="5" fillId="0" borderId="20" xfId="0" applyNumberFormat="1" applyFont="1" applyFill="1" applyBorder="1" applyAlignment="1" applyProtection="1">
      <alignment horizontal="center" vertical="center" wrapText="1"/>
      <protection hidden="1"/>
    </xf>
    <xf numFmtId="199" fontId="9" fillId="0" borderId="20" xfId="0" applyNumberFormat="1" applyFont="1" applyFill="1" applyBorder="1" applyAlignment="1" applyProtection="1">
      <alignment horizontal="center" vertical="center"/>
      <protection hidden="1"/>
    </xf>
    <xf numFmtId="2" fontId="4" fillId="0" borderId="20" xfId="0" applyNumberFormat="1" applyFont="1" applyFill="1" applyBorder="1" applyAlignment="1" applyProtection="1">
      <alignment horizontal="center" vertical="center" wrapText="1"/>
      <protection hidden="1"/>
    </xf>
    <xf numFmtId="49" fontId="5" fillId="7" borderId="20" xfId="0" applyNumberFormat="1" applyFont="1" applyFill="1" applyBorder="1" applyAlignment="1" applyProtection="1">
      <alignment horizontal="center" vertical="center"/>
      <protection hidden="1"/>
    </xf>
    <xf numFmtId="2" fontId="5" fillId="7" borderId="20" xfId="0" applyNumberFormat="1" applyFont="1" applyFill="1" applyBorder="1" applyAlignment="1" applyProtection="1">
      <alignment horizontal="center" vertical="center"/>
      <protection hidden="1"/>
    </xf>
    <xf numFmtId="199" fontId="5" fillId="7" borderId="20" xfId="0" applyNumberFormat="1" applyFont="1" applyFill="1" applyBorder="1" applyAlignment="1" applyProtection="1">
      <alignment horizontal="center" vertical="center"/>
      <protection hidden="1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2" fontId="9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49" fontId="5" fillId="7" borderId="20" xfId="0" applyNumberFormat="1" applyFont="1" applyFill="1" applyBorder="1" applyAlignment="1" applyProtection="1">
      <alignment horizontal="center"/>
      <protection hidden="1"/>
    </xf>
    <xf numFmtId="0" fontId="5" fillId="7" borderId="20" xfId="55" applyFont="1" applyFill="1" applyBorder="1" applyAlignment="1" applyProtection="1">
      <alignment horizontal="center" vertical="center"/>
      <protection hidden="1"/>
    </xf>
    <xf numFmtId="49" fontId="4" fillId="0" borderId="20" xfId="0" applyNumberFormat="1" applyFont="1" applyFill="1" applyBorder="1" applyAlignment="1" applyProtection="1">
      <alignment horizontal="center"/>
      <protection hidden="1"/>
    </xf>
    <xf numFmtId="0" fontId="4" fillId="0" borderId="20" xfId="55" applyFont="1" applyFill="1" applyBorder="1" applyAlignment="1" applyProtection="1">
      <alignment horizontal="center" vertical="center" wrapText="1"/>
      <protection hidden="1"/>
    </xf>
    <xf numFmtId="9" fontId="4" fillId="0" borderId="20" xfId="68" applyFont="1" applyFill="1" applyBorder="1" applyAlignment="1" applyProtection="1">
      <alignment horizontal="center" vertical="center"/>
      <protection hidden="1"/>
    </xf>
    <xf numFmtId="0" fontId="4" fillId="0" borderId="20" xfId="55" applyFont="1" applyFill="1" applyBorder="1" applyAlignment="1" applyProtection="1">
      <alignment horizontal="center" vertical="center"/>
      <protection hidden="1"/>
    </xf>
    <xf numFmtId="49" fontId="4" fillId="0" borderId="20" xfId="55" applyNumberFormat="1" applyFont="1" applyFill="1" applyBorder="1" applyAlignment="1" applyProtection="1">
      <alignment horizontal="center" wrapText="1"/>
      <protection hidden="1"/>
    </xf>
    <xf numFmtId="2" fontId="4" fillId="0" borderId="20" xfId="55" applyNumberFormat="1" applyFont="1" applyFill="1" applyBorder="1" applyAlignment="1" applyProtection="1">
      <alignment horizontal="center" vertical="center" wrapText="1"/>
      <protection hidden="1"/>
    </xf>
    <xf numFmtId="49" fontId="4" fillId="0" borderId="20" xfId="55" applyNumberFormat="1" applyFont="1" applyFill="1" applyBorder="1" applyAlignment="1" applyProtection="1">
      <alignment horizontal="center"/>
      <protection hidden="1"/>
    </xf>
    <xf numFmtId="0" fontId="4" fillId="0" borderId="20" xfId="55" applyFont="1" applyFill="1" applyBorder="1" applyAlignment="1" applyProtection="1">
      <alignment horizontal="center"/>
      <protection hidden="1"/>
    </xf>
    <xf numFmtId="49" fontId="4" fillId="0" borderId="0" xfId="55" applyNumberFormat="1" applyFont="1" applyFill="1" applyBorder="1" applyAlignment="1" applyProtection="1">
      <alignment horizontal="center"/>
      <protection hidden="1"/>
    </xf>
    <xf numFmtId="2" fontId="4" fillId="0" borderId="0" xfId="55" applyNumberFormat="1" applyFont="1" applyFill="1" applyBorder="1" applyAlignment="1" applyProtection="1">
      <alignment horizontal="center"/>
      <protection hidden="1"/>
    </xf>
    <xf numFmtId="2" fontId="5" fillId="0" borderId="0" xfId="55" applyNumberFormat="1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2" fontId="4" fillId="0" borderId="0" xfId="0" applyNumberFormat="1" applyFont="1" applyFill="1" applyBorder="1" applyAlignment="1" applyProtection="1">
      <alignment horizontal="center" vertical="center"/>
      <protection hidden="1"/>
    </xf>
    <xf numFmtId="2" fontId="7" fillId="0" borderId="20" xfId="0" applyNumberFormat="1" applyFont="1" applyFill="1" applyBorder="1" applyAlignment="1" applyProtection="1">
      <alignment horizontal="center" vertical="center"/>
      <protection locked="0"/>
    </xf>
    <xf numFmtId="2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2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/>
      <protection locked="0"/>
    </xf>
    <xf numFmtId="2" fontId="4" fillId="0" borderId="20" xfId="0" applyNumberFormat="1" applyFont="1" applyFill="1" applyBorder="1" applyAlignment="1" applyProtection="1">
      <alignment horizontal="center"/>
      <protection locked="0"/>
    </xf>
    <xf numFmtId="2" fontId="4" fillId="0" borderId="20" xfId="64" applyNumberFormat="1" applyFont="1" applyFill="1" applyBorder="1" applyAlignment="1" applyProtection="1">
      <alignment horizontal="center"/>
      <protection locked="0"/>
    </xf>
    <xf numFmtId="2" fontId="4" fillId="7" borderId="20" xfId="0" applyNumberFormat="1" applyFont="1" applyFill="1" applyBorder="1" applyAlignment="1" applyProtection="1">
      <alignment horizontal="center"/>
      <protection locked="0"/>
    </xf>
    <xf numFmtId="2" fontId="4" fillId="7" borderId="20" xfId="64" applyNumberFormat="1" applyFont="1" applyFill="1" applyBorder="1" applyAlignment="1" applyProtection="1">
      <alignment horizontal="center"/>
      <protection locked="0"/>
    </xf>
    <xf numFmtId="1" fontId="4" fillId="0" borderId="20" xfId="64" applyNumberFormat="1" applyFont="1" applyFill="1" applyBorder="1" applyAlignment="1" applyProtection="1">
      <alignment horizontal="center" vertical="center"/>
      <protection locked="0"/>
    </xf>
    <xf numFmtId="1" fontId="4" fillId="0" borderId="20" xfId="0" applyNumberFormat="1" applyFont="1" applyFill="1" applyBorder="1" applyAlignment="1" applyProtection="1">
      <alignment horizontal="center" vertical="center"/>
      <protection locked="0"/>
    </xf>
    <xf numFmtId="2" fontId="4" fillId="0" borderId="20" xfId="64" applyNumberFormat="1" applyFont="1" applyFill="1" applyBorder="1" applyAlignment="1" applyProtection="1">
      <alignment horizontal="center" vertical="center"/>
      <protection locked="0"/>
    </xf>
    <xf numFmtId="1" fontId="5" fillId="0" borderId="20" xfId="64" applyNumberFormat="1" applyFont="1" applyFill="1" applyBorder="1" applyAlignment="1" applyProtection="1">
      <alignment horizontal="center" vertical="center"/>
      <protection locked="0"/>
    </xf>
    <xf numFmtId="2" fontId="4" fillId="0" borderId="20" xfId="55" applyNumberFormat="1" applyFont="1" applyFill="1" applyBorder="1" applyAlignment="1" applyProtection="1">
      <alignment horizontal="center" vertical="center"/>
      <protection locked="0"/>
    </xf>
    <xf numFmtId="2" fontId="5" fillId="7" borderId="20" xfId="0" applyNumberFormat="1" applyFont="1" applyFill="1" applyBorder="1" applyAlignment="1" applyProtection="1">
      <alignment horizontal="center"/>
      <protection locked="0"/>
    </xf>
    <xf numFmtId="2" fontId="5" fillId="7" borderId="20" xfId="64" applyNumberFormat="1" applyFont="1" applyFill="1" applyBorder="1" applyAlignment="1" applyProtection="1">
      <alignment horizontal="center"/>
      <protection locked="0"/>
    </xf>
    <xf numFmtId="199" fontId="4" fillId="0" borderId="20" xfId="0" applyNumberFormat="1" applyFont="1" applyFill="1" applyBorder="1" applyAlignment="1" applyProtection="1">
      <alignment horizontal="center" vertical="center"/>
      <protection locked="0"/>
    </xf>
    <xf numFmtId="200" fontId="4" fillId="0" borderId="20" xfId="0" applyNumberFormat="1" applyFont="1" applyFill="1" applyBorder="1" applyAlignment="1" applyProtection="1">
      <alignment horizontal="center" vertical="center"/>
      <protection locked="0"/>
    </xf>
    <xf numFmtId="2" fontId="5" fillId="7" borderId="20" xfId="0" applyNumberFormat="1" applyFont="1" applyFill="1" applyBorder="1" applyAlignment="1" applyProtection="1">
      <alignment horizontal="center" vertical="center"/>
      <protection locked="0"/>
    </xf>
    <xf numFmtId="2" fontId="4" fillId="0" borderId="20" xfId="55" applyNumberFormat="1" applyFont="1" applyFill="1" applyBorder="1" applyAlignment="1" applyProtection="1">
      <alignment horizontal="center" wrapText="1"/>
      <protection locked="0"/>
    </xf>
    <xf numFmtId="2" fontId="4" fillId="0" borderId="20" xfId="55" applyNumberFormat="1" applyFont="1" applyFill="1" applyBorder="1" applyAlignment="1" applyProtection="1">
      <alignment horizontal="center" vertical="center" wrapText="1"/>
      <protection locked="0"/>
    </xf>
    <xf numFmtId="0" fontId="4" fillId="0" borderId="20" xfId="55" applyFont="1" applyFill="1" applyBorder="1" applyAlignment="1" applyProtection="1">
      <alignment horizontal="center"/>
      <protection locked="0"/>
    </xf>
    <xf numFmtId="2" fontId="4" fillId="0" borderId="20" xfId="55" applyNumberFormat="1" applyFont="1" applyFill="1" applyBorder="1" applyAlignment="1" applyProtection="1">
      <alignment horizontal="center"/>
      <protection locked="0"/>
    </xf>
    <xf numFmtId="2" fontId="5" fillId="0" borderId="20" xfId="55" applyNumberFormat="1" applyFont="1" applyFill="1" applyBorder="1" applyAlignment="1" applyProtection="1">
      <alignment horizontal="center"/>
      <protection locked="0"/>
    </xf>
    <xf numFmtId="9" fontId="5" fillId="7" borderId="20" xfId="68" applyFont="1" applyFill="1" applyBorder="1" applyAlignment="1" applyProtection="1">
      <alignment horizontal="center" vertical="center"/>
      <protection locked="0"/>
    </xf>
    <xf numFmtId="9" fontId="4" fillId="0" borderId="20" xfId="68" applyFont="1" applyFill="1" applyBorder="1" applyAlignment="1" applyProtection="1">
      <alignment horizontal="center" vertical="center"/>
      <protection locked="0"/>
    </xf>
    <xf numFmtId="199" fontId="4" fillId="0" borderId="20" xfId="55" applyNumberFormat="1" applyFont="1" applyFill="1" applyBorder="1" applyAlignment="1" applyProtection="1">
      <alignment horizontal="center" wrapText="1"/>
      <protection locked="0"/>
    </xf>
    <xf numFmtId="199" fontId="4" fillId="0" borderId="20" xfId="55" applyNumberFormat="1" applyFont="1" applyFill="1" applyBorder="1" applyAlignment="1" applyProtection="1">
      <alignment horizontal="center" vertical="center" wrapText="1"/>
      <protection locked="0"/>
    </xf>
    <xf numFmtId="9" fontId="4" fillId="0" borderId="0" xfId="68" applyFont="1" applyFill="1" applyBorder="1" applyAlignment="1" applyProtection="1">
      <alignment horizontal="center" vertical="center"/>
      <protection locked="0"/>
    </xf>
    <xf numFmtId="0" fontId="4" fillId="0" borderId="0" xfId="55" applyFont="1" applyFill="1" applyBorder="1" applyAlignment="1" applyProtection="1">
      <alignment horizontal="center"/>
      <protection locked="0"/>
    </xf>
    <xf numFmtId="2" fontId="4" fillId="0" borderId="0" xfId="55" applyNumberFormat="1" applyFont="1" applyFill="1" applyBorder="1" applyAlignment="1" applyProtection="1">
      <alignment horizontal="center"/>
      <protection locked="0"/>
    </xf>
    <xf numFmtId="0" fontId="5" fillId="0" borderId="0" xfId="55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2" fontId="4" fillId="0" borderId="0" xfId="0" applyNumberFormat="1" applyFont="1" applyFill="1" applyBorder="1" applyAlignment="1" applyProtection="1">
      <alignment horizontal="center" vertical="center"/>
      <protection locked="0"/>
    </xf>
    <xf numFmtId="0" fontId="50" fillId="0" borderId="0" xfId="55" applyFont="1" applyFill="1" applyBorder="1" applyAlignment="1" applyProtection="1">
      <alignment horizontal="center"/>
      <protection locked="0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 2" xfId="56"/>
    <cellStyle name="Normal 14" xfId="57"/>
    <cellStyle name="Normal 2" xfId="58"/>
    <cellStyle name="Normal 3" xfId="59"/>
    <cellStyle name="Normal 32 3" xfId="60"/>
    <cellStyle name="Normal 33 2" xfId="61"/>
    <cellStyle name="Normal 38" xfId="62"/>
    <cellStyle name="Normal 4" xfId="63"/>
    <cellStyle name="Normal_gare wyalsadfenigagarini 2_SMSH2008-IIkv ." xfId="64"/>
    <cellStyle name="Note" xfId="65"/>
    <cellStyle name="Output" xfId="66"/>
    <cellStyle name="Percent" xfId="67"/>
    <cellStyle name="Percent 2" xfId="68"/>
    <cellStyle name="Title" xfId="69"/>
    <cellStyle name="Total" xfId="70"/>
    <cellStyle name="Warning Text" xfId="71"/>
    <cellStyle name="Обычный 10" xfId="72"/>
    <cellStyle name="Обычный 4" xfId="73"/>
  </cellStyles>
  <dxfs count="1"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92"/>
  <sheetViews>
    <sheetView tabSelected="1" view="pageBreakPreview" zoomScale="80" zoomScaleNormal="80" zoomScaleSheetLayoutView="80" zoomScalePageLayoutView="0" workbookViewId="0" topLeftCell="A67">
      <selection activeCell="E77" sqref="E77"/>
    </sheetView>
  </sheetViews>
  <sheetFormatPr defaultColWidth="9.00390625" defaultRowHeight="12.75"/>
  <cols>
    <col min="1" max="1" width="3.8515625" style="4" customWidth="1"/>
    <col min="2" max="2" width="75.57421875" style="5" customWidth="1"/>
    <col min="3" max="3" width="10.00390625" style="6" customWidth="1"/>
    <col min="4" max="4" width="0.13671875" style="6" customWidth="1"/>
    <col min="5" max="5" width="11.7109375" style="6" customWidth="1"/>
    <col min="6" max="6" width="9.28125" style="6" customWidth="1"/>
    <col min="7" max="7" width="12.57421875" style="6" customWidth="1"/>
    <col min="8" max="8" width="9.00390625" style="6" customWidth="1"/>
    <col min="9" max="9" width="11.7109375" style="6" customWidth="1"/>
    <col min="10" max="10" width="10.140625" style="6" customWidth="1"/>
    <col min="11" max="11" width="13.00390625" style="6" customWidth="1"/>
    <col min="12" max="12" width="15.28125" style="6" customWidth="1"/>
    <col min="13" max="13" width="9.00390625" style="3" customWidth="1"/>
    <col min="14" max="14" width="23.00390625" style="3" customWidth="1"/>
    <col min="15" max="15" width="9.140625" style="3" bestFit="1" customWidth="1"/>
    <col min="16" max="16384" width="9.00390625" style="3" customWidth="1"/>
  </cols>
  <sheetData>
    <row r="1" spans="1:13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2" ht="15.75">
      <c r="A2" s="7" t="s">
        <v>89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5.75">
      <c r="A4" s="8" t="s">
        <v>75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5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15.75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15.75" customHeight="1">
      <c r="A7" s="12" t="s">
        <v>0</v>
      </c>
      <c r="B7" s="13" t="s">
        <v>11</v>
      </c>
      <c r="C7" s="14" t="s">
        <v>1</v>
      </c>
      <c r="D7" s="15"/>
      <c r="E7" s="16"/>
      <c r="F7" s="14" t="s">
        <v>2</v>
      </c>
      <c r="G7" s="17"/>
      <c r="H7" s="14" t="s">
        <v>3</v>
      </c>
      <c r="I7" s="18"/>
      <c r="J7" s="14" t="s">
        <v>4</v>
      </c>
      <c r="K7" s="17"/>
      <c r="L7" s="16" t="s">
        <v>5</v>
      </c>
    </row>
    <row r="8" spans="1:12" ht="15.75">
      <c r="A8" s="19"/>
      <c r="B8" s="20"/>
      <c r="C8" s="21"/>
      <c r="D8" s="22"/>
      <c r="E8" s="23"/>
      <c r="F8" s="24"/>
      <c r="G8" s="25"/>
      <c r="H8" s="24"/>
      <c r="I8" s="26"/>
      <c r="J8" s="21" t="s">
        <v>6</v>
      </c>
      <c r="K8" s="25"/>
      <c r="L8" s="27"/>
    </row>
    <row r="9" spans="1:12" ht="15.75">
      <c r="A9" s="19"/>
      <c r="B9" s="20"/>
      <c r="C9" s="28" t="s">
        <v>7</v>
      </c>
      <c r="D9" s="28" t="s">
        <v>8</v>
      </c>
      <c r="E9" s="28" t="s">
        <v>9</v>
      </c>
      <c r="F9" s="29" t="s">
        <v>8</v>
      </c>
      <c r="G9" s="28" t="s">
        <v>9</v>
      </c>
      <c r="H9" s="29" t="s">
        <v>8</v>
      </c>
      <c r="I9" s="28" t="s">
        <v>9</v>
      </c>
      <c r="J9" s="29" t="s">
        <v>8</v>
      </c>
      <c r="K9" s="28" t="s">
        <v>9</v>
      </c>
      <c r="L9" s="30"/>
    </row>
    <row r="10" spans="1:12" ht="15.75">
      <c r="A10" s="31"/>
      <c r="B10" s="32"/>
      <c r="C10" s="33"/>
      <c r="D10" s="33"/>
      <c r="E10" s="33"/>
      <c r="F10" s="34" t="s">
        <v>10</v>
      </c>
      <c r="G10" s="33"/>
      <c r="H10" s="34" t="s">
        <v>10</v>
      </c>
      <c r="I10" s="33"/>
      <c r="J10" s="34" t="s">
        <v>10</v>
      </c>
      <c r="K10" s="33"/>
      <c r="L10" s="35"/>
    </row>
    <row r="11" spans="1:12" ht="15.75">
      <c r="A11" s="36">
        <v>1</v>
      </c>
      <c r="B11" s="37">
        <v>3</v>
      </c>
      <c r="C11" s="38">
        <v>4</v>
      </c>
      <c r="D11" s="38">
        <v>5</v>
      </c>
      <c r="E11" s="38">
        <v>6</v>
      </c>
      <c r="F11" s="38">
        <v>7</v>
      </c>
      <c r="G11" s="38">
        <v>8</v>
      </c>
      <c r="H11" s="38">
        <v>9</v>
      </c>
      <c r="I11" s="38">
        <v>10</v>
      </c>
      <c r="J11" s="38">
        <v>11</v>
      </c>
      <c r="K11" s="38">
        <v>12</v>
      </c>
      <c r="L11" s="36">
        <v>13</v>
      </c>
    </row>
    <row r="12" spans="1:12" ht="18" customHeight="1">
      <c r="A12" s="39"/>
      <c r="B12" s="40" t="s">
        <v>14</v>
      </c>
      <c r="C12" s="41"/>
      <c r="D12" s="41"/>
      <c r="E12" s="41"/>
      <c r="F12" s="41"/>
      <c r="G12" s="41"/>
      <c r="H12" s="41"/>
      <c r="I12" s="41"/>
      <c r="J12" s="41"/>
      <c r="K12" s="41"/>
      <c r="L12" s="39"/>
    </row>
    <row r="13" spans="1:12" ht="27.75" customHeight="1">
      <c r="A13" s="42">
        <v>1</v>
      </c>
      <c r="B13" s="43" t="s">
        <v>28</v>
      </c>
      <c r="C13" s="43" t="s">
        <v>47</v>
      </c>
      <c r="D13" s="44"/>
      <c r="E13" s="45">
        <v>0.462</v>
      </c>
      <c r="F13" s="102"/>
      <c r="G13" s="103"/>
      <c r="H13" s="103"/>
      <c r="I13" s="103"/>
      <c r="J13" s="103"/>
      <c r="K13" s="104"/>
      <c r="L13" s="105"/>
    </row>
    <row r="14" spans="1:12" ht="15.75">
      <c r="A14" s="49">
        <v>2</v>
      </c>
      <c r="B14" s="50" t="s">
        <v>40</v>
      </c>
      <c r="C14" s="48" t="s">
        <v>13</v>
      </c>
      <c r="D14" s="51"/>
      <c r="E14" s="52">
        <v>462</v>
      </c>
      <c r="F14" s="106"/>
      <c r="G14" s="106"/>
      <c r="H14" s="106"/>
      <c r="I14" s="106"/>
      <c r="J14" s="107"/>
      <c r="K14" s="103"/>
      <c r="L14" s="103"/>
    </row>
    <row r="15" spans="1:12" ht="23.25" customHeight="1">
      <c r="A15" s="49">
        <v>3</v>
      </c>
      <c r="B15" s="54" t="s">
        <v>41</v>
      </c>
      <c r="C15" s="49" t="s">
        <v>13</v>
      </c>
      <c r="D15" s="49"/>
      <c r="E15" s="55">
        <v>924</v>
      </c>
      <c r="F15" s="108"/>
      <c r="G15" s="108"/>
      <c r="H15" s="108"/>
      <c r="I15" s="108"/>
      <c r="J15" s="108"/>
      <c r="K15" s="108"/>
      <c r="L15" s="108"/>
    </row>
    <row r="16" spans="1:12" ht="15.75">
      <c r="A16" s="56"/>
      <c r="B16" s="57" t="s">
        <v>52</v>
      </c>
      <c r="C16" s="46" t="s">
        <v>13</v>
      </c>
      <c r="D16" s="58">
        <v>1.01</v>
      </c>
      <c r="E16" s="46">
        <f>D16*E15</f>
        <v>933.24</v>
      </c>
      <c r="F16" s="107"/>
      <c r="G16" s="108"/>
      <c r="H16" s="108"/>
      <c r="I16" s="108"/>
      <c r="J16" s="103"/>
      <c r="K16" s="103"/>
      <c r="L16" s="103"/>
    </row>
    <row r="17" spans="1:12" ht="15.75">
      <c r="A17" s="59"/>
      <c r="B17" s="60" t="s">
        <v>82</v>
      </c>
      <c r="C17" s="61"/>
      <c r="D17" s="62"/>
      <c r="E17" s="61"/>
      <c r="F17" s="109"/>
      <c r="G17" s="110"/>
      <c r="H17" s="110"/>
      <c r="I17" s="110"/>
      <c r="J17" s="110"/>
      <c r="K17" s="110"/>
      <c r="L17" s="110"/>
    </row>
    <row r="18" spans="1:12" ht="31.5">
      <c r="A18" s="42">
        <v>1</v>
      </c>
      <c r="B18" s="63" t="s">
        <v>62</v>
      </c>
      <c r="C18" s="64" t="s">
        <v>48</v>
      </c>
      <c r="D18" s="64"/>
      <c r="E18" s="55">
        <v>1469</v>
      </c>
      <c r="F18" s="111"/>
      <c r="G18" s="111"/>
      <c r="H18" s="111"/>
      <c r="I18" s="111"/>
      <c r="J18" s="111"/>
      <c r="K18" s="111"/>
      <c r="L18" s="112"/>
    </row>
    <row r="19" spans="1:12" ht="15.75">
      <c r="A19" s="65"/>
      <c r="B19" s="66" t="s">
        <v>33</v>
      </c>
      <c r="C19" s="67" t="s">
        <v>12</v>
      </c>
      <c r="D19" s="67"/>
      <c r="E19" s="67">
        <f>E18*1.8</f>
        <v>2644.2000000000003</v>
      </c>
      <c r="F19" s="113"/>
      <c r="G19" s="113"/>
      <c r="H19" s="113"/>
      <c r="I19" s="113"/>
      <c r="J19" s="113"/>
      <c r="K19" s="113"/>
      <c r="L19" s="113"/>
    </row>
    <row r="20" spans="1:12" ht="31.5">
      <c r="A20" s="42">
        <v>2</v>
      </c>
      <c r="B20" s="63" t="s">
        <v>63</v>
      </c>
      <c r="C20" s="64" t="s">
        <v>48</v>
      </c>
      <c r="D20" s="64"/>
      <c r="E20" s="55">
        <v>164</v>
      </c>
      <c r="F20" s="114"/>
      <c r="G20" s="111"/>
      <c r="H20" s="111"/>
      <c r="I20" s="111"/>
      <c r="J20" s="111"/>
      <c r="K20" s="111"/>
      <c r="L20" s="112"/>
    </row>
    <row r="21" spans="1:12" ht="15.75">
      <c r="A21" s="65"/>
      <c r="B21" s="66" t="s">
        <v>31</v>
      </c>
      <c r="C21" s="67" t="s">
        <v>12</v>
      </c>
      <c r="D21" s="67"/>
      <c r="E21" s="67">
        <f>E20*1.75</f>
        <v>287</v>
      </c>
      <c r="F21" s="113"/>
      <c r="G21" s="113"/>
      <c r="H21" s="113"/>
      <c r="I21" s="113"/>
      <c r="J21" s="113"/>
      <c r="K21" s="113"/>
      <c r="L21" s="113"/>
    </row>
    <row r="22" spans="1:12" ht="18">
      <c r="A22" s="42">
        <v>3</v>
      </c>
      <c r="B22" s="50" t="s">
        <v>16</v>
      </c>
      <c r="C22" s="48" t="s">
        <v>48</v>
      </c>
      <c r="D22" s="68"/>
      <c r="E22" s="52">
        <f>E20+E18</f>
        <v>1633</v>
      </c>
      <c r="F22" s="106"/>
      <c r="G22" s="106"/>
      <c r="H22" s="106"/>
      <c r="I22" s="106"/>
      <c r="J22" s="106"/>
      <c r="K22" s="106"/>
      <c r="L22" s="106"/>
    </row>
    <row r="23" spans="1:12" ht="15.75" customHeight="1">
      <c r="A23" s="69" t="s">
        <v>64</v>
      </c>
      <c r="B23" s="69"/>
      <c r="C23" s="46"/>
      <c r="D23" s="46"/>
      <c r="E23" s="46"/>
      <c r="F23" s="103"/>
      <c r="G23" s="103"/>
      <c r="H23" s="103"/>
      <c r="I23" s="103"/>
      <c r="J23" s="104"/>
      <c r="K23" s="103"/>
      <c r="L23" s="103"/>
    </row>
    <row r="24" spans="1:12" ht="31.5">
      <c r="A24" s="49">
        <v>4</v>
      </c>
      <c r="B24" s="54" t="s">
        <v>34</v>
      </c>
      <c r="C24" s="49" t="s">
        <v>48</v>
      </c>
      <c r="D24" s="49"/>
      <c r="E24" s="55">
        <v>15.05</v>
      </c>
      <c r="F24" s="113"/>
      <c r="G24" s="113"/>
      <c r="H24" s="113"/>
      <c r="I24" s="113"/>
      <c r="J24" s="113"/>
      <c r="K24" s="113"/>
      <c r="L24" s="113"/>
    </row>
    <row r="25" spans="1:12" ht="18">
      <c r="A25" s="70" t="s">
        <v>76</v>
      </c>
      <c r="B25" s="43" t="s">
        <v>65</v>
      </c>
      <c r="C25" s="46" t="s">
        <v>49</v>
      </c>
      <c r="D25" s="58"/>
      <c r="E25" s="52">
        <v>34.44</v>
      </c>
      <c r="F25" s="107"/>
      <c r="G25" s="107"/>
      <c r="H25" s="107"/>
      <c r="I25" s="107"/>
      <c r="J25" s="107"/>
      <c r="K25" s="107"/>
      <c r="L25" s="107"/>
    </row>
    <row r="26" spans="1:12" ht="18">
      <c r="A26" s="56"/>
      <c r="B26" s="71" t="s">
        <v>77</v>
      </c>
      <c r="C26" s="65" t="s">
        <v>49</v>
      </c>
      <c r="D26" s="71">
        <v>1.015</v>
      </c>
      <c r="E26" s="46">
        <f>D26*E25</f>
        <v>34.956599999999995</v>
      </c>
      <c r="F26" s="107"/>
      <c r="G26" s="107"/>
      <c r="H26" s="115"/>
      <c r="I26" s="107"/>
      <c r="J26" s="107"/>
      <c r="K26" s="107"/>
      <c r="L26" s="107"/>
    </row>
    <row r="27" spans="1:12" ht="15.75">
      <c r="A27" s="56"/>
      <c r="B27" s="71" t="s">
        <v>66</v>
      </c>
      <c r="C27" s="65" t="s">
        <v>12</v>
      </c>
      <c r="D27" s="73" t="s">
        <v>15</v>
      </c>
      <c r="E27" s="46">
        <v>1.55964</v>
      </c>
      <c r="F27" s="107"/>
      <c r="G27" s="107"/>
      <c r="H27" s="108"/>
      <c r="I27" s="107"/>
      <c r="J27" s="107"/>
      <c r="K27" s="107"/>
      <c r="L27" s="107"/>
    </row>
    <row r="28" spans="1:12" ht="18">
      <c r="A28" s="49">
        <v>6</v>
      </c>
      <c r="B28" s="54" t="s">
        <v>32</v>
      </c>
      <c r="C28" s="49" t="s">
        <v>48</v>
      </c>
      <c r="D28" s="74"/>
      <c r="E28" s="55">
        <v>29.52</v>
      </c>
      <c r="F28" s="113"/>
      <c r="G28" s="113"/>
      <c r="H28" s="113"/>
      <c r="I28" s="113"/>
      <c r="J28" s="113"/>
      <c r="K28" s="113"/>
      <c r="L28" s="113"/>
    </row>
    <row r="29" spans="1:12" ht="31.5">
      <c r="A29" s="70" t="s">
        <v>61</v>
      </c>
      <c r="B29" s="43" t="s">
        <v>53</v>
      </c>
      <c r="C29" s="49" t="s">
        <v>48</v>
      </c>
      <c r="D29" s="48"/>
      <c r="E29" s="52">
        <f>E28</f>
        <v>29.52</v>
      </c>
      <c r="F29" s="103"/>
      <c r="G29" s="103"/>
      <c r="H29" s="103"/>
      <c r="I29" s="103"/>
      <c r="J29" s="104"/>
      <c r="K29" s="103"/>
      <c r="L29" s="103"/>
    </row>
    <row r="30" spans="1:12" ht="15.75" customHeight="1">
      <c r="A30" s="75" t="s">
        <v>67</v>
      </c>
      <c r="B30" s="75"/>
      <c r="C30" s="67"/>
      <c r="D30" s="67"/>
      <c r="E30" s="67"/>
      <c r="F30" s="113"/>
      <c r="G30" s="113"/>
      <c r="H30" s="113"/>
      <c r="I30" s="113"/>
      <c r="J30" s="113"/>
      <c r="K30" s="113"/>
      <c r="L30" s="113"/>
    </row>
    <row r="31" spans="1:12" ht="31.5">
      <c r="A31" s="76">
        <v>8</v>
      </c>
      <c r="B31" s="77" t="s">
        <v>68</v>
      </c>
      <c r="C31" s="48" t="s">
        <v>12</v>
      </c>
      <c r="D31" s="45"/>
      <c r="E31" s="78">
        <v>0.293</v>
      </c>
      <c r="F31" s="115"/>
      <c r="G31" s="115"/>
      <c r="H31" s="115"/>
      <c r="I31" s="115"/>
      <c r="J31" s="115"/>
      <c r="K31" s="115"/>
      <c r="L31" s="115"/>
    </row>
    <row r="32" spans="1:12" ht="15.75">
      <c r="A32" s="56"/>
      <c r="B32" s="79" t="s">
        <v>58</v>
      </c>
      <c r="C32" s="46" t="s">
        <v>12</v>
      </c>
      <c r="D32" s="67" t="s">
        <v>15</v>
      </c>
      <c r="E32" s="58">
        <f>E31</f>
        <v>0.293</v>
      </c>
      <c r="F32" s="103"/>
      <c r="G32" s="103"/>
      <c r="H32" s="103"/>
      <c r="I32" s="103"/>
      <c r="J32" s="104"/>
      <c r="K32" s="103"/>
      <c r="L32" s="103"/>
    </row>
    <row r="33" spans="1:12" ht="18">
      <c r="A33" s="49">
        <v>9</v>
      </c>
      <c r="B33" s="54" t="s">
        <v>59</v>
      </c>
      <c r="C33" s="74" t="s">
        <v>50</v>
      </c>
      <c r="D33" s="74"/>
      <c r="E33" s="55">
        <v>12.29</v>
      </c>
      <c r="F33" s="113"/>
      <c r="G33" s="113"/>
      <c r="H33" s="113"/>
      <c r="I33" s="113"/>
      <c r="J33" s="113"/>
      <c r="K33" s="113"/>
      <c r="L33" s="113"/>
    </row>
    <row r="34" spans="1:12" ht="15.75">
      <c r="A34" s="80"/>
      <c r="B34" s="60" t="s">
        <v>17</v>
      </c>
      <c r="C34" s="81"/>
      <c r="D34" s="82"/>
      <c r="E34" s="81"/>
      <c r="F34" s="116"/>
      <c r="G34" s="117"/>
      <c r="H34" s="117"/>
      <c r="I34" s="117"/>
      <c r="J34" s="117"/>
      <c r="K34" s="117"/>
      <c r="L34" s="117"/>
    </row>
    <row r="35" spans="1:12" ht="15.75">
      <c r="A35" s="83">
        <v>1</v>
      </c>
      <c r="B35" s="50" t="s">
        <v>18</v>
      </c>
      <c r="C35" s="74" t="s">
        <v>13</v>
      </c>
      <c r="D35" s="48"/>
      <c r="E35" s="52">
        <v>7</v>
      </c>
      <c r="F35" s="103"/>
      <c r="G35" s="103"/>
      <c r="H35" s="103"/>
      <c r="I35" s="103"/>
      <c r="J35" s="103"/>
      <c r="K35" s="103"/>
      <c r="L35" s="103"/>
    </row>
    <row r="36" spans="1:12" ht="15.75">
      <c r="A36" s="83">
        <v>2</v>
      </c>
      <c r="B36" s="50" t="s">
        <v>19</v>
      </c>
      <c r="C36" s="48" t="s">
        <v>12</v>
      </c>
      <c r="D36" s="48"/>
      <c r="E36" s="78">
        <v>0.002</v>
      </c>
      <c r="F36" s="103"/>
      <c r="G36" s="103"/>
      <c r="H36" s="103"/>
      <c r="I36" s="103"/>
      <c r="J36" s="103"/>
      <c r="K36" s="103"/>
      <c r="L36" s="103"/>
    </row>
    <row r="37" spans="1:12" ht="31.5">
      <c r="A37" s="70" t="s">
        <v>42</v>
      </c>
      <c r="B37" s="77" t="s">
        <v>69</v>
      </c>
      <c r="C37" s="48" t="s">
        <v>48</v>
      </c>
      <c r="D37" s="48"/>
      <c r="E37" s="52">
        <v>742</v>
      </c>
      <c r="F37" s="102"/>
      <c r="G37" s="104"/>
      <c r="H37" s="104"/>
      <c r="I37" s="104"/>
      <c r="J37" s="104"/>
      <c r="K37" s="104"/>
      <c r="L37" s="104"/>
    </row>
    <row r="38" spans="1:12" ht="31.5">
      <c r="A38" s="83">
        <v>4</v>
      </c>
      <c r="B38" s="50" t="s">
        <v>37</v>
      </c>
      <c r="C38" s="48" t="s">
        <v>48</v>
      </c>
      <c r="D38" s="48"/>
      <c r="E38" s="84">
        <f>2451*0.15</f>
        <v>367.65</v>
      </c>
      <c r="F38" s="103"/>
      <c r="G38" s="103"/>
      <c r="H38" s="103"/>
      <c r="I38" s="103"/>
      <c r="J38" s="103"/>
      <c r="K38" s="103"/>
      <c r="L38" s="103"/>
    </row>
    <row r="39" spans="1:12" ht="31.5">
      <c r="A39" s="83">
        <v>5</v>
      </c>
      <c r="B39" s="50" t="s">
        <v>22</v>
      </c>
      <c r="C39" s="48" t="s">
        <v>12</v>
      </c>
      <c r="D39" s="48"/>
      <c r="E39" s="78">
        <v>1.54</v>
      </c>
      <c r="F39" s="103"/>
      <c r="G39" s="103"/>
      <c r="H39" s="103"/>
      <c r="I39" s="103"/>
      <c r="J39" s="103"/>
      <c r="K39" s="103"/>
      <c r="L39" s="103"/>
    </row>
    <row r="40" spans="1:12" ht="31.5">
      <c r="A40" s="70" t="s">
        <v>46</v>
      </c>
      <c r="B40" s="50" t="s">
        <v>35</v>
      </c>
      <c r="C40" s="48" t="s">
        <v>50</v>
      </c>
      <c r="D40" s="48"/>
      <c r="E40" s="52">
        <v>2200</v>
      </c>
      <c r="F40" s="103"/>
      <c r="G40" s="102"/>
      <c r="H40" s="102"/>
      <c r="I40" s="104"/>
      <c r="J40" s="104"/>
      <c r="K40" s="104"/>
      <c r="L40" s="104"/>
    </row>
    <row r="41" spans="1:12" ht="15.75">
      <c r="A41" s="83">
        <v>7</v>
      </c>
      <c r="B41" s="50" t="s">
        <v>20</v>
      </c>
      <c r="C41" s="48" t="s">
        <v>12</v>
      </c>
      <c r="D41" s="48"/>
      <c r="E41" s="78">
        <f>E39/2</f>
        <v>0.77</v>
      </c>
      <c r="F41" s="103"/>
      <c r="G41" s="103"/>
      <c r="H41" s="103"/>
      <c r="I41" s="103"/>
      <c r="J41" s="103"/>
      <c r="K41" s="103"/>
      <c r="L41" s="103"/>
    </row>
    <row r="42" spans="1:12" ht="31.5">
      <c r="A42" s="83">
        <v>8</v>
      </c>
      <c r="B42" s="50" t="s">
        <v>36</v>
      </c>
      <c r="C42" s="48" t="s">
        <v>50</v>
      </c>
      <c r="D42" s="48"/>
      <c r="E42" s="52">
        <f>E40</f>
        <v>2200</v>
      </c>
      <c r="F42" s="102"/>
      <c r="G42" s="104"/>
      <c r="H42" s="104"/>
      <c r="I42" s="104"/>
      <c r="J42" s="104"/>
      <c r="K42" s="104"/>
      <c r="L42" s="104"/>
    </row>
    <row r="43" spans="1:12" ht="31.5">
      <c r="A43" s="70" t="s">
        <v>60</v>
      </c>
      <c r="B43" s="77" t="s">
        <v>70</v>
      </c>
      <c r="C43" s="48" t="s">
        <v>48</v>
      </c>
      <c r="D43" s="48"/>
      <c r="E43" s="52">
        <v>94</v>
      </c>
      <c r="F43" s="102"/>
      <c r="G43" s="104"/>
      <c r="H43" s="104"/>
      <c r="I43" s="104"/>
      <c r="J43" s="104"/>
      <c r="K43" s="104"/>
      <c r="L43" s="104"/>
    </row>
    <row r="44" spans="1:12" ht="15.75">
      <c r="A44" s="59"/>
      <c r="B44" s="60" t="s">
        <v>44</v>
      </c>
      <c r="C44" s="61"/>
      <c r="D44" s="62"/>
      <c r="E44" s="61"/>
      <c r="F44" s="109"/>
      <c r="G44" s="110"/>
      <c r="H44" s="110"/>
      <c r="I44" s="110"/>
      <c r="J44" s="110"/>
      <c r="K44" s="110"/>
      <c r="L44" s="110"/>
    </row>
    <row r="45" spans="1:12" ht="47.25">
      <c r="A45" s="42">
        <v>1</v>
      </c>
      <c r="B45" s="63" t="s">
        <v>38</v>
      </c>
      <c r="C45" s="64" t="s">
        <v>48</v>
      </c>
      <c r="D45" s="64"/>
      <c r="E45" s="55">
        <v>90.72</v>
      </c>
      <c r="F45" s="111"/>
      <c r="G45" s="111"/>
      <c r="H45" s="111"/>
      <c r="I45" s="111"/>
      <c r="J45" s="111"/>
      <c r="K45" s="111"/>
      <c r="L45" s="112"/>
    </row>
    <row r="46" spans="1:12" ht="31.5">
      <c r="A46" s="42">
        <v>2</v>
      </c>
      <c r="B46" s="63" t="s">
        <v>79</v>
      </c>
      <c r="C46" s="64" t="s">
        <v>48</v>
      </c>
      <c r="D46" s="64"/>
      <c r="E46" s="55">
        <v>10.08</v>
      </c>
      <c r="F46" s="111"/>
      <c r="G46" s="111"/>
      <c r="H46" s="111"/>
      <c r="I46" s="111"/>
      <c r="J46" s="111"/>
      <c r="K46" s="111"/>
      <c r="L46" s="112"/>
    </row>
    <row r="47" spans="1:12" ht="15.75">
      <c r="A47" s="65"/>
      <c r="B47" s="54" t="s">
        <v>33</v>
      </c>
      <c r="C47" s="67" t="s">
        <v>12</v>
      </c>
      <c r="D47" s="67"/>
      <c r="E47" s="67">
        <f>E46*1.8</f>
        <v>18.144000000000002</v>
      </c>
      <c r="F47" s="113"/>
      <c r="G47" s="113"/>
      <c r="H47" s="113"/>
      <c r="I47" s="113"/>
      <c r="J47" s="113"/>
      <c r="K47" s="113"/>
      <c r="L47" s="113"/>
    </row>
    <row r="48" spans="1:12" ht="18">
      <c r="A48" s="42">
        <v>3</v>
      </c>
      <c r="B48" s="50" t="s">
        <v>16</v>
      </c>
      <c r="C48" s="48" t="s">
        <v>48</v>
      </c>
      <c r="D48" s="68"/>
      <c r="E48" s="52">
        <f>E46+E45</f>
        <v>100.8</v>
      </c>
      <c r="F48" s="106"/>
      <c r="G48" s="106"/>
      <c r="H48" s="106"/>
      <c r="I48" s="106"/>
      <c r="J48" s="106"/>
      <c r="K48" s="106"/>
      <c r="L48" s="106"/>
    </row>
    <row r="49" spans="1:12" ht="31.5">
      <c r="A49" s="70" t="s">
        <v>43</v>
      </c>
      <c r="B49" s="77" t="s">
        <v>69</v>
      </c>
      <c r="C49" s="48" t="s">
        <v>48</v>
      </c>
      <c r="D49" s="48"/>
      <c r="E49" s="52">
        <v>66.78</v>
      </c>
      <c r="F49" s="102"/>
      <c r="G49" s="104"/>
      <c r="H49" s="104"/>
      <c r="I49" s="104"/>
      <c r="J49" s="104"/>
      <c r="K49" s="104"/>
      <c r="L49" s="104"/>
    </row>
    <row r="50" spans="1:12" ht="31.5">
      <c r="A50" s="83">
        <v>5</v>
      </c>
      <c r="B50" s="50" t="s">
        <v>37</v>
      </c>
      <c r="C50" s="48" t="s">
        <v>48</v>
      </c>
      <c r="D50" s="48"/>
      <c r="E50" s="84">
        <v>39.7</v>
      </c>
      <c r="F50" s="103"/>
      <c r="G50" s="103"/>
      <c r="H50" s="103"/>
      <c r="I50" s="103"/>
      <c r="J50" s="103"/>
      <c r="K50" s="103"/>
      <c r="L50" s="103"/>
    </row>
    <row r="51" spans="1:12" ht="31.5">
      <c r="A51" s="83">
        <v>6</v>
      </c>
      <c r="B51" s="50" t="s">
        <v>22</v>
      </c>
      <c r="C51" s="48" t="s">
        <v>12</v>
      </c>
      <c r="D51" s="48"/>
      <c r="E51" s="78">
        <v>0.18</v>
      </c>
      <c r="F51" s="103"/>
      <c r="G51" s="103"/>
      <c r="H51" s="103"/>
      <c r="I51" s="103"/>
      <c r="J51" s="103"/>
      <c r="K51" s="103"/>
      <c r="L51" s="103"/>
    </row>
    <row r="52" spans="1:12" ht="31.5">
      <c r="A52" s="70" t="s">
        <v>61</v>
      </c>
      <c r="B52" s="50" t="s">
        <v>35</v>
      </c>
      <c r="C52" s="48" t="s">
        <v>50</v>
      </c>
      <c r="D52" s="48"/>
      <c r="E52" s="52">
        <v>252</v>
      </c>
      <c r="F52" s="103"/>
      <c r="G52" s="102"/>
      <c r="H52" s="102"/>
      <c r="I52" s="104"/>
      <c r="J52" s="104"/>
      <c r="K52" s="104"/>
      <c r="L52" s="104"/>
    </row>
    <row r="53" spans="1:12" ht="15.75">
      <c r="A53" s="83">
        <v>8</v>
      </c>
      <c r="B53" s="50" t="s">
        <v>20</v>
      </c>
      <c r="C53" s="48" t="s">
        <v>12</v>
      </c>
      <c r="D53" s="48"/>
      <c r="E53" s="78">
        <v>0.09</v>
      </c>
      <c r="F53" s="103"/>
      <c r="G53" s="103"/>
      <c r="H53" s="103"/>
      <c r="I53" s="103"/>
      <c r="J53" s="103"/>
      <c r="K53" s="103"/>
      <c r="L53" s="103"/>
    </row>
    <row r="54" spans="1:12" ht="31.5">
      <c r="A54" s="83">
        <v>9</v>
      </c>
      <c r="B54" s="50" t="s">
        <v>36</v>
      </c>
      <c r="C54" s="48" t="s">
        <v>50</v>
      </c>
      <c r="D54" s="48"/>
      <c r="E54" s="52">
        <f>E52</f>
        <v>252</v>
      </c>
      <c r="F54" s="102"/>
      <c r="G54" s="104"/>
      <c r="H54" s="104"/>
      <c r="I54" s="104"/>
      <c r="J54" s="104"/>
      <c r="K54" s="104"/>
      <c r="L54" s="104"/>
    </row>
    <row r="55" spans="1:12" ht="15.75">
      <c r="A55" s="75" t="s">
        <v>71</v>
      </c>
      <c r="B55" s="75"/>
      <c r="C55" s="67"/>
      <c r="D55" s="67"/>
      <c r="E55" s="67"/>
      <c r="F55" s="113"/>
      <c r="G55" s="113"/>
      <c r="H55" s="113"/>
      <c r="I55" s="113"/>
      <c r="J55" s="113"/>
      <c r="K55" s="113"/>
      <c r="L55" s="113"/>
    </row>
    <row r="56" spans="1:12" ht="31.5">
      <c r="A56" s="76">
        <v>10</v>
      </c>
      <c r="B56" s="77" t="s">
        <v>72</v>
      </c>
      <c r="C56" s="48" t="s">
        <v>12</v>
      </c>
      <c r="D56" s="45"/>
      <c r="E56" s="78">
        <v>0.78</v>
      </c>
      <c r="F56" s="115"/>
      <c r="G56" s="115"/>
      <c r="H56" s="115"/>
      <c r="I56" s="115"/>
      <c r="J56" s="115"/>
      <c r="K56" s="115"/>
      <c r="L56" s="115"/>
    </row>
    <row r="57" spans="1:12" ht="15.75">
      <c r="A57" s="56"/>
      <c r="B57" s="79" t="s">
        <v>58</v>
      </c>
      <c r="C57" s="46" t="s">
        <v>12</v>
      </c>
      <c r="D57" s="67" t="s">
        <v>15</v>
      </c>
      <c r="E57" s="58">
        <f>E56</f>
        <v>0.78</v>
      </c>
      <c r="F57" s="103"/>
      <c r="G57" s="103"/>
      <c r="H57" s="103"/>
      <c r="I57" s="103"/>
      <c r="J57" s="104"/>
      <c r="K57" s="103"/>
      <c r="L57" s="103"/>
    </row>
    <row r="58" spans="1:12" ht="18">
      <c r="A58" s="49">
        <v>11</v>
      </c>
      <c r="B58" s="54" t="s">
        <v>59</v>
      </c>
      <c r="C58" s="74" t="s">
        <v>50</v>
      </c>
      <c r="D58" s="74"/>
      <c r="E58" s="55">
        <v>32.77</v>
      </c>
      <c r="F58" s="113"/>
      <c r="G58" s="113"/>
      <c r="H58" s="113"/>
      <c r="I58" s="113"/>
      <c r="J58" s="113"/>
      <c r="K58" s="113"/>
      <c r="L58" s="113"/>
    </row>
    <row r="59" spans="1:12" ht="15.75">
      <c r="A59" s="59"/>
      <c r="B59" s="60" t="s">
        <v>45</v>
      </c>
      <c r="C59" s="61"/>
      <c r="D59" s="62"/>
      <c r="E59" s="61"/>
      <c r="F59" s="109"/>
      <c r="G59" s="110"/>
      <c r="H59" s="110"/>
      <c r="I59" s="110"/>
      <c r="J59" s="110"/>
      <c r="K59" s="110"/>
      <c r="L59" s="110"/>
    </row>
    <row r="60" spans="1:12" ht="31.5">
      <c r="A60" s="42">
        <v>1</v>
      </c>
      <c r="B60" s="63" t="s">
        <v>80</v>
      </c>
      <c r="C60" s="64" t="s">
        <v>48</v>
      </c>
      <c r="D60" s="64"/>
      <c r="E60" s="55">
        <v>127.17</v>
      </c>
      <c r="F60" s="111"/>
      <c r="G60" s="111"/>
      <c r="H60" s="111"/>
      <c r="I60" s="111"/>
      <c r="J60" s="111"/>
      <c r="K60" s="111"/>
      <c r="L60" s="112"/>
    </row>
    <row r="61" spans="1:12" ht="31.5">
      <c r="A61" s="42">
        <v>2</v>
      </c>
      <c r="B61" s="63" t="s">
        <v>81</v>
      </c>
      <c r="C61" s="64" t="s">
        <v>48</v>
      </c>
      <c r="D61" s="64"/>
      <c r="E61" s="55">
        <v>14.13</v>
      </c>
      <c r="F61" s="111"/>
      <c r="G61" s="111"/>
      <c r="H61" s="111"/>
      <c r="I61" s="111"/>
      <c r="J61" s="111"/>
      <c r="K61" s="111"/>
      <c r="L61" s="112"/>
    </row>
    <row r="62" spans="1:12" ht="15.75">
      <c r="A62" s="65"/>
      <c r="B62" s="66" t="s">
        <v>33</v>
      </c>
      <c r="C62" s="67" t="s">
        <v>12</v>
      </c>
      <c r="D62" s="67"/>
      <c r="E62" s="67">
        <f>E61*1.8</f>
        <v>25.434</v>
      </c>
      <c r="F62" s="113"/>
      <c r="G62" s="113"/>
      <c r="H62" s="113"/>
      <c r="I62" s="113"/>
      <c r="J62" s="113"/>
      <c r="K62" s="113"/>
      <c r="L62" s="113"/>
    </row>
    <row r="63" spans="1:12" ht="18">
      <c r="A63" s="42">
        <v>3</v>
      </c>
      <c r="B63" s="50" t="s">
        <v>16</v>
      </c>
      <c r="C63" s="48" t="s">
        <v>48</v>
      </c>
      <c r="D63" s="68"/>
      <c r="E63" s="52">
        <f>E61+E60</f>
        <v>141.3</v>
      </c>
      <c r="F63" s="106"/>
      <c r="G63" s="106"/>
      <c r="H63" s="106"/>
      <c r="I63" s="106"/>
      <c r="J63" s="106"/>
      <c r="K63" s="106"/>
      <c r="L63" s="106"/>
    </row>
    <row r="64" spans="1:12" ht="31.5">
      <c r="A64" s="70" t="s">
        <v>43</v>
      </c>
      <c r="B64" s="77" t="s">
        <v>54</v>
      </c>
      <c r="C64" s="48" t="s">
        <v>48</v>
      </c>
      <c r="D64" s="48"/>
      <c r="E64" s="52">
        <v>52.42</v>
      </c>
      <c r="F64" s="102"/>
      <c r="G64" s="104"/>
      <c r="H64" s="104"/>
      <c r="I64" s="104"/>
      <c r="J64" s="104"/>
      <c r="K64" s="104"/>
      <c r="L64" s="104"/>
    </row>
    <row r="65" spans="1:12" ht="31.5">
      <c r="A65" s="83">
        <v>5</v>
      </c>
      <c r="B65" s="50" t="s">
        <v>55</v>
      </c>
      <c r="C65" s="48" t="s">
        <v>48</v>
      </c>
      <c r="D65" s="48"/>
      <c r="E65" s="84">
        <f>494.55*0.15</f>
        <v>74.1825</v>
      </c>
      <c r="F65" s="103"/>
      <c r="G65" s="103"/>
      <c r="H65" s="103"/>
      <c r="I65" s="103"/>
      <c r="J65" s="103"/>
      <c r="K65" s="103"/>
      <c r="L65" s="103"/>
    </row>
    <row r="66" spans="1:12" ht="15.75">
      <c r="A66" s="83">
        <v>6</v>
      </c>
      <c r="B66" s="50" t="s">
        <v>29</v>
      </c>
      <c r="C66" s="48" t="s">
        <v>12</v>
      </c>
      <c r="D66" s="48"/>
      <c r="E66" s="78">
        <v>0.33</v>
      </c>
      <c r="F66" s="103"/>
      <c r="G66" s="103"/>
      <c r="H66" s="103"/>
      <c r="I66" s="103"/>
      <c r="J66" s="103"/>
      <c r="K66" s="103"/>
      <c r="L66" s="103"/>
    </row>
    <row r="67" spans="1:12" ht="31.5">
      <c r="A67" s="83">
        <v>7</v>
      </c>
      <c r="B67" s="50" t="s">
        <v>30</v>
      </c>
      <c r="C67" s="48" t="s">
        <v>50</v>
      </c>
      <c r="D67" s="48"/>
      <c r="E67" s="52">
        <v>471</v>
      </c>
      <c r="F67" s="102"/>
      <c r="G67" s="104"/>
      <c r="H67" s="104"/>
      <c r="I67" s="104"/>
      <c r="J67" s="104"/>
      <c r="K67" s="104"/>
      <c r="L67" s="104"/>
    </row>
    <row r="68" spans="1:12" ht="15.75" customHeight="1">
      <c r="A68" s="75" t="s">
        <v>73</v>
      </c>
      <c r="B68" s="75"/>
      <c r="C68" s="67"/>
      <c r="D68" s="67"/>
      <c r="E68" s="67"/>
      <c r="F68" s="113"/>
      <c r="G68" s="113"/>
      <c r="H68" s="113"/>
      <c r="I68" s="113"/>
      <c r="J68" s="113"/>
      <c r="K68" s="113"/>
      <c r="L68" s="113"/>
    </row>
    <row r="69" spans="1:12" ht="31.5">
      <c r="A69" s="70" t="s">
        <v>39</v>
      </c>
      <c r="B69" s="43" t="s">
        <v>74</v>
      </c>
      <c r="C69" s="49" t="s">
        <v>48</v>
      </c>
      <c r="D69" s="48"/>
      <c r="E69" s="52">
        <v>3.36</v>
      </c>
      <c r="F69" s="103"/>
      <c r="G69" s="103"/>
      <c r="H69" s="103"/>
      <c r="I69" s="103"/>
      <c r="J69" s="104"/>
      <c r="K69" s="103"/>
      <c r="L69" s="103"/>
    </row>
    <row r="70" spans="1:12" ht="18">
      <c r="A70" s="56"/>
      <c r="B70" s="79" t="s">
        <v>78</v>
      </c>
      <c r="C70" s="46" t="s">
        <v>49</v>
      </c>
      <c r="D70" s="58">
        <v>1.015</v>
      </c>
      <c r="E70" s="46">
        <f>D70*E69</f>
        <v>3.4103999999999997</v>
      </c>
      <c r="F70" s="103"/>
      <c r="G70" s="103"/>
      <c r="H70" s="113"/>
      <c r="I70" s="103"/>
      <c r="J70" s="103"/>
      <c r="K70" s="103"/>
      <c r="L70" s="103"/>
    </row>
    <row r="71" spans="1:12" ht="15.75">
      <c r="A71" s="56"/>
      <c r="B71" s="79" t="s">
        <v>57</v>
      </c>
      <c r="C71" s="46" t="s">
        <v>21</v>
      </c>
      <c r="D71" s="67" t="s">
        <v>15</v>
      </c>
      <c r="E71" s="46">
        <v>347.2</v>
      </c>
      <c r="F71" s="103"/>
      <c r="G71" s="103"/>
      <c r="H71" s="118"/>
      <c r="I71" s="103"/>
      <c r="J71" s="103"/>
      <c r="K71" s="103"/>
      <c r="L71" s="103"/>
    </row>
    <row r="72" spans="1:12" ht="15.75">
      <c r="A72" s="59"/>
      <c r="B72" s="60" t="s">
        <v>24</v>
      </c>
      <c r="C72" s="61"/>
      <c r="D72" s="62"/>
      <c r="E72" s="61"/>
      <c r="F72" s="109"/>
      <c r="G72" s="110"/>
      <c r="H72" s="110"/>
      <c r="I72" s="110"/>
      <c r="J72" s="110"/>
      <c r="K72" s="110"/>
      <c r="L72" s="110"/>
    </row>
    <row r="73" spans="1:12" ht="47.25">
      <c r="A73" s="83">
        <v>1</v>
      </c>
      <c r="B73" s="50" t="s">
        <v>25</v>
      </c>
      <c r="C73" s="83" t="s">
        <v>23</v>
      </c>
      <c r="D73" s="83"/>
      <c r="E73" s="52">
        <v>7</v>
      </c>
      <c r="F73" s="104"/>
      <c r="G73" s="104"/>
      <c r="H73" s="104"/>
      <c r="I73" s="119"/>
      <c r="J73" s="104"/>
      <c r="K73" s="104"/>
      <c r="L73" s="104"/>
    </row>
    <row r="74" spans="1:12" ht="18">
      <c r="A74" s="53"/>
      <c r="B74" s="71" t="s">
        <v>56</v>
      </c>
      <c r="C74" s="47" t="s">
        <v>49</v>
      </c>
      <c r="D74" s="47">
        <v>0.064</v>
      </c>
      <c r="E74" s="46">
        <f>D74*E73</f>
        <v>0.448</v>
      </c>
      <c r="F74" s="103"/>
      <c r="G74" s="103"/>
      <c r="H74" s="113"/>
      <c r="I74" s="103"/>
      <c r="J74" s="103"/>
      <c r="K74" s="103"/>
      <c r="L74" s="103"/>
    </row>
    <row r="75" spans="1:12" ht="15.75">
      <c r="A75" s="53"/>
      <c r="B75" s="57" t="s">
        <v>51</v>
      </c>
      <c r="C75" s="47" t="s">
        <v>23</v>
      </c>
      <c r="D75" s="85" t="s">
        <v>15</v>
      </c>
      <c r="E75" s="46">
        <f>E73</f>
        <v>7</v>
      </c>
      <c r="F75" s="103"/>
      <c r="G75" s="103"/>
      <c r="H75" s="103"/>
      <c r="I75" s="103"/>
      <c r="J75" s="103"/>
      <c r="K75" s="103"/>
      <c r="L75" s="103"/>
    </row>
    <row r="76" spans="1:12" ht="15.75">
      <c r="A76" s="65"/>
      <c r="B76" s="86" t="s">
        <v>26</v>
      </c>
      <c r="C76" s="67"/>
      <c r="D76" s="67"/>
      <c r="E76" s="67"/>
      <c r="F76" s="113"/>
      <c r="G76" s="113"/>
      <c r="H76" s="113"/>
      <c r="I76" s="113"/>
      <c r="J76" s="113"/>
      <c r="K76" s="113"/>
      <c r="L76" s="113"/>
    </row>
    <row r="77" spans="1:12" ht="15.75">
      <c r="A77" s="65"/>
      <c r="B77" s="71" t="s">
        <v>27</v>
      </c>
      <c r="C77" s="67" t="s">
        <v>23</v>
      </c>
      <c r="D77" s="67"/>
      <c r="E77" s="67">
        <v>7</v>
      </c>
      <c r="F77" s="113"/>
      <c r="G77" s="113"/>
      <c r="H77" s="113"/>
      <c r="I77" s="113"/>
      <c r="J77" s="113"/>
      <c r="K77" s="113"/>
      <c r="L77" s="113"/>
    </row>
    <row r="78" spans="1:12" ht="19.5" customHeight="1">
      <c r="A78" s="87"/>
      <c r="B78" s="88" t="s">
        <v>9</v>
      </c>
      <c r="C78" s="126"/>
      <c r="D78" s="120"/>
      <c r="E78" s="120"/>
      <c r="F78" s="120"/>
      <c r="G78" s="120"/>
      <c r="H78" s="120"/>
      <c r="I78" s="120"/>
      <c r="J78" s="120"/>
      <c r="K78" s="120"/>
      <c r="L78" s="120"/>
    </row>
    <row r="79" spans="1:12" ht="19.5" customHeight="1">
      <c r="A79" s="89"/>
      <c r="B79" s="90" t="s">
        <v>85</v>
      </c>
      <c r="C79" s="127" t="s">
        <v>88</v>
      </c>
      <c r="D79" s="103"/>
      <c r="E79" s="103"/>
      <c r="F79" s="103"/>
      <c r="G79" s="103"/>
      <c r="H79" s="103"/>
      <c r="I79" s="103"/>
      <c r="J79" s="104"/>
      <c r="K79" s="103"/>
      <c r="L79" s="103"/>
    </row>
    <row r="80" spans="1:12" ht="18" customHeight="1">
      <c r="A80" s="89"/>
      <c r="B80" s="92" t="s">
        <v>9</v>
      </c>
      <c r="C80" s="127"/>
      <c r="D80" s="103"/>
      <c r="E80" s="103"/>
      <c r="F80" s="103"/>
      <c r="G80" s="103"/>
      <c r="H80" s="103"/>
      <c r="I80" s="103"/>
      <c r="J80" s="104"/>
      <c r="K80" s="103"/>
      <c r="L80" s="103"/>
    </row>
    <row r="81" spans="1:12" ht="22.5" customHeight="1">
      <c r="A81" s="93"/>
      <c r="B81" s="90" t="s">
        <v>86</v>
      </c>
      <c r="C81" s="127" t="s">
        <v>88</v>
      </c>
      <c r="D81" s="122"/>
      <c r="E81" s="128"/>
      <c r="F81" s="121"/>
      <c r="G81" s="122"/>
      <c r="H81" s="122"/>
      <c r="I81" s="122"/>
      <c r="J81" s="122"/>
      <c r="K81" s="122"/>
      <c r="L81" s="122"/>
    </row>
    <row r="82" spans="1:12" ht="22.5" customHeight="1">
      <c r="A82" s="95"/>
      <c r="B82" s="92" t="s">
        <v>9</v>
      </c>
      <c r="C82" s="127"/>
      <c r="D82" s="115"/>
      <c r="E82" s="123"/>
      <c r="F82" s="123"/>
      <c r="G82" s="115"/>
      <c r="H82" s="115"/>
      <c r="I82" s="115"/>
      <c r="J82" s="115"/>
      <c r="K82" s="115"/>
      <c r="L82" s="115"/>
    </row>
    <row r="83" spans="1:12" ht="22.5" customHeight="1">
      <c r="A83" s="93"/>
      <c r="B83" s="90" t="s">
        <v>87</v>
      </c>
      <c r="C83" s="127" t="s">
        <v>88</v>
      </c>
      <c r="D83" s="122"/>
      <c r="E83" s="129"/>
      <c r="F83" s="122"/>
      <c r="G83" s="122"/>
      <c r="H83" s="122"/>
      <c r="I83" s="122"/>
      <c r="J83" s="122"/>
      <c r="K83" s="122"/>
      <c r="L83" s="122"/>
    </row>
    <row r="84" spans="1:12" ht="22.5" customHeight="1">
      <c r="A84" s="93"/>
      <c r="B84" s="92" t="s">
        <v>9</v>
      </c>
      <c r="C84" s="127"/>
      <c r="D84" s="103"/>
      <c r="E84" s="129"/>
      <c r="F84" s="122"/>
      <c r="G84" s="122"/>
      <c r="H84" s="122"/>
      <c r="I84" s="122"/>
      <c r="J84" s="122"/>
      <c r="K84" s="122"/>
      <c r="L84" s="122"/>
    </row>
    <row r="85" spans="1:12" ht="22.5" customHeight="1">
      <c r="A85" s="93"/>
      <c r="B85" s="90" t="s">
        <v>83</v>
      </c>
      <c r="C85" s="91">
        <v>0.03</v>
      </c>
      <c r="D85" s="94"/>
      <c r="E85" s="129"/>
      <c r="F85" s="122"/>
      <c r="G85" s="122"/>
      <c r="H85" s="122"/>
      <c r="I85" s="122"/>
      <c r="J85" s="122"/>
      <c r="K85" s="122"/>
      <c r="L85" s="122"/>
    </row>
    <row r="86" spans="1:12" ht="22.5" customHeight="1">
      <c r="A86" s="93"/>
      <c r="B86" s="92" t="s">
        <v>9</v>
      </c>
      <c r="C86" s="91"/>
      <c r="D86" s="72"/>
      <c r="E86" s="129"/>
      <c r="F86" s="122"/>
      <c r="G86" s="122"/>
      <c r="H86" s="122"/>
      <c r="I86" s="122"/>
      <c r="J86" s="122"/>
      <c r="K86" s="122"/>
      <c r="L86" s="122"/>
    </row>
    <row r="87" spans="1:12" ht="22.5" customHeight="1">
      <c r="A87" s="93"/>
      <c r="B87" s="90" t="s">
        <v>84</v>
      </c>
      <c r="C87" s="91">
        <v>0.18</v>
      </c>
      <c r="D87" s="94"/>
      <c r="E87" s="129"/>
      <c r="F87" s="122"/>
      <c r="G87" s="122"/>
      <c r="H87" s="122"/>
      <c r="I87" s="122"/>
      <c r="J87" s="122"/>
      <c r="K87" s="122"/>
      <c r="L87" s="122"/>
    </row>
    <row r="88" spans="1:12" ht="22.5" customHeight="1">
      <c r="A88" s="95"/>
      <c r="B88" s="76" t="s">
        <v>9</v>
      </c>
      <c r="C88" s="91"/>
      <c r="D88" s="96"/>
      <c r="E88" s="123"/>
      <c r="F88" s="123"/>
      <c r="G88" s="124"/>
      <c r="H88" s="124"/>
      <c r="I88" s="124"/>
      <c r="J88" s="124"/>
      <c r="K88" s="124"/>
      <c r="L88" s="125"/>
    </row>
    <row r="89" spans="1:12" ht="22.5" customHeight="1">
      <c r="A89" s="97"/>
      <c r="B89" s="136" t="s">
        <v>92</v>
      </c>
      <c r="C89" s="130"/>
      <c r="D89" s="131"/>
      <c r="E89" s="131"/>
      <c r="F89" s="131"/>
      <c r="G89" s="132"/>
      <c r="H89" s="132"/>
      <c r="I89" s="132"/>
      <c r="J89" s="98"/>
      <c r="K89" s="98"/>
      <c r="L89" s="99"/>
    </row>
    <row r="90" spans="1:12" ht="22.5" customHeight="1">
      <c r="A90" s="97"/>
      <c r="B90" s="133" t="s">
        <v>90</v>
      </c>
      <c r="C90" s="130"/>
      <c r="D90" s="131"/>
      <c r="E90" s="131"/>
      <c r="F90" s="131"/>
      <c r="G90" s="132"/>
      <c r="H90" s="132"/>
      <c r="I90" s="132"/>
      <c r="J90" s="98"/>
      <c r="K90" s="98"/>
      <c r="L90" s="99"/>
    </row>
    <row r="91" spans="1:12" ht="15.75">
      <c r="A91" s="100"/>
      <c r="B91" s="134" t="s">
        <v>91</v>
      </c>
      <c r="C91" s="135"/>
      <c r="D91" s="135"/>
      <c r="E91" s="135"/>
      <c r="F91" s="135"/>
      <c r="G91" s="135"/>
      <c r="H91" s="135"/>
      <c r="I91" s="135"/>
      <c r="J91" s="101"/>
      <c r="K91" s="101"/>
      <c r="L91" s="101"/>
    </row>
    <row r="92" spans="1:12" ht="15.75">
      <c r="A92" s="100"/>
      <c r="B92" s="10"/>
      <c r="C92" s="101"/>
      <c r="D92" s="101"/>
      <c r="E92" s="101"/>
      <c r="F92" s="101"/>
      <c r="G92" s="101"/>
      <c r="H92" s="101"/>
      <c r="I92" s="101"/>
      <c r="J92" s="101"/>
      <c r="K92" s="101"/>
      <c r="L92" s="101"/>
    </row>
  </sheetData>
  <sheetProtection password="CF7A" sheet="1"/>
  <mergeCells count="22">
    <mergeCell ref="C7:E8"/>
    <mergeCell ref="C9:C10"/>
    <mergeCell ref="D9:D10"/>
    <mergeCell ref="E9:E10"/>
    <mergeCell ref="A23:B23"/>
    <mergeCell ref="A30:B30"/>
    <mergeCell ref="A55:B55"/>
    <mergeCell ref="A68:B68"/>
    <mergeCell ref="A2:L2"/>
    <mergeCell ref="A3:L3"/>
    <mergeCell ref="A4:L4"/>
    <mergeCell ref="A5:L5"/>
    <mergeCell ref="A7:A10"/>
    <mergeCell ref="B7:B10"/>
    <mergeCell ref="J7:K7"/>
    <mergeCell ref="L7:L10"/>
    <mergeCell ref="J8:K8"/>
    <mergeCell ref="G9:G10"/>
    <mergeCell ref="I9:I10"/>
    <mergeCell ref="K9:K10"/>
    <mergeCell ref="F7:G8"/>
    <mergeCell ref="H7:I8"/>
  </mergeCells>
  <conditionalFormatting sqref="B58 B33">
    <cfRule type="cellIs" priority="9" dxfId="0" operator="equal">
      <formula>0</formula>
    </cfRule>
  </conditionalFormatting>
  <printOptions/>
  <pageMargins left="0.5" right="0.3" top="0.4" bottom="0.3" header="0.511811023622047" footer="0.511811023622047"/>
  <pageSetup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Nino kachlishvili</cp:lastModifiedBy>
  <cp:lastPrinted>2020-08-13T13:37:35Z</cp:lastPrinted>
  <dcterms:created xsi:type="dcterms:W3CDTF">1996-10-08T23:32:33Z</dcterms:created>
  <dcterms:modified xsi:type="dcterms:W3CDTF">2020-09-14T07:43:47Z</dcterms:modified>
  <cp:category/>
  <cp:version/>
  <cp:contentType/>
  <cp:contentStatus/>
</cp:coreProperties>
</file>