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.karabaki\Desktop\skolebi 2019\"/>
    </mc:Choice>
  </mc:AlternateContent>
  <bookViews>
    <workbookView xWindow="0" yWindow="0" windowWidth="28800" windowHeight="12435"/>
  </bookViews>
  <sheets>
    <sheet name="Sheet2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F45" i="2" l="1"/>
  <c r="L46" i="2" s="1"/>
  <c r="J45" i="2"/>
  <c r="I44" i="2"/>
  <c r="G44" i="2"/>
  <c r="E43" i="2"/>
  <c r="G43" i="2" s="1"/>
  <c r="L43" i="2" s="1"/>
  <c r="E42" i="2"/>
  <c r="G42" i="2" s="1"/>
  <c r="L42" i="2" s="1"/>
  <c r="E41" i="2"/>
  <c r="G41" i="2" s="1"/>
  <c r="L41" i="2" s="1"/>
  <c r="E40" i="2"/>
  <c r="I40" i="2" s="1"/>
  <c r="L40" i="2" s="1"/>
  <c r="I38" i="2"/>
  <c r="G38" i="2"/>
  <c r="E37" i="2"/>
  <c r="G37" i="2" s="1"/>
  <c r="L37" i="2" s="1"/>
  <c r="E36" i="2"/>
  <c r="I36" i="2" s="1"/>
  <c r="L36" i="2" s="1"/>
  <c r="E34" i="2"/>
  <c r="I34" i="2" s="1"/>
  <c r="L34" i="2" s="1"/>
  <c r="G32" i="2"/>
  <c r="L32" i="2" s="1"/>
  <c r="E31" i="2"/>
  <c r="L31" i="2" s="1"/>
  <c r="G29" i="2"/>
  <c r="L29" i="2" s="1"/>
  <c r="G28" i="2"/>
  <c r="L28" i="2" s="1"/>
  <c r="E27" i="2"/>
  <c r="G27" i="2" s="1"/>
  <c r="L27" i="2" s="1"/>
  <c r="E26" i="2"/>
  <c r="I26" i="2" s="1"/>
  <c r="L26" i="2" s="1"/>
  <c r="G24" i="2"/>
  <c r="L24" i="2" s="1"/>
  <c r="G23" i="2"/>
  <c r="L23" i="2" s="1"/>
  <c r="G22" i="2"/>
  <c r="L22" i="2" s="1"/>
  <c r="G21" i="2"/>
  <c r="L21" i="2" s="1"/>
  <c r="G20" i="2"/>
  <c r="L20" i="2" s="1"/>
  <c r="G19" i="2"/>
  <c r="L19" i="2" s="1"/>
  <c r="E18" i="2"/>
  <c r="I18" i="2" s="1"/>
  <c r="L18" i="2" s="1"/>
  <c r="E16" i="2"/>
  <c r="G16" i="2" s="1"/>
  <c r="L16" i="2" s="1"/>
  <c r="E15" i="2"/>
  <c r="G15" i="2" s="1"/>
  <c r="L15" i="2" s="1"/>
  <c r="E14" i="2"/>
  <c r="I14" i="2" s="1"/>
  <c r="L14" i="2" s="1"/>
  <c r="E12" i="2"/>
  <c r="G12" i="2" s="1"/>
  <c r="L12" i="2" s="1"/>
  <c r="E10" i="2"/>
  <c r="I10" i="2" s="1"/>
  <c r="L10" i="2" s="1"/>
  <c r="L44" i="2" l="1"/>
  <c r="L38" i="2"/>
  <c r="I45" i="2"/>
  <c r="K45" i="2"/>
  <c r="L45" i="2" l="1"/>
  <c r="L47" i="2" s="1"/>
  <c r="L48" i="2" s="1"/>
  <c r="L49" i="2" s="1"/>
  <c r="L50" i="2" s="1"/>
  <c r="L51" i="2" s="1"/>
  <c r="L52" i="2" s="1"/>
  <c r="L53" i="2" s="1"/>
  <c r="L54" i="2" s="1"/>
  <c r="L55" i="2" s="1"/>
</calcChain>
</file>

<file path=xl/sharedStrings.xml><?xml version="1.0" encoding="utf-8"?>
<sst xmlns="http://schemas.openxmlformats.org/spreadsheetml/2006/main" count="104" uniqueCount="55">
  <si>
    <t>#</t>
  </si>
  <si>
    <t>სამუშაოს დასახელება</t>
  </si>
  <si>
    <t>განზომილება</t>
  </si>
  <si>
    <t>ნორმატიული რესურსები</t>
  </si>
  <si>
    <t>მასალა</t>
  </si>
  <si>
    <t>ხელფასი</t>
  </si>
  <si>
    <t>მექანიზმი</t>
  </si>
  <si>
    <t>ჯამი</t>
  </si>
  <si>
    <t>ერთეული</t>
  </si>
  <si>
    <t>სულ</t>
  </si>
  <si>
    <t>შრომის დანახარჯი</t>
  </si>
  <si>
    <t>სატრანსპორტო ხარჯი მასალაზე</t>
  </si>
  <si>
    <t>ზედნადები ხარჯები</t>
  </si>
  <si>
    <t>გეგმიური დაგროვება</t>
  </si>
  <si>
    <t>გაუთვალისწინებელი ხარჯები</t>
  </si>
  <si>
    <t>დღგ</t>
  </si>
  <si>
    <t>სულ ჯამი</t>
  </si>
  <si>
    <t>საღებავი</t>
  </si>
  <si>
    <t>კგ</t>
  </si>
  <si>
    <t>გ/მ</t>
  </si>
  <si>
    <t>ცალი</t>
  </si>
  <si>
    <t>შრომითი რესურსი</t>
  </si>
  <si>
    <t>ბეტონი მ250</t>
  </si>
  <si>
    <t>კც/სთ</t>
  </si>
  <si>
    <t>ელექტროდი 4მმ</t>
  </si>
  <si>
    <t>ზეთის კოლორი</t>
  </si>
  <si>
    <t>ოლიფა</t>
  </si>
  <si>
    <r>
      <t>მ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</si>
  <si>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საფეხმავლო ბილიკის მოწყობა ტუალეტამდე</t>
  </si>
  <si>
    <r>
      <t>მ</t>
    </r>
    <r>
      <rPr>
        <vertAlign val="superscript"/>
        <sz val="10"/>
        <color theme="1"/>
        <rFont val="Calibri"/>
        <family val="2"/>
        <charset val="204"/>
        <scheme val="minor"/>
      </rPr>
      <t>2</t>
    </r>
  </si>
  <si>
    <t>მიწის მოჭრა ბილიკებისა და საყრდენებისთვის</t>
  </si>
  <si>
    <t>ღორღის საფუძველის მოწყობა სისქით 15 სმ</t>
  </si>
  <si>
    <t>ღორღი 20X40</t>
  </si>
  <si>
    <t>ბეტონის საფუძველის მოწყობა</t>
  </si>
  <si>
    <t>ხის ფიცარი მესამე ხარისხის სისქით 4 სმ</t>
  </si>
  <si>
    <t>ცხაურის მოწყობა სიგრძით 4მ</t>
  </si>
  <si>
    <t>კუთხოვანა 100X100</t>
  </si>
  <si>
    <t>შველერი #8</t>
  </si>
  <si>
    <t>არმატურა ფ22მმ</t>
  </si>
  <si>
    <t>მილკვადრატი საყრდენების 80X80</t>
  </si>
  <si>
    <t>მილკვადრატი საყრდენების 50X25</t>
  </si>
  <si>
    <t>თუნუქის სახურავის მოწყობა</t>
  </si>
  <si>
    <t>თუნუქი 0,5მმ პროფნასტლი</t>
  </si>
  <si>
    <t>სჭვალი</t>
  </si>
  <si>
    <t>ხის მასალა</t>
  </si>
  <si>
    <t>მოაჯირის მოწყობა მილკვადრატისაგან</t>
  </si>
  <si>
    <t>მილკვადრატი 60X20</t>
  </si>
  <si>
    <t>მიწის გაჭრა ჭიშკრის მოსაწყობად</t>
  </si>
  <si>
    <t>საყრდენების დაბეტონება</t>
  </si>
  <si>
    <t>ლითონის მზა ჭიშკრის მოწყობა</t>
  </si>
  <si>
    <t>ლითონ კონსტრუქციის შეღებვა</t>
  </si>
  <si>
    <t>მავთულბადის გაკვრა მზა საყრდენებზე</t>
  </si>
  <si>
    <t xml:space="preserve">სსიპ ტ. კვირიკაშვილის სახ.  ბაღდათის მუნიციპალიტეტის წითელხევის საჯარო </t>
  </si>
  <si>
    <t xml:space="preserve">სკოლის მისასვლელი გზის და საფეხმავლო ბილიკის მოწყობის ხარჯთაღრიცხვა </t>
  </si>
  <si>
    <t>შეადგინა: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</si>
</sst>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9" fontId="0" fillId="0" borderId="1" xfId="0" applyNumberFormat="1" applyBorder="1"/>
    <xf numFmtId="0" fontId="0" fillId="0" borderId="0" xfId="0" applyAlignment="1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2" fontId="0" fillId="0" borderId="0" xfId="0" applyNumberFormat="1" applyAlignment="1">
      <alignment vertical="center"/>
    </xf>
    <xf numFmtId="2" fontId="0" fillId="0" borderId="0" xfId="0" applyNumberFormat="1"/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zoomScale="88" zoomScaleNormal="88" workbookViewId="0">
      <selection activeCell="V15" sqref="V15"/>
    </sheetView>
  </sheetViews>
  <sheetFormatPr defaultRowHeight="15" x14ac:dyDescent="0.25"/>
  <cols>
    <col min="1" max="1" width="3.28515625" bestFit="1" customWidth="1"/>
    <col min="2" max="2" width="45.85546875" style="13" customWidth="1"/>
    <col min="3" max="3" width="7.7109375" customWidth="1"/>
    <col min="4" max="4" width="10.140625" customWidth="1"/>
    <col min="5" max="5" width="9.140625" style="22"/>
    <col min="6" max="6" width="7.5703125" customWidth="1"/>
    <col min="7" max="7" width="8.85546875" style="22" customWidth="1"/>
    <col min="8" max="8" width="8.28515625" customWidth="1"/>
    <col min="9" max="9" width="8" style="22" customWidth="1"/>
    <col min="10" max="10" width="7.42578125" customWidth="1"/>
    <col min="11" max="11" width="9" style="22" customWidth="1"/>
    <col min="12" max="12" width="9.5703125" style="18" customWidth="1"/>
  </cols>
  <sheetData>
    <row r="1" spans="1:12" s="5" customFormat="1" ht="25.5" customHeight="1" x14ac:dyDescent="0.25">
      <c r="A1" s="27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5" customFormat="1" ht="0.75" customHeight="1" x14ac:dyDescent="0.25">
      <c r="A2" s="6"/>
      <c r="B2" s="8"/>
      <c r="C2" s="6"/>
      <c r="D2" s="6"/>
      <c r="E2" s="21"/>
      <c r="F2" s="6"/>
      <c r="G2" s="21"/>
      <c r="H2" s="6"/>
      <c r="I2" s="21"/>
      <c r="J2" s="6"/>
      <c r="K2" s="21"/>
      <c r="L2" s="17"/>
    </row>
    <row r="3" spans="1:12" s="5" customFormat="1" ht="22.5" customHeight="1" x14ac:dyDescent="0.25">
      <c r="A3" s="28" t="s">
        <v>53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6.75" customHeight="1" x14ac:dyDescent="0.25">
      <c r="B4" s="9"/>
    </row>
    <row r="5" spans="1:12" s="6" customFormat="1" ht="38.25" customHeight="1" x14ac:dyDescent="0.25">
      <c r="A5" s="31" t="s">
        <v>0</v>
      </c>
      <c r="B5" s="29" t="s">
        <v>1</v>
      </c>
      <c r="C5" s="29" t="s">
        <v>2</v>
      </c>
      <c r="D5" s="35" t="s">
        <v>3</v>
      </c>
      <c r="E5" s="36"/>
      <c r="F5" s="37" t="s">
        <v>4</v>
      </c>
      <c r="G5" s="38"/>
      <c r="H5" s="37" t="s">
        <v>5</v>
      </c>
      <c r="I5" s="38"/>
      <c r="J5" s="37" t="s">
        <v>6</v>
      </c>
      <c r="K5" s="38"/>
      <c r="L5" s="33" t="s">
        <v>7</v>
      </c>
    </row>
    <row r="6" spans="1:12" x14ac:dyDescent="0.25">
      <c r="A6" s="32"/>
      <c r="B6" s="30"/>
      <c r="C6" s="30"/>
      <c r="D6" s="16" t="s">
        <v>8</v>
      </c>
      <c r="E6" s="23" t="s">
        <v>9</v>
      </c>
      <c r="F6" s="16" t="s">
        <v>8</v>
      </c>
      <c r="G6" s="23" t="s">
        <v>9</v>
      </c>
      <c r="H6" s="16" t="s">
        <v>8</v>
      </c>
      <c r="I6" s="23" t="s">
        <v>9</v>
      </c>
      <c r="J6" s="16" t="s">
        <v>8</v>
      </c>
      <c r="K6" s="23" t="s">
        <v>9</v>
      </c>
      <c r="L6" s="34"/>
    </row>
    <row r="7" spans="1:12" x14ac:dyDescent="0.25">
      <c r="A7" s="2">
        <v>1</v>
      </c>
      <c r="B7" s="2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</row>
    <row r="8" spans="1:12" x14ac:dyDescent="0.25">
      <c r="A8" s="2">
        <v>2</v>
      </c>
      <c r="B8" s="10" t="s">
        <v>28</v>
      </c>
      <c r="C8" s="1" t="s">
        <v>29</v>
      </c>
      <c r="D8" s="1"/>
      <c r="E8" s="24">
        <v>69</v>
      </c>
      <c r="F8" s="1"/>
      <c r="G8" s="24"/>
      <c r="H8" s="1"/>
      <c r="I8" s="24"/>
      <c r="J8" s="1"/>
      <c r="K8" s="24"/>
      <c r="L8" s="19"/>
    </row>
    <row r="9" spans="1:12" x14ac:dyDescent="0.25">
      <c r="A9" s="2">
        <v>3</v>
      </c>
      <c r="B9" s="10" t="s">
        <v>30</v>
      </c>
      <c r="C9" s="1" t="s">
        <v>27</v>
      </c>
      <c r="D9" s="1"/>
      <c r="E9" s="24">
        <v>10.48</v>
      </c>
      <c r="F9" s="1"/>
      <c r="G9" s="24"/>
      <c r="H9" s="1"/>
      <c r="I9" s="24"/>
      <c r="J9" s="1"/>
      <c r="K9" s="24"/>
      <c r="L9" s="19"/>
    </row>
    <row r="10" spans="1:12" x14ac:dyDescent="0.25">
      <c r="A10" s="2">
        <v>4</v>
      </c>
      <c r="B10" s="10" t="s">
        <v>10</v>
      </c>
      <c r="C10" s="1" t="s">
        <v>23</v>
      </c>
      <c r="D10" s="1">
        <v>2.2240000000000002</v>
      </c>
      <c r="E10" s="24">
        <f>D10*E9</f>
        <v>23.307520000000004</v>
      </c>
      <c r="F10" s="1"/>
      <c r="G10" s="24"/>
      <c r="H10" s="1">
        <v>6</v>
      </c>
      <c r="I10" s="24">
        <f>H10*E10</f>
        <v>139.84512000000001</v>
      </c>
      <c r="J10" s="1"/>
      <c r="K10" s="24"/>
      <c r="L10" s="19">
        <f>I10</f>
        <v>139.84512000000001</v>
      </c>
    </row>
    <row r="11" spans="1:12" x14ac:dyDescent="0.25">
      <c r="A11" s="2">
        <v>5</v>
      </c>
      <c r="B11" s="10" t="s">
        <v>31</v>
      </c>
      <c r="C11" s="1" t="s">
        <v>27</v>
      </c>
      <c r="D11" s="1"/>
      <c r="E11" s="24">
        <v>10.35</v>
      </c>
      <c r="F11" s="1"/>
      <c r="G11" s="24"/>
      <c r="H11" s="1"/>
      <c r="I11" s="24"/>
      <c r="J11" s="1"/>
      <c r="K11" s="24"/>
      <c r="L11" s="19"/>
    </row>
    <row r="12" spans="1:12" x14ac:dyDescent="0.25">
      <c r="A12" s="2">
        <v>6</v>
      </c>
      <c r="B12" s="10" t="s">
        <v>32</v>
      </c>
      <c r="C12" s="1" t="s">
        <v>27</v>
      </c>
      <c r="D12" s="1">
        <v>1.24</v>
      </c>
      <c r="E12" s="24">
        <f>E11*D12</f>
        <v>12.834</v>
      </c>
      <c r="F12" s="1">
        <v>15.3</v>
      </c>
      <c r="G12" s="24">
        <f>F12*E12</f>
        <v>196.36019999999999</v>
      </c>
      <c r="H12" s="1"/>
      <c r="I12" s="24"/>
      <c r="J12" s="1"/>
      <c r="K12" s="24"/>
      <c r="L12" s="19">
        <f>G12</f>
        <v>196.36019999999999</v>
      </c>
    </row>
    <row r="13" spans="1:12" x14ac:dyDescent="0.25">
      <c r="A13" s="2">
        <v>7</v>
      </c>
      <c r="B13" s="10" t="s">
        <v>33</v>
      </c>
      <c r="C13" s="1" t="s">
        <v>27</v>
      </c>
      <c r="D13" s="1"/>
      <c r="E13" s="24">
        <v>7.52</v>
      </c>
      <c r="F13" s="1"/>
      <c r="G13" s="24"/>
      <c r="H13" s="1"/>
      <c r="I13" s="24"/>
      <c r="J13" s="1"/>
      <c r="K13" s="24"/>
      <c r="L13" s="19"/>
    </row>
    <row r="14" spans="1:12" x14ac:dyDescent="0.25">
      <c r="A14" s="2">
        <v>8</v>
      </c>
      <c r="B14" s="10" t="s">
        <v>10</v>
      </c>
      <c r="C14" s="1" t="s">
        <v>23</v>
      </c>
      <c r="D14" s="1">
        <v>3.78</v>
      </c>
      <c r="E14" s="24">
        <f>E13*D14</f>
        <v>28.425599999999996</v>
      </c>
      <c r="F14" s="1"/>
      <c r="G14" s="24"/>
      <c r="H14" s="1">
        <v>6</v>
      </c>
      <c r="I14" s="24">
        <f>H14*E14</f>
        <v>170.55359999999996</v>
      </c>
      <c r="J14" s="1"/>
      <c r="K14" s="24"/>
      <c r="L14" s="19">
        <f>I14</f>
        <v>170.55359999999996</v>
      </c>
    </row>
    <row r="15" spans="1:12" x14ac:dyDescent="0.25">
      <c r="A15" s="2">
        <v>9</v>
      </c>
      <c r="B15" s="10" t="s">
        <v>22</v>
      </c>
      <c r="C15" s="1" t="s">
        <v>27</v>
      </c>
      <c r="D15" s="1">
        <v>1.02</v>
      </c>
      <c r="E15" s="24">
        <f>E13*D15</f>
        <v>7.6703999999999999</v>
      </c>
      <c r="F15" s="1">
        <v>110</v>
      </c>
      <c r="G15" s="24">
        <f>F15*E15</f>
        <v>843.74400000000003</v>
      </c>
      <c r="H15" s="1"/>
      <c r="I15" s="24"/>
      <c r="J15" s="1"/>
      <c r="K15" s="24"/>
      <c r="L15" s="19">
        <f>G15</f>
        <v>843.74400000000003</v>
      </c>
    </row>
    <row r="16" spans="1:12" ht="38.25" customHeight="1" x14ac:dyDescent="0.25">
      <c r="A16" s="2">
        <v>10</v>
      </c>
      <c r="B16" s="7" t="s">
        <v>34</v>
      </c>
      <c r="C16" s="1" t="s">
        <v>27</v>
      </c>
      <c r="D16" s="1">
        <v>4.2999999999999997E-2</v>
      </c>
      <c r="E16" s="24">
        <f>D16*E13</f>
        <v>0.32335999999999998</v>
      </c>
      <c r="F16" s="1">
        <v>477</v>
      </c>
      <c r="G16" s="24">
        <f>F16*E16</f>
        <v>154.24271999999999</v>
      </c>
      <c r="H16" s="1"/>
      <c r="I16" s="24"/>
      <c r="J16" s="1"/>
      <c r="K16" s="24"/>
      <c r="L16" s="19">
        <f>G16</f>
        <v>154.24271999999999</v>
      </c>
    </row>
    <row r="17" spans="1:12" x14ac:dyDescent="0.25">
      <c r="A17" s="2">
        <v>11</v>
      </c>
      <c r="B17" s="7" t="s">
        <v>35</v>
      </c>
      <c r="C17" s="1" t="s">
        <v>19</v>
      </c>
      <c r="D17" s="1"/>
      <c r="E17" s="24">
        <v>4</v>
      </c>
      <c r="F17" s="1"/>
      <c r="G17" s="24"/>
      <c r="H17" s="1"/>
      <c r="I17" s="24"/>
      <c r="J17" s="1"/>
      <c r="K17" s="24"/>
      <c r="L17" s="19"/>
    </row>
    <row r="18" spans="1:12" x14ac:dyDescent="0.25">
      <c r="A18" s="2">
        <v>12</v>
      </c>
      <c r="B18" s="7" t="s">
        <v>21</v>
      </c>
      <c r="C18" s="1" t="s">
        <v>23</v>
      </c>
      <c r="D18" s="1">
        <v>37.4</v>
      </c>
      <c r="E18" s="24">
        <f>E17*D18</f>
        <v>149.6</v>
      </c>
      <c r="F18" s="1"/>
      <c r="G18" s="24"/>
      <c r="H18" s="1">
        <v>6</v>
      </c>
      <c r="I18" s="24">
        <f>H18*E18</f>
        <v>897.59999999999991</v>
      </c>
      <c r="J18" s="1"/>
      <c r="K18" s="24"/>
      <c r="L18" s="19">
        <f>I18</f>
        <v>897.59999999999991</v>
      </c>
    </row>
    <row r="19" spans="1:12" x14ac:dyDescent="0.25">
      <c r="A19" s="2">
        <v>13</v>
      </c>
      <c r="B19" s="7" t="s">
        <v>36</v>
      </c>
      <c r="C19" s="1" t="s">
        <v>19</v>
      </c>
      <c r="D19" s="1"/>
      <c r="E19" s="24">
        <v>8</v>
      </c>
      <c r="F19" s="1">
        <v>16.600000000000001</v>
      </c>
      <c r="G19" s="24">
        <f t="shared" ref="G19:G24" si="0">F19*E19</f>
        <v>132.80000000000001</v>
      </c>
      <c r="H19" s="1"/>
      <c r="I19" s="24"/>
      <c r="J19" s="1"/>
      <c r="K19" s="24"/>
      <c r="L19" s="19">
        <f t="shared" ref="L19:L24" si="1">G19</f>
        <v>132.80000000000001</v>
      </c>
    </row>
    <row r="20" spans="1:12" x14ac:dyDescent="0.25">
      <c r="A20" s="2">
        <v>14</v>
      </c>
      <c r="B20" s="7" t="s">
        <v>37</v>
      </c>
      <c r="C20" s="1" t="s">
        <v>19</v>
      </c>
      <c r="D20" s="1"/>
      <c r="E20" s="24">
        <v>4.4000000000000004</v>
      </c>
      <c r="F20" s="1">
        <v>9.3000000000000007</v>
      </c>
      <c r="G20" s="24">
        <f t="shared" si="0"/>
        <v>40.920000000000009</v>
      </c>
      <c r="H20" s="1"/>
      <c r="I20" s="24"/>
      <c r="J20" s="1"/>
      <c r="K20" s="24"/>
      <c r="L20" s="19">
        <f t="shared" si="1"/>
        <v>40.920000000000009</v>
      </c>
    </row>
    <row r="21" spans="1:12" x14ac:dyDescent="0.25">
      <c r="A21" s="2">
        <v>15</v>
      </c>
      <c r="B21" s="7" t="s">
        <v>38</v>
      </c>
      <c r="C21" s="1" t="s">
        <v>19</v>
      </c>
      <c r="D21" s="1"/>
      <c r="E21" s="24">
        <v>28</v>
      </c>
      <c r="F21" s="1">
        <v>4.46</v>
      </c>
      <c r="G21" s="24">
        <f t="shared" si="0"/>
        <v>124.88</v>
      </c>
      <c r="H21" s="1"/>
      <c r="I21" s="24"/>
      <c r="J21" s="1"/>
      <c r="K21" s="24"/>
      <c r="L21" s="19">
        <f t="shared" si="1"/>
        <v>124.88</v>
      </c>
    </row>
    <row r="22" spans="1:12" x14ac:dyDescent="0.25">
      <c r="A22" s="2">
        <v>16</v>
      </c>
      <c r="B22" s="7" t="s">
        <v>24</v>
      </c>
      <c r="C22" s="1" t="s">
        <v>18</v>
      </c>
      <c r="D22" s="1"/>
      <c r="E22" s="24">
        <v>5</v>
      </c>
      <c r="F22" s="1">
        <v>5</v>
      </c>
      <c r="G22" s="24">
        <f t="shared" si="0"/>
        <v>25</v>
      </c>
      <c r="H22" s="1"/>
      <c r="I22" s="24"/>
      <c r="J22" s="1"/>
      <c r="K22" s="24"/>
      <c r="L22" s="19">
        <f t="shared" si="1"/>
        <v>25</v>
      </c>
    </row>
    <row r="23" spans="1:12" x14ac:dyDescent="0.25">
      <c r="A23" s="2">
        <v>17</v>
      </c>
      <c r="B23" s="7" t="s">
        <v>39</v>
      </c>
      <c r="C23" s="1" t="s">
        <v>19</v>
      </c>
      <c r="D23" s="1"/>
      <c r="E23" s="24">
        <v>200.6</v>
      </c>
      <c r="F23" s="1">
        <v>16.399999999999999</v>
      </c>
      <c r="G23" s="24">
        <f t="shared" si="0"/>
        <v>3289.8399999999997</v>
      </c>
      <c r="H23" s="1"/>
      <c r="I23" s="24"/>
      <c r="J23" s="1"/>
      <c r="K23" s="24"/>
      <c r="L23" s="19">
        <f t="shared" si="1"/>
        <v>3289.8399999999997</v>
      </c>
    </row>
    <row r="24" spans="1:12" x14ac:dyDescent="0.25">
      <c r="A24" s="2">
        <v>18</v>
      </c>
      <c r="B24" s="7" t="s">
        <v>40</v>
      </c>
      <c r="C24" s="1" t="s">
        <v>19</v>
      </c>
      <c r="D24" s="1"/>
      <c r="E24" s="24">
        <v>182.4</v>
      </c>
      <c r="F24" s="1">
        <v>3.9</v>
      </c>
      <c r="G24" s="24">
        <f t="shared" si="0"/>
        <v>711.36</v>
      </c>
      <c r="H24" s="1"/>
      <c r="I24" s="24"/>
      <c r="J24" s="1"/>
      <c r="K24" s="24"/>
      <c r="L24" s="19">
        <f t="shared" si="1"/>
        <v>711.36</v>
      </c>
    </row>
    <row r="25" spans="1:12" x14ac:dyDescent="0.25">
      <c r="A25" s="2">
        <v>19</v>
      </c>
      <c r="B25" s="7" t="s">
        <v>41</v>
      </c>
      <c r="C25" s="1" t="s">
        <v>29</v>
      </c>
      <c r="D25" s="1"/>
      <c r="E25" s="24">
        <v>94.74</v>
      </c>
      <c r="F25" s="1"/>
      <c r="G25" s="24"/>
      <c r="H25" s="1"/>
      <c r="I25" s="24"/>
      <c r="J25" s="1"/>
      <c r="K25" s="24"/>
      <c r="L25" s="19"/>
    </row>
    <row r="26" spans="1:12" x14ac:dyDescent="0.25">
      <c r="A26" s="2">
        <v>20</v>
      </c>
      <c r="B26" s="7" t="s">
        <v>10</v>
      </c>
      <c r="C26" s="1" t="s">
        <v>23</v>
      </c>
      <c r="D26" s="1">
        <v>0.83</v>
      </c>
      <c r="E26" s="24">
        <f>E25*D26</f>
        <v>78.634199999999993</v>
      </c>
      <c r="F26" s="1"/>
      <c r="G26" s="24"/>
      <c r="H26" s="1">
        <v>6</v>
      </c>
      <c r="I26" s="24">
        <f>H26*E26</f>
        <v>471.80519999999996</v>
      </c>
      <c r="J26" s="1"/>
      <c r="K26" s="24"/>
      <c r="L26" s="19">
        <f>I26</f>
        <v>471.80519999999996</v>
      </c>
    </row>
    <row r="27" spans="1:12" x14ac:dyDescent="0.25">
      <c r="A27" s="2">
        <v>21</v>
      </c>
      <c r="B27" s="7" t="s">
        <v>42</v>
      </c>
      <c r="C27" s="1" t="s">
        <v>29</v>
      </c>
      <c r="D27" s="1">
        <v>1.17</v>
      </c>
      <c r="E27" s="24">
        <f>E25*D27</f>
        <v>110.84579999999998</v>
      </c>
      <c r="F27" s="1">
        <v>11.5</v>
      </c>
      <c r="G27" s="24">
        <f>F27*E27</f>
        <v>1274.7266999999997</v>
      </c>
      <c r="H27" s="1"/>
      <c r="I27" s="24"/>
      <c r="J27" s="1"/>
      <c r="K27" s="24"/>
      <c r="L27" s="19">
        <f>G27</f>
        <v>1274.7266999999997</v>
      </c>
    </row>
    <row r="28" spans="1:12" x14ac:dyDescent="0.25">
      <c r="A28" s="2">
        <v>22</v>
      </c>
      <c r="B28" s="7" t="s">
        <v>43</v>
      </c>
      <c r="C28" s="1" t="s">
        <v>20</v>
      </c>
      <c r="D28" s="1"/>
      <c r="E28" s="24">
        <v>620</v>
      </c>
      <c r="F28" s="1">
        <v>0.1</v>
      </c>
      <c r="G28" s="24">
        <f>F28*E28</f>
        <v>62</v>
      </c>
      <c r="H28" s="1"/>
      <c r="I28" s="24"/>
      <c r="J28" s="1"/>
      <c r="K28" s="24"/>
      <c r="L28" s="19">
        <f>G28</f>
        <v>62</v>
      </c>
    </row>
    <row r="29" spans="1:12" x14ac:dyDescent="0.25">
      <c r="A29" s="2">
        <v>23</v>
      </c>
      <c r="B29" s="7" t="s">
        <v>44</v>
      </c>
      <c r="C29" s="1" t="s">
        <v>27</v>
      </c>
      <c r="D29" s="1"/>
      <c r="E29" s="24">
        <v>1.135</v>
      </c>
      <c r="F29" s="1">
        <v>548</v>
      </c>
      <c r="G29" s="24">
        <f>F29*E29</f>
        <v>621.98</v>
      </c>
      <c r="H29" s="1"/>
      <c r="I29" s="24"/>
      <c r="J29" s="1"/>
      <c r="K29" s="24"/>
      <c r="L29" s="19">
        <f>G29</f>
        <v>621.98</v>
      </c>
    </row>
    <row r="30" spans="1:12" x14ac:dyDescent="0.25">
      <c r="A30" s="2">
        <v>24</v>
      </c>
      <c r="B30" s="7" t="s">
        <v>45</v>
      </c>
      <c r="C30" s="1" t="s">
        <v>19</v>
      </c>
      <c r="D30" s="1"/>
      <c r="E30" s="24">
        <v>4.8</v>
      </c>
      <c r="F30" s="1"/>
      <c r="G30" s="24"/>
      <c r="H30" s="1"/>
      <c r="I30" s="24"/>
      <c r="J30" s="1"/>
      <c r="K30" s="24"/>
      <c r="L30" s="19"/>
    </row>
    <row r="31" spans="1:12" x14ac:dyDescent="0.25">
      <c r="A31" s="2">
        <v>25</v>
      </c>
      <c r="B31" s="7" t="s">
        <v>10</v>
      </c>
      <c r="C31" s="1" t="s">
        <v>23</v>
      </c>
      <c r="D31" s="1">
        <v>0.39700000000000002</v>
      </c>
      <c r="E31" s="24">
        <f>E30*D31</f>
        <v>1.9056</v>
      </c>
      <c r="F31" s="1"/>
      <c r="G31" s="24"/>
      <c r="H31" s="1">
        <v>6</v>
      </c>
      <c r="I31" s="24">
        <v>11.41</v>
      </c>
      <c r="J31" s="1"/>
      <c r="K31" s="24"/>
      <c r="L31" s="19">
        <f>I31</f>
        <v>11.41</v>
      </c>
    </row>
    <row r="32" spans="1:12" x14ac:dyDescent="0.25">
      <c r="A32" s="2">
        <v>26</v>
      </c>
      <c r="B32" s="7" t="s">
        <v>46</v>
      </c>
      <c r="C32" s="1" t="s">
        <v>19</v>
      </c>
      <c r="D32" s="1"/>
      <c r="E32" s="24">
        <v>4.8</v>
      </c>
      <c r="F32" s="1">
        <v>4.24</v>
      </c>
      <c r="G32" s="24">
        <f>F32*E32</f>
        <v>20.352</v>
      </c>
      <c r="H32" s="1"/>
      <c r="I32" s="24"/>
      <c r="J32" s="1"/>
      <c r="K32" s="24"/>
      <c r="L32" s="19">
        <f>G32</f>
        <v>20.352</v>
      </c>
    </row>
    <row r="33" spans="1:12" x14ac:dyDescent="0.25">
      <c r="A33" s="2">
        <v>27</v>
      </c>
      <c r="B33" s="7" t="s">
        <v>47</v>
      </c>
      <c r="C33" s="1" t="s">
        <v>27</v>
      </c>
      <c r="D33" s="1"/>
      <c r="E33" s="24">
        <v>4.2</v>
      </c>
      <c r="F33" s="1"/>
      <c r="G33" s="24"/>
      <c r="H33" s="1"/>
      <c r="I33" s="24"/>
      <c r="J33" s="1"/>
      <c r="K33" s="24"/>
      <c r="L33" s="19"/>
    </row>
    <row r="34" spans="1:12" x14ac:dyDescent="0.25">
      <c r="A34" s="2">
        <v>28</v>
      </c>
      <c r="B34" s="7" t="s">
        <v>10</v>
      </c>
      <c r="C34" s="1" t="s">
        <v>23</v>
      </c>
      <c r="D34" s="1">
        <v>2.2240000000000002</v>
      </c>
      <c r="E34" s="24">
        <f>E33*D34</f>
        <v>9.3408000000000015</v>
      </c>
      <c r="F34" s="1"/>
      <c r="G34" s="24"/>
      <c r="H34" s="1">
        <v>6</v>
      </c>
      <c r="I34" s="24">
        <f>H34*E34</f>
        <v>56.044800000000009</v>
      </c>
      <c r="J34" s="1"/>
      <c r="K34" s="24"/>
      <c r="L34" s="19">
        <f>I34</f>
        <v>56.044800000000009</v>
      </c>
    </row>
    <row r="35" spans="1:12" x14ac:dyDescent="0.25">
      <c r="A35" s="2">
        <v>29</v>
      </c>
      <c r="B35" s="7" t="s">
        <v>48</v>
      </c>
      <c r="C35" s="1" t="s">
        <v>27</v>
      </c>
      <c r="D35" s="1"/>
      <c r="E35" s="24">
        <v>4.2</v>
      </c>
      <c r="F35" s="1"/>
      <c r="G35" s="24"/>
      <c r="H35" s="1"/>
      <c r="I35" s="24"/>
      <c r="J35" s="1"/>
      <c r="K35" s="24"/>
      <c r="L35" s="19"/>
    </row>
    <row r="36" spans="1:12" x14ac:dyDescent="0.25">
      <c r="A36" s="2">
        <v>30</v>
      </c>
      <c r="B36" s="7" t="s">
        <v>10</v>
      </c>
      <c r="C36" s="1" t="s">
        <v>23</v>
      </c>
      <c r="D36" s="1">
        <v>8.44</v>
      </c>
      <c r="E36" s="24">
        <f>E35*D36</f>
        <v>35.448</v>
      </c>
      <c r="F36" s="1"/>
      <c r="G36" s="24"/>
      <c r="H36" s="1">
        <v>6</v>
      </c>
      <c r="I36" s="24">
        <f>H36*E36</f>
        <v>212.68799999999999</v>
      </c>
      <c r="J36" s="1"/>
      <c r="K36" s="24"/>
      <c r="L36" s="19">
        <f>I36</f>
        <v>212.68799999999999</v>
      </c>
    </row>
    <row r="37" spans="1:12" x14ac:dyDescent="0.25">
      <c r="A37" s="2">
        <v>31</v>
      </c>
      <c r="B37" s="7" t="s">
        <v>22</v>
      </c>
      <c r="C37" s="1" t="s">
        <v>27</v>
      </c>
      <c r="D37" s="1">
        <v>1.02</v>
      </c>
      <c r="E37" s="24">
        <f>E35*D37</f>
        <v>4.2840000000000007</v>
      </c>
      <c r="F37" s="1">
        <v>110</v>
      </c>
      <c r="G37" s="24">
        <f>F37*E37</f>
        <v>471.24000000000007</v>
      </c>
      <c r="H37" s="1"/>
      <c r="I37" s="24"/>
      <c r="J37" s="1"/>
      <c r="K37" s="24"/>
      <c r="L37" s="19">
        <f>G37</f>
        <v>471.24000000000007</v>
      </c>
    </row>
    <row r="38" spans="1:12" x14ac:dyDescent="0.25">
      <c r="A38" s="2">
        <v>32</v>
      </c>
      <c r="B38" s="7" t="s">
        <v>49</v>
      </c>
      <c r="C38" s="1" t="s">
        <v>20</v>
      </c>
      <c r="D38" s="1"/>
      <c r="E38" s="24">
        <v>1</v>
      </c>
      <c r="F38" s="1">
        <v>2000</v>
      </c>
      <c r="G38" s="24">
        <f>F38*E38</f>
        <v>2000</v>
      </c>
      <c r="H38" s="1">
        <v>150</v>
      </c>
      <c r="I38" s="24">
        <f>H38*E38</f>
        <v>150</v>
      </c>
      <c r="J38" s="1"/>
      <c r="K38" s="24"/>
      <c r="L38" s="19">
        <f>I38+G38</f>
        <v>2150</v>
      </c>
    </row>
    <row r="39" spans="1:12" x14ac:dyDescent="0.25">
      <c r="A39" s="2">
        <v>33</v>
      </c>
      <c r="B39" s="7" t="s">
        <v>50</v>
      </c>
      <c r="C39" s="1" t="s">
        <v>29</v>
      </c>
      <c r="D39" s="1"/>
      <c r="E39" s="24">
        <v>240</v>
      </c>
      <c r="F39" s="1"/>
      <c r="G39" s="24"/>
      <c r="H39" s="1"/>
      <c r="I39" s="24"/>
      <c r="J39" s="1"/>
      <c r="K39" s="24"/>
      <c r="L39" s="19"/>
    </row>
    <row r="40" spans="1:12" x14ac:dyDescent="0.25">
      <c r="A40" s="2">
        <v>34</v>
      </c>
      <c r="B40" s="7" t="s">
        <v>10</v>
      </c>
      <c r="C40" s="1" t="s">
        <v>23</v>
      </c>
      <c r="D40" s="1">
        <v>0.35</v>
      </c>
      <c r="E40" s="24">
        <f>E39*D40</f>
        <v>84</v>
      </c>
      <c r="F40" s="1"/>
      <c r="G40" s="24"/>
      <c r="H40" s="1">
        <v>6</v>
      </c>
      <c r="I40" s="24">
        <f>H40*E40</f>
        <v>504</v>
      </c>
      <c r="J40" s="1"/>
      <c r="K40" s="24"/>
      <c r="L40" s="19">
        <f>I40</f>
        <v>504</v>
      </c>
    </row>
    <row r="41" spans="1:12" x14ac:dyDescent="0.25">
      <c r="A41" s="2">
        <v>35</v>
      </c>
      <c r="B41" s="7" t="s">
        <v>25</v>
      </c>
      <c r="C41" s="1" t="s">
        <v>18</v>
      </c>
      <c r="D41" s="1">
        <v>0.24</v>
      </c>
      <c r="E41" s="24">
        <f>E39*D41</f>
        <v>57.599999999999994</v>
      </c>
      <c r="F41" s="1">
        <v>5</v>
      </c>
      <c r="G41" s="24">
        <f>F41*E41</f>
        <v>288</v>
      </c>
      <c r="H41" s="1"/>
      <c r="I41" s="24"/>
      <c r="J41" s="1"/>
      <c r="K41" s="24"/>
      <c r="L41" s="19">
        <f>G41</f>
        <v>288</v>
      </c>
    </row>
    <row r="42" spans="1:12" x14ac:dyDescent="0.25">
      <c r="A42" s="2">
        <v>36</v>
      </c>
      <c r="B42" s="7" t="s">
        <v>17</v>
      </c>
      <c r="C42" s="1" t="s">
        <v>18</v>
      </c>
      <c r="D42" s="1">
        <v>0.08</v>
      </c>
      <c r="E42" s="24">
        <f>E39*D42</f>
        <v>19.2</v>
      </c>
      <c r="F42" s="1">
        <v>5.0999999999999996</v>
      </c>
      <c r="G42" s="24">
        <f>F42*E42</f>
        <v>97.919999999999987</v>
      </c>
      <c r="H42" s="1"/>
      <c r="I42" s="24"/>
      <c r="J42" s="1"/>
      <c r="K42" s="24"/>
      <c r="L42" s="19">
        <f>G42</f>
        <v>97.919999999999987</v>
      </c>
    </row>
    <row r="43" spans="1:12" x14ac:dyDescent="0.25">
      <c r="A43" s="2">
        <v>37</v>
      </c>
      <c r="B43" s="7" t="s">
        <v>26</v>
      </c>
      <c r="C43" s="1" t="s">
        <v>18</v>
      </c>
      <c r="D43" s="1">
        <v>0.03</v>
      </c>
      <c r="E43" s="24">
        <f>E39*D43</f>
        <v>7.1999999999999993</v>
      </c>
      <c r="F43" s="1">
        <v>5.22</v>
      </c>
      <c r="G43" s="24">
        <f>F43*E43</f>
        <v>37.583999999999996</v>
      </c>
      <c r="H43" s="1"/>
      <c r="I43" s="24"/>
      <c r="J43" s="1"/>
      <c r="K43" s="24"/>
      <c r="L43" s="19">
        <f>G43</f>
        <v>37.583999999999996</v>
      </c>
    </row>
    <row r="44" spans="1:12" x14ac:dyDescent="0.25">
      <c r="A44" s="2">
        <v>38</v>
      </c>
      <c r="B44" s="7" t="s">
        <v>51</v>
      </c>
      <c r="C44" s="1" t="s">
        <v>29</v>
      </c>
      <c r="D44" s="1"/>
      <c r="E44" s="24">
        <v>200</v>
      </c>
      <c r="F44" s="1">
        <v>6.6</v>
      </c>
      <c r="G44" s="24">
        <f>F44*E44</f>
        <v>1320</v>
      </c>
      <c r="H44" s="1">
        <v>0.52800000000000002</v>
      </c>
      <c r="I44" s="24">
        <f>H44*E44</f>
        <v>105.60000000000001</v>
      </c>
      <c r="J44" s="1"/>
      <c r="K44" s="24"/>
      <c r="L44" s="19">
        <f>I44+G44</f>
        <v>1425.6</v>
      </c>
    </row>
    <row r="45" spans="1:12" x14ac:dyDescent="0.25">
      <c r="A45" s="2">
        <v>39</v>
      </c>
      <c r="B45" s="7" t="s">
        <v>7</v>
      </c>
      <c r="C45" s="1"/>
      <c r="D45" s="1"/>
      <c r="E45" s="24"/>
      <c r="F45" s="1">
        <f>SUM(F8:F44)</f>
        <v>3353.72</v>
      </c>
      <c r="G45" s="24"/>
      <c r="H45" s="1"/>
      <c r="I45" s="24">
        <f>SUM(I8:I44)</f>
        <v>2719.5467199999998</v>
      </c>
      <c r="J45" s="1">
        <f>SUM(J8:J44)</f>
        <v>0</v>
      </c>
      <c r="K45" s="24">
        <f>SUM(K8:K44)</f>
        <v>0</v>
      </c>
      <c r="L45" s="19">
        <f>SUM(L8:L44)</f>
        <v>14432.49634</v>
      </c>
    </row>
    <row r="46" spans="1:12" x14ac:dyDescent="0.25">
      <c r="A46" s="2">
        <v>40</v>
      </c>
      <c r="B46" s="14" t="s">
        <v>11</v>
      </c>
      <c r="C46" s="14"/>
      <c r="D46" s="4">
        <v>0.08</v>
      </c>
      <c r="E46" s="25"/>
      <c r="F46" s="3"/>
      <c r="G46" s="25"/>
      <c r="H46" s="3"/>
      <c r="I46" s="25"/>
      <c r="J46" s="3"/>
      <c r="K46" s="25"/>
      <c r="L46" s="20">
        <f>F45*8%</f>
        <v>268.29759999999999</v>
      </c>
    </row>
    <row r="47" spans="1:12" x14ac:dyDescent="0.25">
      <c r="A47" s="2">
        <v>41</v>
      </c>
      <c r="B47" s="15" t="s">
        <v>7</v>
      </c>
      <c r="C47" s="3"/>
      <c r="D47" s="3"/>
      <c r="E47" s="25"/>
      <c r="F47" s="3"/>
      <c r="G47" s="25"/>
      <c r="H47" s="3"/>
      <c r="I47" s="25"/>
      <c r="J47" s="3"/>
      <c r="K47" s="25"/>
      <c r="L47" s="20">
        <f>L45+L46</f>
        <v>14700.79394</v>
      </c>
    </row>
    <row r="48" spans="1:12" x14ac:dyDescent="0.25">
      <c r="A48" s="2">
        <v>42</v>
      </c>
      <c r="B48" s="12" t="s">
        <v>12</v>
      </c>
      <c r="C48" s="3"/>
      <c r="D48" s="4">
        <v>0.1</v>
      </c>
      <c r="E48" s="25"/>
      <c r="F48" s="3"/>
      <c r="G48" s="25"/>
      <c r="H48" s="3"/>
      <c r="I48" s="25"/>
      <c r="J48" s="3"/>
      <c r="K48" s="25"/>
      <c r="L48" s="20">
        <f>L47*10%</f>
        <v>1470.0793940000001</v>
      </c>
    </row>
    <row r="49" spans="1:12" x14ac:dyDescent="0.25">
      <c r="A49" s="2">
        <v>43</v>
      </c>
      <c r="B49" s="11" t="s">
        <v>7</v>
      </c>
      <c r="C49" s="3"/>
      <c r="D49" s="3"/>
      <c r="E49" s="25"/>
      <c r="F49" s="3"/>
      <c r="G49" s="25"/>
      <c r="H49" s="3"/>
      <c r="I49" s="25"/>
      <c r="J49" s="3"/>
      <c r="K49" s="25"/>
      <c r="L49" s="20">
        <f>L47+L48</f>
        <v>16170.873334</v>
      </c>
    </row>
    <row r="50" spans="1:12" x14ac:dyDescent="0.25">
      <c r="A50" s="2">
        <v>44</v>
      </c>
      <c r="B50" s="11" t="s">
        <v>13</v>
      </c>
      <c r="C50" s="3"/>
      <c r="D50" s="4">
        <v>0.08</v>
      </c>
      <c r="E50" s="25"/>
      <c r="F50" s="3"/>
      <c r="G50" s="25"/>
      <c r="H50" s="3"/>
      <c r="I50" s="25"/>
      <c r="J50" s="3"/>
      <c r="K50" s="25"/>
      <c r="L50" s="20">
        <f>L49*8%</f>
        <v>1293.6698667200001</v>
      </c>
    </row>
    <row r="51" spans="1:12" x14ac:dyDescent="0.25">
      <c r="A51" s="2">
        <v>45</v>
      </c>
      <c r="B51" s="11" t="s">
        <v>7</v>
      </c>
      <c r="C51" s="3"/>
      <c r="D51" s="3"/>
      <c r="E51" s="25"/>
      <c r="F51" s="3"/>
      <c r="G51" s="25"/>
      <c r="H51" s="3"/>
      <c r="I51" s="25"/>
      <c r="J51" s="3"/>
      <c r="K51" s="25"/>
      <c r="L51" s="20">
        <f>L49+L50</f>
        <v>17464.54320072</v>
      </c>
    </row>
    <row r="52" spans="1:12" x14ac:dyDescent="0.25">
      <c r="A52" s="2">
        <v>46</v>
      </c>
      <c r="B52" s="15" t="s">
        <v>14</v>
      </c>
      <c r="C52" s="15"/>
      <c r="D52" s="4">
        <v>0.03</v>
      </c>
      <c r="E52" s="25"/>
      <c r="F52" s="3"/>
      <c r="G52" s="25"/>
      <c r="H52" s="3"/>
      <c r="I52" s="25"/>
      <c r="J52" s="3"/>
      <c r="K52" s="25"/>
      <c r="L52" s="20">
        <f>L51*3%</f>
        <v>523.93629602160001</v>
      </c>
    </row>
    <row r="53" spans="1:12" x14ac:dyDescent="0.25">
      <c r="A53" s="2">
        <v>47</v>
      </c>
      <c r="B53" s="11" t="s">
        <v>7</v>
      </c>
      <c r="C53" s="3"/>
      <c r="D53" s="3"/>
      <c r="E53" s="25"/>
      <c r="F53" s="3"/>
      <c r="G53" s="25"/>
      <c r="H53" s="3"/>
      <c r="I53" s="25"/>
      <c r="J53" s="3"/>
      <c r="K53" s="25"/>
      <c r="L53" s="20">
        <f>L51+L52</f>
        <v>17988.479496741598</v>
      </c>
    </row>
    <row r="54" spans="1:12" x14ac:dyDescent="0.25">
      <c r="A54" s="2">
        <v>48</v>
      </c>
      <c r="B54" s="11" t="s">
        <v>15</v>
      </c>
      <c r="C54" s="3"/>
      <c r="D54" s="4">
        <v>0.18</v>
      </c>
      <c r="E54" s="25"/>
      <c r="F54" s="3"/>
      <c r="G54" s="25"/>
      <c r="H54" s="3"/>
      <c r="I54" s="25"/>
      <c r="J54" s="3"/>
      <c r="K54" s="25"/>
      <c r="L54" s="20">
        <f>L53*18%</f>
        <v>3237.9263094134876</v>
      </c>
    </row>
    <row r="55" spans="1:12" x14ac:dyDescent="0.25">
      <c r="A55" s="1">
        <v>49</v>
      </c>
      <c r="B55" s="11" t="s">
        <v>16</v>
      </c>
      <c r="C55" s="3"/>
      <c r="D55" s="3"/>
      <c r="E55" s="25"/>
      <c r="F55" s="3"/>
      <c r="G55" s="25"/>
      <c r="H55" s="3"/>
      <c r="I55" s="25"/>
      <c r="J55" s="3"/>
      <c r="K55" s="25"/>
      <c r="L55" s="20">
        <f>L53+L54</f>
        <v>21226.405806155086</v>
      </c>
    </row>
    <row r="60" spans="1:12" x14ac:dyDescent="0.25">
      <c r="B60" s="13" t="s">
        <v>54</v>
      </c>
    </row>
  </sheetData>
  <mergeCells count="10">
    <mergeCell ref="A1:L1"/>
    <mergeCell ref="A3:L3"/>
    <mergeCell ref="B5:B6"/>
    <mergeCell ref="A5:A6"/>
    <mergeCell ref="L5:L6"/>
    <mergeCell ref="D5:E5"/>
    <mergeCell ref="F5:G5"/>
    <mergeCell ref="H5:I5"/>
    <mergeCell ref="J5:K5"/>
    <mergeCell ref="C5:C6"/>
  </mergeCells>
  <pageMargins left="3.937007874015748E-2" right="3.937007874015748E-2" top="0.74803149606299213" bottom="0.7480314960629921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Anton Karabaki</cp:lastModifiedBy>
  <cp:lastPrinted>2020-08-05T06:15:18Z</cp:lastPrinted>
  <dcterms:created xsi:type="dcterms:W3CDTF">2019-04-02T06:37:44Z</dcterms:created>
  <dcterms:modified xsi:type="dcterms:W3CDTF">2020-08-24T12:48:22Z</dcterms:modified>
</cp:coreProperties>
</file>