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180" windowWidth="15480" windowHeight="10725" tabRatio="342" activeTab="1"/>
  </bookViews>
  <sheets>
    <sheet name="კრებსიდი" sheetId="1" r:id="rId1"/>
    <sheet name="სოფლის პროგრამა-გარე განათება" sheetId="23" r:id="rId2"/>
  </sheets>
  <definedNames>
    <definedName name="_xlnm.Print_Area" localSheetId="0">კრებსიდი!$A$1:$E$23</definedName>
    <definedName name="_xlnm.Print_Area" localSheetId="1">'სოფლის პროგრამა-გარე განათება'!$A$1:$G$272</definedName>
  </definedNames>
  <calcPr calcId="144525"/>
</workbook>
</file>

<file path=xl/calcChain.xml><?xml version="1.0" encoding="utf-8"?>
<calcChain xmlns="http://schemas.openxmlformats.org/spreadsheetml/2006/main">
  <c r="G89" i="23" l="1"/>
  <c r="G120" i="23" l="1"/>
  <c r="G119" i="23"/>
  <c r="G80" i="23"/>
  <c r="G79" i="23"/>
  <c r="G239" i="23"/>
  <c r="G23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26" i="23"/>
  <c r="E125" i="23"/>
  <c r="G125" i="23" s="1"/>
  <c r="G123" i="23"/>
  <c r="G122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E94" i="23"/>
  <c r="G94" i="23" s="1"/>
  <c r="G86" i="23"/>
  <c r="E85" i="23"/>
  <c r="G85" i="23" s="1"/>
  <c r="G83" i="23"/>
  <c r="G82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54" i="23"/>
  <c r="E253" i="23"/>
  <c r="G253" i="23" s="1"/>
  <c r="G245" i="23"/>
  <c r="E244" i="23"/>
  <c r="G244" i="23" s="1"/>
  <c r="G242" i="23"/>
  <c r="G241" i="23"/>
  <c r="G200" i="23"/>
  <c r="G199" i="23"/>
  <c r="G27" i="23"/>
  <c r="G26" i="23"/>
  <c r="G25" i="23"/>
  <c r="G24" i="23"/>
  <c r="G23" i="23"/>
  <c r="G22" i="23"/>
  <c r="G21" i="23"/>
  <c r="G20" i="23"/>
  <c r="G19" i="23"/>
  <c r="E18" i="23"/>
  <c r="G18" i="23" s="1"/>
  <c r="G10" i="23"/>
  <c r="E9" i="23"/>
  <c r="G9" i="23" s="1"/>
  <c r="G7" i="23"/>
  <c r="G6" i="23"/>
  <c r="G226" i="23"/>
  <c r="G225" i="23"/>
  <c r="G224" i="23"/>
  <c r="G223" i="23"/>
  <c r="G222" i="23"/>
  <c r="G221" i="23"/>
  <c r="G220" i="23"/>
  <c r="G219" i="23"/>
  <c r="G218" i="23"/>
  <c r="G217" i="23"/>
  <c r="G216" i="23"/>
  <c r="G227" i="23" s="1"/>
  <c r="G228" i="23" s="1"/>
  <c r="G229" i="23" s="1"/>
  <c r="G209" i="23"/>
  <c r="E208" i="23"/>
  <c r="G208" i="23" s="1"/>
  <c r="G206" i="23"/>
  <c r="G205" i="23"/>
  <c r="G203" i="23"/>
  <c r="G202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66" i="23"/>
  <c r="E165" i="23"/>
  <c r="G165" i="23" s="1"/>
  <c r="G163" i="23"/>
  <c r="G162" i="23"/>
  <c r="G160" i="23"/>
  <c r="G159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E54" i="23"/>
  <c r="G54" i="23" s="1"/>
  <c r="G46" i="23"/>
  <c r="E45" i="23"/>
  <c r="G45" i="23" s="1"/>
  <c r="G43" i="23"/>
  <c r="E42" i="23"/>
  <c r="G42" i="23" s="1"/>
  <c r="G40" i="23"/>
  <c r="G39" i="23"/>
  <c r="G188" i="23" l="1"/>
  <c r="G189" i="23" s="1"/>
  <c r="G108" i="23"/>
  <c r="G109" i="23" s="1"/>
  <c r="G110" i="23" s="1"/>
  <c r="G240" i="23"/>
  <c r="G237" i="23"/>
  <c r="G128" i="23"/>
  <c r="G129" i="23" s="1"/>
  <c r="G118" i="23"/>
  <c r="G247" i="23"/>
  <c r="G248" i="23" s="1"/>
  <c r="G81" i="23"/>
  <c r="G78" i="23"/>
  <c r="G252" i="23"/>
  <c r="G267" i="23" s="1"/>
  <c r="G268" i="23" s="1"/>
  <c r="G198" i="23"/>
  <c r="G168" i="23"/>
  <c r="G169" i="23" s="1"/>
  <c r="G121" i="23"/>
  <c r="G133" i="23"/>
  <c r="G148" i="23" s="1"/>
  <c r="G149" i="23" s="1"/>
  <c r="G88" i="23"/>
  <c r="G124" i="23"/>
  <c r="G93" i="23"/>
  <c r="G84" i="23"/>
  <c r="G243" i="23"/>
  <c r="G12" i="23"/>
  <c r="G13" i="23" s="1"/>
  <c r="G211" i="23"/>
  <c r="G212" i="23" s="1"/>
  <c r="G204" i="23"/>
  <c r="G5" i="23"/>
  <c r="G8" i="23"/>
  <c r="G17" i="23"/>
  <c r="G28" i="23" s="1"/>
  <c r="G29" i="23" s="1"/>
  <c r="G164" i="23"/>
  <c r="G207" i="23"/>
  <c r="G161" i="23"/>
  <c r="G201" i="23"/>
  <c r="G173" i="23"/>
  <c r="G53" i="23"/>
  <c r="G68" i="23" s="1"/>
  <c r="G69" i="23" s="1"/>
  <c r="G158" i="23"/>
  <c r="G41" i="23"/>
  <c r="G44" i="23"/>
  <c r="G48" i="23"/>
  <c r="G49" i="23" s="1"/>
  <c r="G38" i="23"/>
  <c r="G150" i="23" l="1"/>
  <c r="G269" i="23"/>
  <c r="G30" i="23"/>
  <c r="G190" i="23"/>
  <c r="G70" i="23"/>
  <c r="G246" i="23"/>
  <c r="G249" i="23" s="1"/>
  <c r="G127" i="23"/>
  <c r="G130" i="23" s="1"/>
  <c r="G87" i="23"/>
  <c r="G90" i="23" s="1"/>
  <c r="G111" i="23" s="1"/>
  <c r="G112" i="23" s="1"/>
  <c r="G11" i="23"/>
  <c r="G14" i="23" s="1"/>
  <c r="G210" i="23"/>
  <c r="G213" i="23" s="1"/>
  <c r="G230" i="23" s="1"/>
  <c r="G167" i="23"/>
  <c r="G170" i="23" s="1"/>
  <c r="G47" i="23"/>
  <c r="G50" i="23" s="1"/>
  <c r="G231" i="23" l="1"/>
  <c r="G232" i="23" s="1"/>
  <c r="G151" i="23"/>
  <c r="G152" i="23" s="1"/>
  <c r="G270" i="23"/>
  <c r="G271" i="23" s="1"/>
  <c r="G31" i="23"/>
  <c r="G32" i="23" s="1"/>
  <c r="G191" i="23"/>
  <c r="G192" i="23" s="1"/>
  <c r="G71" i="23"/>
  <c r="G72" i="23" l="1"/>
  <c r="G73" i="23" s="1"/>
  <c r="D7" i="1" s="1"/>
  <c r="G153" i="23"/>
  <c r="G113" i="23"/>
  <c r="G272" i="23"/>
  <c r="D12" i="1" s="1"/>
  <c r="G33" i="23"/>
  <c r="G193" i="23"/>
  <c r="D8" i="1" l="1"/>
  <c r="D10" i="1"/>
  <c r="D9" i="1"/>
  <c r="D6" i="1"/>
  <c r="D11" i="1" l="1"/>
  <c r="D13" i="1" l="1"/>
  <c r="D14" i="1" s="1"/>
  <c r="D15" i="1" s="1"/>
  <c r="D16" i="1" l="1"/>
  <c r="D17" i="1" s="1"/>
</calcChain>
</file>

<file path=xl/sharedStrings.xml><?xml version="1.0" encoding="utf-8"?>
<sst xmlns="http://schemas.openxmlformats.org/spreadsheetml/2006/main" count="512" uniqueCount="80">
  <si>
    <t>ობიექტების მდებარეობა</t>
  </si>
  <si>
    <t>ჯამი</t>
  </si>
  <si>
    <t xml:space="preserve">Tavi II               </t>
  </si>
  <si>
    <t>#</t>
  </si>
  <si>
    <t>გარე განათების ერთიანი ხარჯთაღრიცხვა</t>
  </si>
  <si>
    <t>ცალი</t>
  </si>
  <si>
    <t>ლარი</t>
  </si>
  <si>
    <t>კომპლექტი</t>
  </si>
  <si>
    <t>გამანაწილებელი კარადის მონტაჟი</t>
  </si>
  <si>
    <t>გრძმ</t>
  </si>
  <si>
    <t>სოფელ ქობულეთი</t>
  </si>
  <si>
    <t>დღგ 18%</t>
  </si>
  <si>
    <t>სოფელი ალამბარი</t>
  </si>
  <si>
    <t>სოფელი ბობოყვათი</t>
  </si>
  <si>
    <t>სოფელი ქაქუთი</t>
  </si>
  <si>
    <t>ალამბრის ცენტრში გარე განათების ახალი წერტილების მოწყობის სამუშაოები</t>
  </si>
  <si>
    <t>საფუძველი</t>
  </si>
  <si>
    <t>სამუშაოს დასახელება</t>
  </si>
  <si>
    <t>განზომილება</t>
  </si>
  <si>
    <t>რაოდ-ბა</t>
  </si>
  <si>
    <t>ერთ-ის ფასი</t>
  </si>
  <si>
    <t>მთლიანი ღირ-ბა</t>
  </si>
  <si>
    <t>კალკულაცია N1</t>
  </si>
  <si>
    <t>კალკულაცია N2</t>
  </si>
  <si>
    <t>განათების ფარების მონტაჟი</t>
  </si>
  <si>
    <t>გრ/მ</t>
  </si>
  <si>
    <t>მ.შ. ხელფასი</t>
  </si>
  <si>
    <t>მ.შ. მანქანა-მექანიზმი</t>
  </si>
  <si>
    <t>ელ.სადენებისა და კაბელების მონტაჟი</t>
  </si>
  <si>
    <t>სამშენებლო სამუშაოები, მასალები</t>
  </si>
  <si>
    <t xml:space="preserve">თავი II               </t>
  </si>
  <si>
    <t>განათების ანძების მონტაჟი</t>
  </si>
  <si>
    <t>საჰაერო კაბელი 2X10</t>
  </si>
  <si>
    <t xml:space="preserve"> განათების ანძა d-159 მმ</t>
  </si>
  <si>
    <t>სანათი ლედ განათებით 50-60 ვტ-ნი</t>
  </si>
  <si>
    <t>ჯამი თავი I- III</t>
  </si>
  <si>
    <t>სოფელ ზედა კონდიდში სოფლის ცენტრში გარე განათების ახალი წერტილების მოწყობის სამუშაოები</t>
  </si>
  <si>
    <t>საჰაერო კაბელი 2X10 მმ</t>
  </si>
  <si>
    <t>ავტომატი</t>
  </si>
  <si>
    <t>ელ. გამშვები</t>
  </si>
  <si>
    <t>ფოტორელე</t>
  </si>
  <si>
    <t>კარადა</t>
  </si>
  <si>
    <t>საჰაერო კაბელის დამჭიმი</t>
  </si>
  <si>
    <t xml:space="preserve"> საჰაერო კაბელის მომჭერი</t>
  </si>
  <si>
    <t>ლითონის ბოძების შეღებვა</t>
  </si>
  <si>
    <t>საჰაერო კაბელის დამკიდი</t>
  </si>
  <si>
    <t xml:space="preserve"> სანათის მკვებავი სადენი   2 X2,5</t>
  </si>
  <si>
    <t xml:space="preserve">ჯამი თავი II </t>
  </si>
  <si>
    <t xml:space="preserve">თავი III ზედნადები ხარჯები </t>
  </si>
  <si>
    <t>ჯამი თავი II+III</t>
  </si>
  <si>
    <t>თავი IV გეგმიური მოგება</t>
  </si>
  <si>
    <t>ჯამი თავი III-IV</t>
  </si>
  <si>
    <t xml:space="preserve">თავი I                                                                                                                       ზედნადები ხარჯები ელექტრო-სამონტაჟო სამუშაოების- ხელფასის 75% </t>
  </si>
  <si>
    <t>თავი I-ის ჯამი</t>
  </si>
  <si>
    <t>სოფელ ბობოყვათში ცენტრალურ და შიდა გზებზე გარე განათების ახალი წერტილების მოწყობის სამუშაოები</t>
  </si>
  <si>
    <t>სოფელ აჭში ნოდარ ბოლქვაძისა და სალუქვაძეების მიმართულებით გარე განათების ახალი წერტილების მოწყობის სამუშაოები</t>
  </si>
  <si>
    <t xml:space="preserve">თავი I               </t>
  </si>
  <si>
    <t>კალკულაცია N3</t>
  </si>
  <si>
    <t>კალკულაცია N4</t>
  </si>
  <si>
    <t>არმატურის კონსტრუქციის მონტაჟი</t>
  </si>
  <si>
    <t>არმატურის კონსტრუქცია</t>
  </si>
  <si>
    <t xml:space="preserve"> ლითონის ბოძების შეღებვა</t>
  </si>
  <si>
    <t xml:space="preserve"> კარადა</t>
  </si>
  <si>
    <t xml:space="preserve"> საჰაერო კაბელის დამკიდი</t>
  </si>
  <si>
    <t>სანათის მკვებავი სადენი   2 X2,5</t>
  </si>
  <si>
    <t>საჰაერო კაბელი 2X16</t>
  </si>
  <si>
    <t>საჰაერო კაბელის მომჭერი</t>
  </si>
  <si>
    <t>სოფელი, თემი</t>
  </si>
  <si>
    <t>სოფელ ზედა კონდიდში სოფლის ცენტრში  გარე განათების ახალი წერტილების მოწყობის სამუშაოები</t>
  </si>
  <si>
    <t>სოფელ ბობოყვათში (ქვედა დაგვა) ცენტრალურ და შიდა გზებზე გარე განათების ახალი წერტილების მოწყობის სამუშაოები</t>
  </si>
  <si>
    <t>სოფელ ქაქუთში გოგმაჩაურში გარე განათების ახალი წერტილების მოწყობის სამუშაოები</t>
  </si>
  <si>
    <t>გაუთვალისწინებელი ხარჯი 2%</t>
  </si>
  <si>
    <t>სახარჯთაღრიცხვო ღირებულება ობიექტების მიხედვით</t>
  </si>
  <si>
    <t>სოფელ კოხის ცენტრამდე 4 ცალი და ტარიელ გუნთაიშვილის მიმართულებით 6 ცალი გარე განათების ახალი წერტილების მოწყობის სამუშაოები</t>
  </si>
  <si>
    <t xml:space="preserve"> განათების ანძა დ-159 მმ</t>
  </si>
  <si>
    <t>ზღვრული ღირებულება</t>
  </si>
  <si>
    <t>დანართი N1 (ხარჯთაღრიცხვა)</t>
  </si>
  <si>
    <t xml:space="preserve"> სოფელ ბობოყვათში (ქვედა დაგვაში) ცენტრალურ და შიდა გზებზე გარე განათების ახალი წერტილების მოწყობის სამუშაოები</t>
  </si>
  <si>
    <t>სოფელ კოხის ცენტრამდე 4 ცალი და ტარიელ გუნთაიშვილის მიმართულებით 6 ცალი  გარე განათების ახალი წერტილების მოწყობის სამუშაოები</t>
  </si>
  <si>
    <t>პრეტენდენტმა ფასების ცხრილის განფასებისას უნდა იხელმძღვანელოს ღონისძიების ზღვრული ღირებულებების მიხედვით. ასევე, ლოკალური ხარჯთაღრიცხვების განფასებისას, ზედნადები ხარჯები და გეგმიური მოგება უნდა მიუთითოს შემდეგი წესით: ზედნადები ხარჯები ელექტრო-სამუშაოებზე, ხელფასის არაუმეტეს 75%, სხვა დანარჩენზე არაუმეტეს 10%, ხოლო გეგმიური მოგება არაუმეტეს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</si>
</sst>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2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/>
    <xf numFmtId="0" fontId="7" fillId="0" borderId="0" xfId="5" applyFont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2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center" vertical="center"/>
    </xf>
    <xf numFmtId="2" fontId="9" fillId="0" borderId="2" xfId="5" applyNumberFormat="1" applyFont="1" applyBorder="1" applyAlignment="1">
      <alignment horizontal="center" vertical="center" wrapText="1"/>
    </xf>
    <xf numFmtId="9" fontId="7" fillId="0" borderId="0" xfId="0" applyNumberFormat="1" applyFont="1"/>
    <xf numFmtId="9" fontId="7" fillId="0" borderId="0" xfId="5" applyNumberFormat="1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2" fontId="8" fillId="0" borderId="1" xfId="5" applyNumberFormat="1" applyFont="1" applyBorder="1" applyAlignment="1">
      <alignment horizontal="center" vertical="center" wrapText="1"/>
    </xf>
    <xf numFmtId="0" fontId="6" fillId="0" borderId="0" xfId="0" applyNumberFormat="1" applyFont="1"/>
    <xf numFmtId="2" fontId="6" fillId="0" borderId="0" xfId="5" applyNumberFormat="1" applyFont="1" applyAlignment="1">
      <alignment horizontal="center" vertical="center"/>
    </xf>
    <xf numFmtId="0" fontId="6" fillId="0" borderId="0" xfId="5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9" fillId="0" borderId="1" xfId="5" applyFont="1" applyBorder="1" applyAlignment="1">
      <alignment horizontal="left" vertical="center"/>
    </xf>
    <xf numFmtId="2" fontId="7" fillId="0" borderId="0" xfId="5" applyNumberFormat="1" applyFont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2" fontId="9" fillId="0" borderId="2" xfId="5" applyNumberFormat="1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8" fillId="0" borderId="1" xfId="5" applyFont="1" applyFill="1" applyBorder="1" applyAlignment="1">
      <alignment vertical="center" wrapText="1"/>
    </xf>
    <xf numFmtId="9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/>
    <xf numFmtId="0" fontId="10" fillId="0" borderId="1" xfId="5" applyFont="1" applyFill="1" applyBorder="1" applyAlignment="1">
      <alignment vertical="center"/>
    </xf>
    <xf numFmtId="2" fontId="9" fillId="2" borderId="1" xfId="5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2" fontId="8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165" fontId="11" fillId="0" borderId="1" xfId="5" applyNumberFormat="1" applyFont="1" applyBorder="1" applyAlignment="1">
      <alignment horizontal="center" vertical="center"/>
    </xf>
    <xf numFmtId="2" fontId="11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2" fontId="7" fillId="0" borderId="1" xfId="5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</cellXfs>
  <cellStyles count="7">
    <cellStyle name="Comma 2" xfId="1"/>
    <cellStyle name="Comma 3" xfId="2"/>
    <cellStyle name="Normal 2" xfId="3"/>
    <cellStyle name="Normal 2 2" xfId="4"/>
    <cellStyle name="Normal 3" xfId="5"/>
    <cellStyle name="Обычный" xfId="0" builtinId="0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view="pageBreakPreview" zoomScaleSheetLayoutView="100" workbookViewId="0">
      <selection activeCell="I7" sqref="I7"/>
    </sheetView>
  </sheetViews>
  <sheetFormatPr defaultRowHeight="15"/>
  <cols>
    <col min="1" max="1" width="6.140625" style="48" customWidth="1"/>
    <col min="2" max="2" width="18.140625" style="49" customWidth="1"/>
    <col min="3" max="3" width="47.5703125" style="36" customWidth="1"/>
    <col min="4" max="4" width="20.42578125" style="48" customWidth="1"/>
    <col min="5" max="5" width="17" style="48" customWidth="1"/>
    <col min="6" max="6" width="9.140625" style="32"/>
    <col min="7" max="7" width="10.7109375" style="32" customWidth="1"/>
    <col min="8" max="8" width="13.140625" style="32" customWidth="1"/>
    <col min="9" max="16384" width="9.140625" style="32"/>
  </cols>
  <sheetData>
    <row r="1" spans="1:11" ht="17.25" customHeight="1">
      <c r="A1" s="89" t="s">
        <v>76</v>
      </c>
      <c r="B1" s="89"/>
      <c r="C1" s="89"/>
      <c r="D1" s="89"/>
      <c r="E1" s="89"/>
    </row>
    <row r="2" spans="1:11" ht="18" customHeight="1">
      <c r="A2" s="88" t="s">
        <v>4</v>
      </c>
      <c r="B2" s="88"/>
      <c r="C2" s="88"/>
      <c r="D2" s="88"/>
      <c r="E2" s="88"/>
    </row>
    <row r="3" spans="1:11" ht="20.25" customHeight="1" thickBot="1">
      <c r="A3" s="33"/>
      <c r="B3" s="34"/>
      <c r="C3" s="35"/>
      <c r="D3" s="33"/>
      <c r="E3" s="33"/>
    </row>
    <row r="4" spans="1:11" s="36" customFormat="1" ht="63.75" customHeight="1">
      <c r="A4" s="50" t="s">
        <v>3</v>
      </c>
      <c r="B4" s="51" t="s">
        <v>67</v>
      </c>
      <c r="C4" s="51" t="s">
        <v>0</v>
      </c>
      <c r="D4" s="52" t="s">
        <v>72</v>
      </c>
      <c r="E4" s="57" t="s">
        <v>75</v>
      </c>
    </row>
    <row r="5" spans="1:11" s="36" customFormat="1" ht="36.75" customHeight="1" thickBot="1">
      <c r="A5" s="45">
        <v>1</v>
      </c>
      <c r="B5" s="69">
        <v>2</v>
      </c>
      <c r="C5" s="69">
        <v>3</v>
      </c>
      <c r="D5" s="70">
        <v>4</v>
      </c>
      <c r="E5" s="71"/>
      <c r="F5" s="38"/>
      <c r="G5" s="38"/>
      <c r="H5" s="38"/>
      <c r="I5" s="38"/>
      <c r="J5" s="38"/>
      <c r="K5" s="39"/>
    </row>
    <row r="6" spans="1:11" s="36" customFormat="1" ht="46.5" customHeight="1">
      <c r="A6" s="73">
        <v>1</v>
      </c>
      <c r="B6" s="81" t="s">
        <v>12</v>
      </c>
      <c r="C6" s="74" t="s">
        <v>15</v>
      </c>
      <c r="D6" s="75">
        <f>'სოფლის პროგრამა-გარე განათება'!G33</f>
        <v>0</v>
      </c>
      <c r="E6" s="76">
        <v>5594</v>
      </c>
      <c r="F6" s="38"/>
      <c r="G6" s="38"/>
      <c r="H6" s="38"/>
      <c r="I6" s="38"/>
      <c r="J6" s="38"/>
      <c r="K6" s="39"/>
    </row>
    <row r="7" spans="1:11" s="36" customFormat="1" ht="54.75" customHeight="1">
      <c r="A7" s="37">
        <v>2</v>
      </c>
      <c r="B7" s="82"/>
      <c r="C7" s="40" t="s">
        <v>68</v>
      </c>
      <c r="D7" s="41">
        <f>'სოფლის პროგრამა-გარე განათება'!G73</f>
        <v>0</v>
      </c>
      <c r="E7" s="58">
        <v>6244</v>
      </c>
      <c r="F7" s="38"/>
      <c r="G7" s="38"/>
      <c r="H7" s="38"/>
      <c r="I7" s="38"/>
      <c r="J7" s="38"/>
      <c r="K7" s="39"/>
    </row>
    <row r="8" spans="1:11" ht="45.75" customHeight="1">
      <c r="A8" s="37">
        <v>3</v>
      </c>
      <c r="B8" s="83" t="s">
        <v>13</v>
      </c>
      <c r="C8" s="42" t="s">
        <v>54</v>
      </c>
      <c r="D8" s="43">
        <f>'სოფლის პროგრამა-გარე განათება'!G113</f>
        <v>0</v>
      </c>
      <c r="E8" s="59">
        <v>16000</v>
      </c>
      <c r="F8" s="44"/>
      <c r="G8" s="44"/>
      <c r="H8" s="44"/>
      <c r="I8" s="44"/>
      <c r="J8" s="44"/>
      <c r="K8" s="44"/>
    </row>
    <row r="9" spans="1:11" ht="45">
      <c r="A9" s="37">
        <v>4</v>
      </c>
      <c r="B9" s="84"/>
      <c r="C9" s="42" t="s">
        <v>69</v>
      </c>
      <c r="D9" s="43">
        <f>'სოფლის პროგრამა-გარე განათება'!G153</f>
        <v>0</v>
      </c>
      <c r="E9" s="59">
        <v>8745</v>
      </c>
      <c r="F9" s="44"/>
      <c r="G9" s="44"/>
      <c r="H9" s="44"/>
      <c r="I9" s="44"/>
      <c r="J9" s="44"/>
      <c r="K9" s="44"/>
    </row>
    <row r="10" spans="1:11" ht="45">
      <c r="A10" s="37">
        <v>5</v>
      </c>
      <c r="B10" s="83" t="s">
        <v>14</v>
      </c>
      <c r="C10" s="42" t="s">
        <v>55</v>
      </c>
      <c r="D10" s="43">
        <f>'სოფლის პროგრამა-გარე განათება'!G193</f>
        <v>0</v>
      </c>
      <c r="E10" s="59">
        <v>2162</v>
      </c>
      <c r="F10" s="44"/>
      <c r="G10" s="44"/>
      <c r="H10" s="44"/>
      <c r="I10" s="44"/>
      <c r="J10" s="44"/>
      <c r="K10" s="44"/>
    </row>
    <row r="11" spans="1:11" ht="30">
      <c r="A11" s="37">
        <v>6</v>
      </c>
      <c r="B11" s="84"/>
      <c r="C11" s="42" t="s">
        <v>70</v>
      </c>
      <c r="D11" s="43">
        <f>'სოფლის პროგრამა-გარე განათება'!G232</f>
        <v>0</v>
      </c>
      <c r="E11" s="59">
        <v>7895</v>
      </c>
      <c r="F11" s="44"/>
      <c r="G11" s="44"/>
      <c r="H11" s="44"/>
      <c r="I11" s="44"/>
      <c r="J11" s="44"/>
      <c r="K11" s="44"/>
    </row>
    <row r="12" spans="1:11" ht="60.75" thickBot="1">
      <c r="A12" s="77">
        <v>7</v>
      </c>
      <c r="B12" s="78" t="s">
        <v>10</v>
      </c>
      <c r="C12" s="78" t="s">
        <v>73</v>
      </c>
      <c r="D12" s="79">
        <f>'სოფლის პროგრამა-გარე განათება'!G272</f>
        <v>0</v>
      </c>
      <c r="E12" s="80">
        <v>6232</v>
      </c>
      <c r="F12" s="44"/>
      <c r="G12" s="44"/>
      <c r="H12" s="44"/>
      <c r="I12" s="44"/>
      <c r="J12" s="44"/>
      <c r="K12" s="44"/>
    </row>
    <row r="13" spans="1:11">
      <c r="A13" s="95" t="s">
        <v>1</v>
      </c>
      <c r="B13" s="96"/>
      <c r="C13" s="97"/>
      <c r="D13" s="72">
        <f>SUM(D6:D12)</f>
        <v>0</v>
      </c>
      <c r="E13" s="60"/>
      <c r="F13" s="44"/>
      <c r="G13" s="44"/>
      <c r="H13" s="44"/>
      <c r="I13" s="44"/>
      <c r="J13" s="44"/>
      <c r="K13" s="44"/>
    </row>
    <row r="14" spans="1:11">
      <c r="A14" s="85" t="s">
        <v>71</v>
      </c>
      <c r="B14" s="86"/>
      <c r="C14" s="87"/>
      <c r="D14" s="46">
        <f>D13*2%</f>
        <v>0</v>
      </c>
      <c r="E14" s="60"/>
      <c r="F14" s="44"/>
      <c r="G14" s="44"/>
      <c r="H14" s="44"/>
      <c r="I14" s="44"/>
      <c r="J14" s="44"/>
      <c r="K14" s="44"/>
    </row>
    <row r="15" spans="1:11">
      <c r="A15" s="85" t="s">
        <v>1</v>
      </c>
      <c r="B15" s="86"/>
      <c r="C15" s="87"/>
      <c r="D15" s="47">
        <f>SUM(D13:D14)</f>
        <v>0</v>
      </c>
      <c r="E15" s="61"/>
    </row>
    <row r="16" spans="1:11">
      <c r="A16" s="85" t="s">
        <v>11</v>
      </c>
      <c r="B16" s="86"/>
      <c r="C16" s="87"/>
      <c r="D16" s="47">
        <f>D15*18%</f>
        <v>0</v>
      </c>
      <c r="E16" s="61"/>
    </row>
    <row r="17" spans="1:5" ht="15.75" thickBot="1">
      <c r="A17" s="92" t="s">
        <v>1</v>
      </c>
      <c r="B17" s="93"/>
      <c r="C17" s="94"/>
      <c r="D17" s="62">
        <f>SUM(D15:D16)</f>
        <v>0</v>
      </c>
      <c r="E17" s="63"/>
    </row>
    <row r="18" spans="1:5">
      <c r="A18" s="90" t="s">
        <v>79</v>
      </c>
      <c r="B18" s="90"/>
      <c r="C18" s="90"/>
      <c r="D18" s="90"/>
      <c r="E18" s="90"/>
    </row>
    <row r="19" spans="1:5">
      <c r="A19" s="91"/>
      <c r="B19" s="91"/>
      <c r="C19" s="91"/>
      <c r="D19" s="91"/>
      <c r="E19" s="91"/>
    </row>
    <row r="20" spans="1:5">
      <c r="A20" s="91"/>
      <c r="B20" s="91"/>
      <c r="C20" s="91"/>
      <c r="D20" s="91"/>
      <c r="E20" s="91"/>
    </row>
    <row r="21" spans="1:5">
      <c r="A21" s="91"/>
      <c r="B21" s="91"/>
      <c r="C21" s="91"/>
      <c r="D21" s="91"/>
      <c r="E21" s="91"/>
    </row>
    <row r="22" spans="1:5">
      <c r="A22" s="91"/>
      <c r="B22" s="91"/>
      <c r="C22" s="91"/>
      <c r="D22" s="91"/>
      <c r="E22" s="91"/>
    </row>
    <row r="23" spans="1:5">
      <c r="A23" s="91"/>
      <c r="B23" s="91"/>
      <c r="C23" s="91"/>
      <c r="D23" s="91"/>
      <c r="E23" s="91"/>
    </row>
  </sheetData>
  <mergeCells count="11">
    <mergeCell ref="A18:E23"/>
    <mergeCell ref="A17:C17"/>
    <mergeCell ref="B10:B11"/>
    <mergeCell ref="A13:C13"/>
    <mergeCell ref="A14:C14"/>
    <mergeCell ref="A15:C15"/>
    <mergeCell ref="B6:B7"/>
    <mergeCell ref="B8:B9"/>
    <mergeCell ref="A16:C16"/>
    <mergeCell ref="A2:E2"/>
    <mergeCell ref="A1:E1"/>
  </mergeCells>
  <phoneticPr fontId="3" type="noConversion"/>
  <pageMargins left="0.39370078740157483" right="0.11811023622047245" top="0.27559055118110237" bottom="0.11811023622047245" header="0.25" footer="7.874015748031496E-2"/>
  <pageSetup paperSize="9" scale="5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5"/>
  <sheetViews>
    <sheetView tabSelected="1" view="pageBreakPreview" topLeftCell="A170" zoomScale="90" zoomScaleNormal="100" zoomScaleSheetLayoutView="90" workbookViewId="0">
      <selection activeCell="C183" sqref="C183"/>
    </sheetView>
  </sheetViews>
  <sheetFormatPr defaultRowHeight="15"/>
  <cols>
    <col min="1" max="1" width="3.28515625" style="2" customWidth="1"/>
    <col min="2" max="2" width="14.85546875" style="2" customWidth="1"/>
    <col min="3" max="3" width="39" style="2" customWidth="1"/>
    <col min="4" max="4" width="10.140625" style="2" customWidth="1"/>
    <col min="5" max="5" width="8" style="2" customWidth="1"/>
    <col min="6" max="6" width="9.85546875" style="2" customWidth="1"/>
    <col min="7" max="7" width="11.85546875" style="2" customWidth="1"/>
    <col min="8" max="8" width="9.140625" style="1"/>
    <col min="9" max="12" width="9.140625" style="2"/>
    <col min="13" max="14" width="10.85546875" style="2" customWidth="1"/>
    <col min="15" max="16384" width="9.140625" style="2"/>
  </cols>
  <sheetData>
    <row r="1" spans="1:7" ht="21" customHeight="1">
      <c r="A1" s="119" t="s">
        <v>15</v>
      </c>
      <c r="B1" s="119"/>
      <c r="C1" s="119"/>
      <c r="D1" s="119"/>
      <c r="E1" s="119"/>
      <c r="F1" s="119"/>
      <c r="G1" s="119"/>
    </row>
    <row r="2" spans="1:7" ht="30">
      <c r="A2" s="15" t="s">
        <v>3</v>
      </c>
      <c r="B2" s="15" t="s">
        <v>16</v>
      </c>
      <c r="C2" s="23" t="s">
        <v>17</v>
      </c>
      <c r="D2" s="23" t="s">
        <v>18</v>
      </c>
      <c r="E2" s="23" t="s">
        <v>19</v>
      </c>
      <c r="F2" s="23" t="s">
        <v>20</v>
      </c>
      <c r="G2" s="23" t="s">
        <v>21</v>
      </c>
    </row>
    <row r="3" spans="1:7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</row>
    <row r="4" spans="1:7">
      <c r="A4" s="3"/>
      <c r="B4" s="112" t="s">
        <v>56</v>
      </c>
      <c r="C4" s="112"/>
      <c r="D4" s="112"/>
      <c r="E4" s="112"/>
      <c r="F4" s="112"/>
      <c r="G4" s="112"/>
    </row>
    <row r="5" spans="1:7" ht="30">
      <c r="A5" s="3">
        <v>1</v>
      </c>
      <c r="B5" s="4" t="s">
        <v>22</v>
      </c>
      <c r="C5" s="56" t="s">
        <v>24</v>
      </c>
      <c r="D5" s="4" t="s">
        <v>5</v>
      </c>
      <c r="E5" s="5">
        <v>9</v>
      </c>
      <c r="F5" s="6"/>
      <c r="G5" s="16">
        <f>G6+G7</f>
        <v>0</v>
      </c>
    </row>
    <row r="6" spans="1:7">
      <c r="A6" s="3"/>
      <c r="B6" s="4"/>
      <c r="C6" s="4" t="s">
        <v>26</v>
      </c>
      <c r="D6" s="4" t="s">
        <v>6</v>
      </c>
      <c r="E6" s="5">
        <v>9</v>
      </c>
      <c r="F6" s="31"/>
      <c r="G6" s="6">
        <f t="shared" ref="G6" si="0">F6*E6</f>
        <v>0</v>
      </c>
    </row>
    <row r="7" spans="1:7">
      <c r="A7" s="3"/>
      <c r="B7" s="4"/>
      <c r="C7" s="4" t="s">
        <v>27</v>
      </c>
      <c r="D7" s="4" t="s">
        <v>6</v>
      </c>
      <c r="E7" s="5">
        <v>9</v>
      </c>
      <c r="F7" s="31"/>
      <c r="G7" s="6">
        <f>E7*F7</f>
        <v>0</v>
      </c>
    </row>
    <row r="8" spans="1:7" ht="30">
      <c r="A8" s="3">
        <v>2</v>
      </c>
      <c r="B8" s="4" t="s">
        <v>23</v>
      </c>
      <c r="C8" s="56" t="s">
        <v>28</v>
      </c>
      <c r="D8" s="4" t="s">
        <v>25</v>
      </c>
      <c r="E8" s="5">
        <v>350</v>
      </c>
      <c r="F8" s="31"/>
      <c r="G8" s="16">
        <f>G9+G10</f>
        <v>0</v>
      </c>
    </row>
    <row r="9" spans="1:7">
      <c r="A9" s="3"/>
      <c r="B9" s="4"/>
      <c r="C9" s="4" t="s">
        <v>26</v>
      </c>
      <c r="D9" s="4" t="s">
        <v>6</v>
      </c>
      <c r="E9" s="5">
        <f>E8</f>
        <v>350</v>
      </c>
      <c r="F9" s="31"/>
      <c r="G9" s="6">
        <f>F9*E9</f>
        <v>0</v>
      </c>
    </row>
    <row r="10" spans="1:7">
      <c r="A10" s="3"/>
      <c r="B10" s="4"/>
      <c r="C10" s="4" t="s">
        <v>27</v>
      </c>
      <c r="D10" s="4" t="s">
        <v>6</v>
      </c>
      <c r="E10" s="5">
        <v>350</v>
      </c>
      <c r="F10" s="31"/>
      <c r="G10" s="6">
        <f>E10*F10</f>
        <v>0</v>
      </c>
    </row>
    <row r="11" spans="1:7">
      <c r="A11" s="3"/>
      <c r="B11" s="98" t="s">
        <v>1</v>
      </c>
      <c r="C11" s="99"/>
      <c r="D11" s="111"/>
      <c r="E11" s="26"/>
      <c r="F11" s="26"/>
      <c r="G11" s="16">
        <f>G8+G5</f>
        <v>0</v>
      </c>
    </row>
    <row r="12" spans="1:7">
      <c r="A12" s="3"/>
      <c r="B12" s="109" t="s">
        <v>26</v>
      </c>
      <c r="C12" s="110"/>
      <c r="D12" s="28"/>
      <c r="E12" s="28"/>
      <c r="F12" s="28"/>
      <c r="G12" s="6">
        <f>G9+G6</f>
        <v>0</v>
      </c>
    </row>
    <row r="13" spans="1:7" ht="45" customHeight="1">
      <c r="A13" s="3"/>
      <c r="B13" s="109" t="s">
        <v>52</v>
      </c>
      <c r="C13" s="110"/>
      <c r="D13" s="27">
        <v>0.75</v>
      </c>
      <c r="E13" s="28"/>
      <c r="F13" s="27"/>
      <c r="G13" s="6">
        <f>G12*D13</f>
        <v>0</v>
      </c>
    </row>
    <row r="14" spans="1:7">
      <c r="A14" s="3"/>
      <c r="B14" s="98" t="s">
        <v>53</v>
      </c>
      <c r="C14" s="99"/>
      <c r="D14" s="111"/>
      <c r="E14" s="26"/>
      <c r="F14" s="26"/>
      <c r="G14" s="16">
        <f>G11+G13</f>
        <v>0</v>
      </c>
    </row>
    <row r="15" spans="1:7">
      <c r="A15" s="3"/>
      <c r="B15" s="113" t="s">
        <v>30</v>
      </c>
      <c r="C15" s="114"/>
      <c r="D15" s="114"/>
      <c r="E15" s="114"/>
      <c r="F15" s="114"/>
      <c r="G15" s="115"/>
    </row>
    <row r="16" spans="1:7">
      <c r="A16" s="3"/>
      <c r="B16" s="102" t="s">
        <v>29</v>
      </c>
      <c r="C16" s="103"/>
      <c r="D16" s="103"/>
      <c r="E16" s="103"/>
      <c r="F16" s="103"/>
      <c r="G16" s="104"/>
    </row>
    <row r="17" spans="1:12">
      <c r="A17" s="3"/>
      <c r="B17" s="116">
        <v>1</v>
      </c>
      <c r="C17" s="9" t="s">
        <v>31</v>
      </c>
      <c r="D17" s="4" t="s">
        <v>5</v>
      </c>
      <c r="E17" s="5">
        <v>9</v>
      </c>
      <c r="F17" s="6"/>
      <c r="G17" s="16">
        <f>G18+G19+G20</f>
        <v>0</v>
      </c>
    </row>
    <row r="18" spans="1:12">
      <c r="A18" s="3"/>
      <c r="B18" s="117"/>
      <c r="C18" s="9" t="s">
        <v>26</v>
      </c>
      <c r="D18" s="4" t="s">
        <v>6</v>
      </c>
      <c r="E18" s="5">
        <f>E17</f>
        <v>9</v>
      </c>
      <c r="F18" s="31"/>
      <c r="G18" s="6">
        <f t="shared" ref="G18" si="1">F18*E18</f>
        <v>0</v>
      </c>
    </row>
    <row r="19" spans="1:12">
      <c r="A19" s="3"/>
      <c r="B19" s="117"/>
      <c r="C19" s="10" t="s">
        <v>27</v>
      </c>
      <c r="D19" s="3" t="s">
        <v>6</v>
      </c>
      <c r="E19" s="66">
        <v>9</v>
      </c>
      <c r="F19" s="53"/>
      <c r="G19" s="65">
        <f>E19*F19</f>
        <v>0</v>
      </c>
    </row>
    <row r="20" spans="1:12">
      <c r="A20" s="3"/>
      <c r="B20" s="118"/>
      <c r="C20" s="9" t="s">
        <v>33</v>
      </c>
      <c r="D20" s="4" t="s">
        <v>5</v>
      </c>
      <c r="E20" s="5">
        <v>9</v>
      </c>
      <c r="F20" s="31"/>
      <c r="G20" s="6">
        <f>F20*E20</f>
        <v>0</v>
      </c>
    </row>
    <row r="21" spans="1:12">
      <c r="A21" s="3"/>
      <c r="B21" s="4">
        <v>2</v>
      </c>
      <c r="C21" s="9" t="s">
        <v>32</v>
      </c>
      <c r="D21" s="4" t="s">
        <v>9</v>
      </c>
      <c r="E21" s="5">
        <v>350</v>
      </c>
      <c r="F21" s="31"/>
      <c r="G21" s="16">
        <f t="shared" ref="G21" si="2">F21*E21</f>
        <v>0</v>
      </c>
    </row>
    <row r="22" spans="1:12">
      <c r="A22" s="3"/>
      <c r="B22" s="8">
        <v>3</v>
      </c>
      <c r="C22" s="9" t="s">
        <v>34</v>
      </c>
      <c r="D22" s="11" t="s">
        <v>5</v>
      </c>
      <c r="E22" s="5">
        <v>9</v>
      </c>
      <c r="F22" s="31"/>
      <c r="G22" s="16">
        <f t="shared" ref="G22:G27" si="3">F22*E22</f>
        <v>0</v>
      </c>
    </row>
    <row r="23" spans="1:12">
      <c r="A23" s="3"/>
      <c r="B23" s="4">
        <v>4</v>
      </c>
      <c r="C23" s="9" t="s">
        <v>42</v>
      </c>
      <c r="D23" s="11" t="s">
        <v>5</v>
      </c>
      <c r="E23" s="5">
        <v>2</v>
      </c>
      <c r="F23" s="31"/>
      <c r="G23" s="16">
        <f t="shared" si="3"/>
        <v>0</v>
      </c>
    </row>
    <row r="24" spans="1:12">
      <c r="A24" s="3"/>
      <c r="B24" s="8">
        <v>5</v>
      </c>
      <c r="C24" s="9" t="s">
        <v>43</v>
      </c>
      <c r="D24" s="11" t="s">
        <v>5</v>
      </c>
      <c r="E24" s="5">
        <v>18</v>
      </c>
      <c r="F24" s="31"/>
      <c r="G24" s="16">
        <f t="shared" si="3"/>
        <v>0</v>
      </c>
    </row>
    <row r="25" spans="1:12">
      <c r="A25" s="3"/>
      <c r="B25" s="4">
        <v>6</v>
      </c>
      <c r="C25" s="9" t="s">
        <v>45</v>
      </c>
      <c r="D25" s="11" t="s">
        <v>5</v>
      </c>
      <c r="E25" s="5">
        <v>7</v>
      </c>
      <c r="F25" s="31"/>
      <c r="G25" s="16">
        <f t="shared" si="3"/>
        <v>0</v>
      </c>
    </row>
    <row r="26" spans="1:12">
      <c r="A26" s="3"/>
      <c r="B26" s="8">
        <v>7</v>
      </c>
      <c r="C26" s="9" t="s">
        <v>46</v>
      </c>
      <c r="D26" s="11" t="s">
        <v>25</v>
      </c>
      <c r="E26" s="5">
        <v>14</v>
      </c>
      <c r="F26" s="31"/>
      <c r="G26" s="16">
        <f t="shared" si="3"/>
        <v>0</v>
      </c>
    </row>
    <row r="27" spans="1:12">
      <c r="A27" s="3"/>
      <c r="B27" s="4">
        <v>8</v>
      </c>
      <c r="C27" s="9" t="s">
        <v>61</v>
      </c>
      <c r="D27" s="11" t="s">
        <v>5</v>
      </c>
      <c r="E27" s="5">
        <v>9</v>
      </c>
      <c r="F27" s="31"/>
      <c r="G27" s="16">
        <f t="shared" si="3"/>
        <v>0</v>
      </c>
    </row>
    <row r="28" spans="1:12">
      <c r="A28" s="3"/>
      <c r="B28" s="98" t="s">
        <v>47</v>
      </c>
      <c r="C28" s="99"/>
      <c r="D28" s="99"/>
      <c r="E28" s="26"/>
      <c r="F28" s="26"/>
      <c r="G28" s="16">
        <f>G27+G26+G25+G24+G23+G22+G21+G17</f>
        <v>0</v>
      </c>
    </row>
    <row r="29" spans="1:12">
      <c r="A29" s="3"/>
      <c r="B29" s="109" t="s">
        <v>48</v>
      </c>
      <c r="C29" s="110"/>
      <c r="D29" s="27">
        <v>0.1</v>
      </c>
      <c r="E29" s="28"/>
      <c r="F29" s="28"/>
      <c r="G29" s="12">
        <f>G28*D29</f>
        <v>0</v>
      </c>
    </row>
    <row r="30" spans="1:12" ht="15.75">
      <c r="A30" s="3"/>
      <c r="B30" s="98" t="s">
        <v>49</v>
      </c>
      <c r="C30" s="99"/>
      <c r="D30" s="99"/>
      <c r="E30" s="29"/>
      <c r="F30" s="29"/>
      <c r="G30" s="6">
        <f>G29+G28</f>
        <v>0</v>
      </c>
    </row>
    <row r="31" spans="1:12">
      <c r="A31" s="3"/>
      <c r="B31" s="100" t="s">
        <v>35</v>
      </c>
      <c r="C31" s="101"/>
      <c r="D31" s="101"/>
      <c r="E31" s="30"/>
      <c r="F31" s="30"/>
      <c r="G31" s="16">
        <f>G30+G14</f>
        <v>0</v>
      </c>
    </row>
    <row r="32" spans="1:12" ht="21" customHeight="1">
      <c r="A32" s="3"/>
      <c r="B32" s="109" t="s">
        <v>50</v>
      </c>
      <c r="C32" s="110"/>
      <c r="D32" s="27">
        <v>0.08</v>
      </c>
      <c r="E32" s="28"/>
      <c r="F32" s="28"/>
      <c r="G32" s="6">
        <f>G31*D32</f>
        <v>0</v>
      </c>
      <c r="H32" s="13"/>
      <c r="J32" s="14"/>
      <c r="L32" s="14"/>
    </row>
    <row r="33" spans="1:14" s="20" customFormat="1" ht="15.75" thickBot="1">
      <c r="A33" s="15"/>
      <c r="B33" s="106" t="s">
        <v>51</v>
      </c>
      <c r="C33" s="107"/>
      <c r="D33" s="107"/>
      <c r="E33" s="107"/>
      <c r="F33" s="108"/>
      <c r="G33" s="16">
        <f>G32+G31</f>
        <v>0</v>
      </c>
      <c r="H33" s="17"/>
      <c r="I33" s="18"/>
      <c r="J33" s="19"/>
      <c r="K33" s="18"/>
      <c r="L33" s="19"/>
      <c r="M33" s="18"/>
      <c r="N33" s="18"/>
    </row>
    <row r="34" spans="1:14" ht="42" customHeight="1">
      <c r="A34" s="105" t="s">
        <v>36</v>
      </c>
      <c r="B34" s="105"/>
      <c r="C34" s="105"/>
      <c r="D34" s="105"/>
      <c r="E34" s="105"/>
      <c r="F34" s="105"/>
      <c r="G34" s="105"/>
    </row>
    <row r="35" spans="1:14" ht="30">
      <c r="A35" s="15" t="s">
        <v>3</v>
      </c>
      <c r="B35" s="15" t="s">
        <v>16</v>
      </c>
      <c r="C35" s="23" t="s">
        <v>17</v>
      </c>
      <c r="D35" s="23" t="s">
        <v>18</v>
      </c>
      <c r="E35" s="23" t="s">
        <v>19</v>
      </c>
      <c r="F35" s="23" t="s">
        <v>20</v>
      </c>
      <c r="G35" s="23" t="s">
        <v>21</v>
      </c>
    </row>
    <row r="36" spans="1:14">
      <c r="A36" s="15">
        <v>1</v>
      </c>
      <c r="B36" s="15">
        <v>2</v>
      </c>
      <c r="C36" s="15">
        <v>3</v>
      </c>
      <c r="D36" s="15">
        <v>4</v>
      </c>
      <c r="E36" s="15">
        <v>5</v>
      </c>
      <c r="F36" s="15">
        <v>6</v>
      </c>
      <c r="G36" s="15">
        <v>7</v>
      </c>
    </row>
    <row r="37" spans="1:14">
      <c r="A37" s="3"/>
      <c r="B37" s="112" t="s">
        <v>56</v>
      </c>
      <c r="C37" s="112"/>
      <c r="D37" s="112"/>
      <c r="E37" s="112"/>
      <c r="F37" s="112"/>
      <c r="G37" s="112"/>
    </row>
    <row r="38" spans="1:14" ht="30">
      <c r="A38" s="3">
        <v>1</v>
      </c>
      <c r="B38" s="4" t="s">
        <v>22</v>
      </c>
      <c r="C38" s="56" t="s">
        <v>8</v>
      </c>
      <c r="D38" s="4" t="s">
        <v>7</v>
      </c>
      <c r="E38" s="5">
        <v>1</v>
      </c>
      <c r="F38" s="6"/>
      <c r="G38" s="16">
        <f>G39+G40</f>
        <v>0</v>
      </c>
    </row>
    <row r="39" spans="1:14">
      <c r="A39" s="3"/>
      <c r="B39" s="4"/>
      <c r="C39" s="4" t="s">
        <v>26</v>
      </c>
      <c r="D39" s="4" t="s">
        <v>6</v>
      </c>
      <c r="E39" s="5">
        <v>1</v>
      </c>
      <c r="F39" s="31"/>
      <c r="G39" s="6">
        <f>F39*E39</f>
        <v>0</v>
      </c>
    </row>
    <row r="40" spans="1:14">
      <c r="A40" s="3"/>
      <c r="B40" s="4"/>
      <c r="C40" s="4" t="s">
        <v>27</v>
      </c>
      <c r="D40" s="4" t="s">
        <v>6</v>
      </c>
      <c r="E40" s="5">
        <v>1</v>
      </c>
      <c r="F40" s="31"/>
      <c r="G40" s="6">
        <f>E40*F40</f>
        <v>0</v>
      </c>
    </row>
    <row r="41" spans="1:14" ht="30">
      <c r="A41" s="3">
        <v>2</v>
      </c>
      <c r="B41" s="4" t="s">
        <v>23</v>
      </c>
      <c r="C41" s="56" t="s">
        <v>24</v>
      </c>
      <c r="D41" s="4" t="s">
        <v>5</v>
      </c>
      <c r="E41" s="5">
        <v>10</v>
      </c>
      <c r="F41" s="6"/>
      <c r="G41" s="16">
        <f>G42+G43</f>
        <v>0</v>
      </c>
    </row>
    <row r="42" spans="1:14">
      <c r="A42" s="3"/>
      <c r="B42" s="4"/>
      <c r="C42" s="4" t="s">
        <v>26</v>
      </c>
      <c r="D42" s="4" t="s">
        <v>6</v>
      </c>
      <c r="E42" s="5">
        <f>E41</f>
        <v>10</v>
      </c>
      <c r="F42" s="31"/>
      <c r="G42" s="6">
        <f t="shared" ref="G42" si="4">F42*E42</f>
        <v>0</v>
      </c>
    </row>
    <row r="43" spans="1:14">
      <c r="A43" s="3"/>
      <c r="B43" s="4"/>
      <c r="C43" s="4" t="s">
        <v>27</v>
      </c>
      <c r="D43" s="4" t="s">
        <v>6</v>
      </c>
      <c r="E43" s="5">
        <v>10</v>
      </c>
      <c r="F43" s="31"/>
      <c r="G43" s="6">
        <f>E43*F43</f>
        <v>0</v>
      </c>
    </row>
    <row r="44" spans="1:14" ht="30">
      <c r="A44" s="3">
        <v>4</v>
      </c>
      <c r="B44" s="4" t="s">
        <v>57</v>
      </c>
      <c r="C44" s="56" t="s">
        <v>28</v>
      </c>
      <c r="D44" s="4" t="s">
        <v>25</v>
      </c>
      <c r="E44" s="5">
        <v>255</v>
      </c>
      <c r="F44" s="6"/>
      <c r="G44" s="16">
        <f>G45+G46</f>
        <v>0</v>
      </c>
    </row>
    <row r="45" spans="1:14">
      <c r="A45" s="3"/>
      <c r="B45" s="4"/>
      <c r="C45" s="4" t="s">
        <v>26</v>
      </c>
      <c r="D45" s="4" t="s">
        <v>6</v>
      </c>
      <c r="E45" s="5">
        <f>E44</f>
        <v>255</v>
      </c>
      <c r="F45" s="54"/>
      <c r="G45" s="6">
        <f>F45*E45</f>
        <v>0</v>
      </c>
    </row>
    <row r="46" spans="1:14">
      <c r="A46" s="3"/>
      <c r="B46" s="4"/>
      <c r="C46" s="4" t="s">
        <v>27</v>
      </c>
      <c r="D46" s="4" t="s">
        <v>6</v>
      </c>
      <c r="E46" s="5">
        <v>255</v>
      </c>
      <c r="F46" s="54"/>
      <c r="G46" s="6">
        <f>E46*F46</f>
        <v>0</v>
      </c>
    </row>
    <row r="47" spans="1:14">
      <c r="A47" s="3"/>
      <c r="B47" s="98" t="s">
        <v>1</v>
      </c>
      <c r="C47" s="99"/>
      <c r="D47" s="111"/>
      <c r="E47" s="26"/>
      <c r="F47" s="26"/>
      <c r="G47" s="16">
        <f>G38+G41+G44</f>
        <v>0</v>
      </c>
    </row>
    <row r="48" spans="1:14">
      <c r="A48" s="3"/>
      <c r="B48" s="109" t="s">
        <v>26</v>
      </c>
      <c r="C48" s="110"/>
      <c r="D48" s="28"/>
      <c r="E48" s="28"/>
      <c r="F48" s="28"/>
      <c r="G48" s="6">
        <f>G39+G42+G45</f>
        <v>0</v>
      </c>
    </row>
    <row r="49" spans="1:7" ht="45" customHeight="1">
      <c r="A49" s="3"/>
      <c r="B49" s="109" t="s">
        <v>52</v>
      </c>
      <c r="C49" s="110"/>
      <c r="D49" s="27">
        <v>0.75</v>
      </c>
      <c r="E49" s="28"/>
      <c r="F49" s="27"/>
      <c r="G49" s="6">
        <f>G48*D49</f>
        <v>0</v>
      </c>
    </row>
    <row r="50" spans="1:7">
      <c r="A50" s="3"/>
      <c r="B50" s="98" t="s">
        <v>53</v>
      </c>
      <c r="C50" s="99"/>
      <c r="D50" s="111"/>
      <c r="E50" s="26"/>
      <c r="F50" s="26"/>
      <c r="G50" s="16">
        <f>G47+G49</f>
        <v>0</v>
      </c>
    </row>
    <row r="51" spans="1:7">
      <c r="A51" s="3"/>
      <c r="B51" s="113" t="s">
        <v>2</v>
      </c>
      <c r="C51" s="114"/>
      <c r="D51" s="114"/>
      <c r="E51" s="114"/>
      <c r="F51" s="114"/>
      <c r="G51" s="115"/>
    </row>
    <row r="52" spans="1:7">
      <c r="A52" s="3"/>
      <c r="B52" s="102" t="s">
        <v>29</v>
      </c>
      <c r="C52" s="103"/>
      <c r="D52" s="103"/>
      <c r="E52" s="103"/>
      <c r="F52" s="103"/>
      <c r="G52" s="104"/>
    </row>
    <row r="53" spans="1:7">
      <c r="A53" s="3"/>
      <c r="B53" s="116">
        <v>1</v>
      </c>
      <c r="C53" s="9" t="s">
        <v>31</v>
      </c>
      <c r="D53" s="4" t="s">
        <v>5</v>
      </c>
      <c r="E53" s="5">
        <v>10</v>
      </c>
      <c r="F53" s="6"/>
      <c r="G53" s="16">
        <f>G54+G55+G56</f>
        <v>0</v>
      </c>
    </row>
    <row r="54" spans="1:7">
      <c r="A54" s="3"/>
      <c r="B54" s="117"/>
      <c r="C54" s="9" t="s">
        <v>26</v>
      </c>
      <c r="D54" s="4" t="s">
        <v>6</v>
      </c>
      <c r="E54" s="5">
        <f>E53</f>
        <v>10</v>
      </c>
      <c r="F54" s="31"/>
      <c r="G54" s="6">
        <f t="shared" ref="G54" si="5">F54*E54</f>
        <v>0</v>
      </c>
    </row>
    <row r="55" spans="1:7">
      <c r="A55" s="3"/>
      <c r="B55" s="117"/>
      <c r="C55" s="10" t="s">
        <v>27</v>
      </c>
      <c r="D55" s="3" t="s">
        <v>6</v>
      </c>
      <c r="E55" s="66">
        <v>10</v>
      </c>
      <c r="F55" s="55"/>
      <c r="G55" s="67">
        <f>E55*F55</f>
        <v>0</v>
      </c>
    </row>
    <row r="56" spans="1:7">
      <c r="A56" s="3"/>
      <c r="B56" s="118"/>
      <c r="C56" s="9" t="s">
        <v>33</v>
      </c>
      <c r="D56" s="4" t="s">
        <v>5</v>
      </c>
      <c r="E56" s="5">
        <v>10</v>
      </c>
      <c r="F56" s="31"/>
      <c r="G56" s="6">
        <f>F56*E56</f>
        <v>0</v>
      </c>
    </row>
    <row r="57" spans="1:7">
      <c r="A57" s="3"/>
      <c r="B57" s="4">
        <v>2</v>
      </c>
      <c r="C57" s="9" t="s">
        <v>37</v>
      </c>
      <c r="D57" s="4" t="s">
        <v>9</v>
      </c>
      <c r="E57" s="5">
        <v>255</v>
      </c>
      <c r="F57" s="31"/>
      <c r="G57" s="16">
        <f t="shared" ref="G57" si="6">F57*E57</f>
        <v>0</v>
      </c>
    </row>
    <row r="58" spans="1:7">
      <c r="A58" s="3"/>
      <c r="B58" s="3">
        <v>3</v>
      </c>
      <c r="C58" s="21" t="s">
        <v>38</v>
      </c>
      <c r="D58" s="11" t="s">
        <v>5</v>
      </c>
      <c r="E58" s="5">
        <v>3</v>
      </c>
      <c r="F58" s="31"/>
      <c r="G58" s="16">
        <f t="shared" ref="G58:G67" si="7">F58*E58</f>
        <v>0</v>
      </c>
    </row>
    <row r="59" spans="1:7">
      <c r="A59" s="3"/>
      <c r="B59" s="7">
        <v>4</v>
      </c>
      <c r="C59" s="21" t="s">
        <v>39</v>
      </c>
      <c r="D59" s="11" t="s">
        <v>5</v>
      </c>
      <c r="E59" s="5">
        <v>1</v>
      </c>
      <c r="F59" s="31"/>
      <c r="G59" s="16">
        <f t="shared" si="7"/>
        <v>0</v>
      </c>
    </row>
    <row r="60" spans="1:7">
      <c r="A60" s="3"/>
      <c r="B60" s="3">
        <v>5</v>
      </c>
      <c r="C60" s="21" t="s">
        <v>40</v>
      </c>
      <c r="D60" s="11" t="s">
        <v>5</v>
      </c>
      <c r="E60" s="5">
        <v>1</v>
      </c>
      <c r="F60" s="31"/>
      <c r="G60" s="16">
        <f t="shared" si="7"/>
        <v>0</v>
      </c>
    </row>
    <row r="61" spans="1:7">
      <c r="A61" s="3"/>
      <c r="B61" s="7">
        <v>6</v>
      </c>
      <c r="C61" s="21" t="s">
        <v>41</v>
      </c>
      <c r="D61" s="11" t="s">
        <v>5</v>
      </c>
      <c r="E61" s="5">
        <v>1</v>
      </c>
      <c r="F61" s="31"/>
      <c r="G61" s="16">
        <f t="shared" si="7"/>
        <v>0</v>
      </c>
    </row>
    <row r="62" spans="1:7">
      <c r="A62" s="3"/>
      <c r="B62" s="3">
        <v>7</v>
      </c>
      <c r="C62" s="9" t="s">
        <v>34</v>
      </c>
      <c r="D62" s="11" t="s">
        <v>5</v>
      </c>
      <c r="E62" s="5">
        <v>10</v>
      </c>
      <c r="F62" s="31"/>
      <c r="G62" s="16">
        <f t="shared" si="7"/>
        <v>0</v>
      </c>
    </row>
    <row r="63" spans="1:7">
      <c r="A63" s="3"/>
      <c r="B63" s="7">
        <v>8</v>
      </c>
      <c r="C63" s="9" t="s">
        <v>42</v>
      </c>
      <c r="D63" s="11" t="s">
        <v>5</v>
      </c>
      <c r="E63" s="5">
        <v>2</v>
      </c>
      <c r="F63" s="31"/>
      <c r="G63" s="16">
        <f t="shared" si="7"/>
        <v>0</v>
      </c>
    </row>
    <row r="64" spans="1:7">
      <c r="A64" s="3"/>
      <c r="B64" s="3">
        <v>9</v>
      </c>
      <c r="C64" s="9" t="s">
        <v>43</v>
      </c>
      <c r="D64" s="11" t="s">
        <v>5</v>
      </c>
      <c r="E64" s="5">
        <v>20</v>
      </c>
      <c r="F64" s="31"/>
      <c r="G64" s="16">
        <f t="shared" si="7"/>
        <v>0</v>
      </c>
    </row>
    <row r="65" spans="1:14">
      <c r="A65" s="3"/>
      <c r="B65" s="7">
        <v>10</v>
      </c>
      <c r="C65" s="9" t="s">
        <v>45</v>
      </c>
      <c r="D65" s="11" t="s">
        <v>5</v>
      </c>
      <c r="E65" s="5">
        <v>8</v>
      </c>
      <c r="F65" s="31"/>
      <c r="G65" s="16">
        <f t="shared" si="7"/>
        <v>0</v>
      </c>
    </row>
    <row r="66" spans="1:14">
      <c r="A66" s="3"/>
      <c r="B66" s="3">
        <v>11</v>
      </c>
      <c r="C66" s="9" t="s">
        <v>46</v>
      </c>
      <c r="D66" s="11" t="s">
        <v>25</v>
      </c>
      <c r="E66" s="5">
        <v>30</v>
      </c>
      <c r="F66" s="31"/>
      <c r="G66" s="16">
        <f t="shared" si="7"/>
        <v>0</v>
      </c>
    </row>
    <row r="67" spans="1:14">
      <c r="A67" s="3"/>
      <c r="B67" s="7">
        <v>12</v>
      </c>
      <c r="C67" s="9" t="s">
        <v>44</v>
      </c>
      <c r="D67" s="11" t="s">
        <v>5</v>
      </c>
      <c r="E67" s="5">
        <v>10</v>
      </c>
      <c r="F67" s="31"/>
      <c r="G67" s="16">
        <f t="shared" si="7"/>
        <v>0</v>
      </c>
    </row>
    <row r="68" spans="1:14">
      <c r="A68" s="3"/>
      <c r="B68" s="98" t="s">
        <v>47</v>
      </c>
      <c r="C68" s="99"/>
      <c r="D68" s="99"/>
      <c r="E68" s="26"/>
      <c r="F68" s="26"/>
      <c r="G68" s="16">
        <f>G67+G66+G65+G64+G63+G62+G61+G60+G59+G58+G57+G53</f>
        <v>0</v>
      </c>
    </row>
    <row r="69" spans="1:14">
      <c r="A69" s="3"/>
      <c r="B69" s="109" t="s">
        <v>48</v>
      </c>
      <c r="C69" s="110"/>
      <c r="D69" s="27">
        <v>0.1</v>
      </c>
      <c r="E69" s="28"/>
      <c r="F69" s="28"/>
      <c r="G69" s="12">
        <f>G68*D69</f>
        <v>0</v>
      </c>
    </row>
    <row r="70" spans="1:14" ht="15.75" customHeight="1">
      <c r="A70" s="3"/>
      <c r="B70" s="98" t="s">
        <v>49</v>
      </c>
      <c r="C70" s="99"/>
      <c r="D70" s="99"/>
      <c r="E70" s="29"/>
      <c r="F70" s="29"/>
      <c r="G70" s="16">
        <f>G69+G68</f>
        <v>0</v>
      </c>
    </row>
    <row r="71" spans="1:14">
      <c r="A71" s="3"/>
      <c r="B71" s="100" t="s">
        <v>35</v>
      </c>
      <c r="C71" s="101"/>
      <c r="D71" s="101"/>
      <c r="E71" s="30"/>
      <c r="F71" s="30"/>
      <c r="G71" s="16">
        <f>G70+G50</f>
        <v>0</v>
      </c>
    </row>
    <row r="72" spans="1:14" ht="21.75" customHeight="1">
      <c r="A72" s="3"/>
      <c r="B72" s="109" t="s">
        <v>50</v>
      </c>
      <c r="C72" s="110"/>
      <c r="D72" s="27">
        <v>0.08</v>
      </c>
      <c r="E72" s="28"/>
      <c r="F72" s="28"/>
      <c r="G72" s="6">
        <f>G71*D72</f>
        <v>0</v>
      </c>
      <c r="H72" s="13"/>
      <c r="J72" s="14"/>
      <c r="L72" s="14"/>
    </row>
    <row r="73" spans="1:14" s="20" customFormat="1" ht="15.75" customHeight="1" thickBot="1">
      <c r="A73" s="15"/>
      <c r="B73" s="106" t="s">
        <v>51</v>
      </c>
      <c r="C73" s="107"/>
      <c r="D73" s="107"/>
      <c r="E73" s="107"/>
      <c r="F73" s="108"/>
      <c r="G73" s="16">
        <f>G72+G71</f>
        <v>0</v>
      </c>
      <c r="H73" s="17"/>
      <c r="I73" s="18"/>
      <c r="J73" s="19"/>
      <c r="K73" s="18"/>
      <c r="L73" s="19"/>
      <c r="M73" s="18"/>
      <c r="N73" s="18"/>
    </row>
    <row r="74" spans="1:14" ht="36" customHeight="1">
      <c r="A74" s="105" t="s">
        <v>54</v>
      </c>
      <c r="B74" s="105"/>
      <c r="C74" s="105"/>
      <c r="D74" s="105"/>
      <c r="E74" s="105"/>
      <c r="F74" s="105"/>
      <c r="G74" s="105"/>
    </row>
    <row r="75" spans="1:14" ht="30">
      <c r="A75" s="15" t="s">
        <v>3</v>
      </c>
      <c r="B75" s="15" t="s">
        <v>16</v>
      </c>
      <c r="C75" s="23" t="s">
        <v>17</v>
      </c>
      <c r="D75" s="23" t="s">
        <v>18</v>
      </c>
      <c r="E75" s="23" t="s">
        <v>19</v>
      </c>
      <c r="F75" s="23" t="s">
        <v>20</v>
      </c>
      <c r="G75" s="23" t="s">
        <v>21</v>
      </c>
    </row>
    <row r="76" spans="1:14">
      <c r="A76" s="15">
        <v>1</v>
      </c>
      <c r="B76" s="15">
        <v>2</v>
      </c>
      <c r="C76" s="15">
        <v>3</v>
      </c>
      <c r="D76" s="15">
        <v>4</v>
      </c>
      <c r="E76" s="15">
        <v>5</v>
      </c>
      <c r="F76" s="15">
        <v>6</v>
      </c>
      <c r="G76" s="15">
        <v>7</v>
      </c>
    </row>
    <row r="77" spans="1:14">
      <c r="A77" s="3"/>
      <c r="B77" s="112" t="s">
        <v>56</v>
      </c>
      <c r="C77" s="112"/>
      <c r="D77" s="112"/>
      <c r="E77" s="112"/>
      <c r="F77" s="112"/>
      <c r="G77" s="112"/>
    </row>
    <row r="78" spans="1:14" ht="30">
      <c r="A78" s="3">
        <v>1</v>
      </c>
      <c r="B78" s="7" t="s">
        <v>22</v>
      </c>
      <c r="C78" s="56" t="s">
        <v>8</v>
      </c>
      <c r="D78" s="4" t="s">
        <v>7</v>
      </c>
      <c r="E78" s="5">
        <v>1</v>
      </c>
      <c r="F78" s="6"/>
      <c r="G78" s="16">
        <f>G79+G80</f>
        <v>0</v>
      </c>
    </row>
    <row r="79" spans="1:14">
      <c r="A79" s="3"/>
      <c r="B79" s="7"/>
      <c r="C79" s="7" t="s">
        <v>26</v>
      </c>
      <c r="D79" s="4" t="s">
        <v>6</v>
      </c>
      <c r="E79" s="5">
        <v>1</v>
      </c>
      <c r="F79" s="31"/>
      <c r="G79" s="6">
        <f>F79*E79</f>
        <v>0</v>
      </c>
    </row>
    <row r="80" spans="1:14">
      <c r="A80" s="3"/>
      <c r="B80" s="7"/>
      <c r="C80" s="7" t="s">
        <v>27</v>
      </c>
      <c r="D80" s="4" t="s">
        <v>6</v>
      </c>
      <c r="E80" s="5">
        <v>1</v>
      </c>
      <c r="F80" s="31"/>
      <c r="G80" s="6">
        <f>E80*F80</f>
        <v>0</v>
      </c>
    </row>
    <row r="81" spans="1:7" ht="30">
      <c r="A81" s="3">
        <v>2</v>
      </c>
      <c r="B81" s="7" t="s">
        <v>23</v>
      </c>
      <c r="C81" s="56" t="s">
        <v>24</v>
      </c>
      <c r="D81" s="4" t="s">
        <v>5</v>
      </c>
      <c r="E81" s="5">
        <v>26</v>
      </c>
      <c r="F81" s="6"/>
      <c r="G81" s="16">
        <f>G82+G83</f>
        <v>0</v>
      </c>
    </row>
    <row r="82" spans="1:7">
      <c r="A82" s="3"/>
      <c r="B82" s="7"/>
      <c r="C82" s="7" t="s">
        <v>26</v>
      </c>
      <c r="D82" s="4" t="s">
        <v>6</v>
      </c>
      <c r="E82" s="5">
        <v>26</v>
      </c>
      <c r="F82" s="31"/>
      <c r="G82" s="6">
        <f t="shared" ref="G82" si="8">F82*E82</f>
        <v>0</v>
      </c>
    </row>
    <row r="83" spans="1:7">
      <c r="A83" s="3"/>
      <c r="B83" s="7"/>
      <c r="C83" s="7" t="s">
        <v>27</v>
      </c>
      <c r="D83" s="4" t="s">
        <v>6</v>
      </c>
      <c r="E83" s="5">
        <v>26</v>
      </c>
      <c r="F83" s="31"/>
      <c r="G83" s="6">
        <f>E83*F83</f>
        <v>0</v>
      </c>
    </row>
    <row r="84" spans="1:7" ht="30">
      <c r="A84" s="3">
        <v>3</v>
      </c>
      <c r="B84" s="7" t="s">
        <v>57</v>
      </c>
      <c r="C84" s="56" t="s">
        <v>28</v>
      </c>
      <c r="D84" s="4" t="s">
        <v>25</v>
      </c>
      <c r="E84" s="5">
        <v>800</v>
      </c>
      <c r="F84" s="6"/>
      <c r="G84" s="16">
        <f>G85+G86</f>
        <v>0</v>
      </c>
    </row>
    <row r="85" spans="1:7">
      <c r="A85" s="3"/>
      <c r="B85" s="4"/>
      <c r="C85" s="7" t="s">
        <v>26</v>
      </c>
      <c r="D85" s="4" t="s">
        <v>6</v>
      </c>
      <c r="E85" s="5">
        <f>E84</f>
        <v>800</v>
      </c>
      <c r="F85" s="31"/>
      <c r="G85" s="6">
        <f>F85*E85</f>
        <v>0</v>
      </c>
    </row>
    <row r="86" spans="1:7">
      <c r="A86" s="3"/>
      <c r="B86" s="4"/>
      <c r="C86" s="7" t="s">
        <v>27</v>
      </c>
      <c r="D86" s="4" t="s">
        <v>6</v>
      </c>
      <c r="E86" s="5">
        <v>800</v>
      </c>
      <c r="F86" s="31"/>
      <c r="G86" s="6">
        <f>E86*F86</f>
        <v>0</v>
      </c>
    </row>
    <row r="87" spans="1:7">
      <c r="A87" s="3"/>
      <c r="B87" s="98" t="s">
        <v>1</v>
      </c>
      <c r="C87" s="99"/>
      <c r="D87" s="111"/>
      <c r="E87" s="26"/>
      <c r="F87" s="26"/>
      <c r="G87" s="16">
        <f>G84+G81+G78</f>
        <v>0</v>
      </c>
    </row>
    <row r="88" spans="1:7">
      <c r="A88" s="3"/>
      <c r="B88" s="109" t="s">
        <v>26</v>
      </c>
      <c r="C88" s="110"/>
      <c r="D88" s="28"/>
      <c r="E88" s="28"/>
      <c r="F88" s="28"/>
      <c r="G88" s="6">
        <f>G85+G82+G79</f>
        <v>0</v>
      </c>
    </row>
    <row r="89" spans="1:7" ht="48.75" customHeight="1">
      <c r="A89" s="3"/>
      <c r="B89" s="109" t="s">
        <v>52</v>
      </c>
      <c r="C89" s="110"/>
      <c r="D89" s="27">
        <v>0.75</v>
      </c>
      <c r="E89" s="28"/>
      <c r="F89" s="27"/>
      <c r="G89" s="6">
        <f>G88*D89</f>
        <v>0</v>
      </c>
    </row>
    <row r="90" spans="1:7">
      <c r="A90" s="3"/>
      <c r="B90" s="98" t="s">
        <v>53</v>
      </c>
      <c r="C90" s="99"/>
      <c r="D90" s="111"/>
      <c r="E90" s="26"/>
      <c r="F90" s="26"/>
      <c r="G90" s="16">
        <f>G87+G89</f>
        <v>0</v>
      </c>
    </row>
    <row r="91" spans="1:7">
      <c r="A91" s="3"/>
      <c r="B91" s="113" t="s">
        <v>30</v>
      </c>
      <c r="C91" s="114"/>
      <c r="D91" s="114"/>
      <c r="E91" s="114"/>
      <c r="F91" s="114"/>
      <c r="G91" s="115"/>
    </row>
    <row r="92" spans="1:7">
      <c r="A92" s="3"/>
      <c r="B92" s="102" t="s">
        <v>29</v>
      </c>
      <c r="C92" s="103"/>
      <c r="D92" s="103"/>
      <c r="E92" s="103"/>
      <c r="F92" s="103"/>
      <c r="G92" s="104"/>
    </row>
    <row r="93" spans="1:7">
      <c r="A93" s="3"/>
      <c r="B93" s="116">
        <v>1</v>
      </c>
      <c r="C93" s="9" t="s">
        <v>31</v>
      </c>
      <c r="D93" s="4" t="s">
        <v>5</v>
      </c>
      <c r="E93" s="5">
        <v>26</v>
      </c>
      <c r="F93" s="6"/>
      <c r="G93" s="16">
        <f>G94+G95+G96</f>
        <v>0</v>
      </c>
    </row>
    <row r="94" spans="1:7">
      <c r="A94" s="3"/>
      <c r="B94" s="117"/>
      <c r="C94" s="9" t="s">
        <v>26</v>
      </c>
      <c r="D94" s="4" t="s">
        <v>6</v>
      </c>
      <c r="E94" s="5">
        <f>E93</f>
        <v>26</v>
      </c>
      <c r="F94" s="31"/>
      <c r="G94" s="6">
        <f t="shared" ref="G94" si="9">F94*E94</f>
        <v>0</v>
      </c>
    </row>
    <row r="95" spans="1:7">
      <c r="A95" s="3"/>
      <c r="B95" s="117"/>
      <c r="C95" s="10" t="s">
        <v>27</v>
      </c>
      <c r="D95" s="3" t="s">
        <v>6</v>
      </c>
      <c r="E95" s="67">
        <v>26</v>
      </c>
      <c r="F95" s="55"/>
      <c r="G95" s="67">
        <f>E95*F95</f>
        <v>0</v>
      </c>
    </row>
    <row r="96" spans="1:7">
      <c r="A96" s="3"/>
      <c r="B96" s="118"/>
      <c r="C96" s="9" t="s">
        <v>33</v>
      </c>
      <c r="D96" s="4" t="s">
        <v>5</v>
      </c>
      <c r="E96" s="5">
        <v>26</v>
      </c>
      <c r="F96" s="31"/>
      <c r="G96" s="6">
        <f>F96*E96</f>
        <v>0</v>
      </c>
    </row>
    <row r="97" spans="1:12">
      <c r="A97" s="3"/>
      <c r="B97" s="4">
        <v>2</v>
      </c>
      <c r="C97" s="9" t="s">
        <v>32</v>
      </c>
      <c r="D97" s="4" t="s">
        <v>9</v>
      </c>
      <c r="E97" s="5">
        <v>800</v>
      </c>
      <c r="F97" s="31"/>
      <c r="G97" s="16">
        <f t="shared" ref="G97" si="10">F97*E97</f>
        <v>0</v>
      </c>
    </row>
    <row r="98" spans="1:12">
      <c r="A98" s="3"/>
      <c r="B98" s="3">
        <v>3</v>
      </c>
      <c r="C98" s="21" t="s">
        <v>38</v>
      </c>
      <c r="D98" s="11" t="s">
        <v>5</v>
      </c>
      <c r="E98" s="5">
        <v>3</v>
      </c>
      <c r="F98" s="31"/>
      <c r="G98" s="16">
        <f t="shared" ref="G98:G107" si="11">F98*E98</f>
        <v>0</v>
      </c>
    </row>
    <row r="99" spans="1:12">
      <c r="A99" s="3"/>
      <c r="B99" s="7">
        <v>4</v>
      </c>
      <c r="C99" s="21" t="s">
        <v>39</v>
      </c>
      <c r="D99" s="11" t="s">
        <v>5</v>
      </c>
      <c r="E99" s="5">
        <v>1</v>
      </c>
      <c r="F99" s="31"/>
      <c r="G99" s="16">
        <f t="shared" si="11"/>
        <v>0</v>
      </c>
    </row>
    <row r="100" spans="1:12">
      <c r="A100" s="3"/>
      <c r="B100" s="3">
        <v>5</v>
      </c>
      <c r="C100" s="21" t="s">
        <v>40</v>
      </c>
      <c r="D100" s="11" t="s">
        <v>5</v>
      </c>
      <c r="E100" s="5">
        <v>1</v>
      </c>
      <c r="F100" s="31"/>
      <c r="G100" s="16">
        <f t="shared" si="11"/>
        <v>0</v>
      </c>
    </row>
    <row r="101" spans="1:12">
      <c r="A101" s="3"/>
      <c r="B101" s="7">
        <v>6</v>
      </c>
      <c r="C101" s="21" t="s">
        <v>62</v>
      </c>
      <c r="D101" s="11" t="s">
        <v>5</v>
      </c>
      <c r="E101" s="5">
        <v>1</v>
      </c>
      <c r="F101" s="31"/>
      <c r="G101" s="16">
        <f t="shared" si="11"/>
        <v>0</v>
      </c>
    </row>
    <row r="102" spans="1:12">
      <c r="A102" s="3"/>
      <c r="B102" s="3">
        <v>7</v>
      </c>
      <c r="C102" s="9" t="s">
        <v>34</v>
      </c>
      <c r="D102" s="11" t="s">
        <v>5</v>
      </c>
      <c r="E102" s="5">
        <v>26</v>
      </c>
      <c r="F102" s="31"/>
      <c r="G102" s="16">
        <f t="shared" si="11"/>
        <v>0</v>
      </c>
    </row>
    <row r="103" spans="1:12">
      <c r="A103" s="3"/>
      <c r="B103" s="7">
        <v>8</v>
      </c>
      <c r="C103" s="9" t="s">
        <v>42</v>
      </c>
      <c r="D103" s="11" t="s">
        <v>5</v>
      </c>
      <c r="E103" s="5">
        <v>2</v>
      </c>
      <c r="F103" s="31"/>
      <c r="G103" s="16">
        <f t="shared" si="11"/>
        <v>0</v>
      </c>
    </row>
    <row r="104" spans="1:12">
      <c r="A104" s="3"/>
      <c r="B104" s="3">
        <v>9</v>
      </c>
      <c r="C104" s="9" t="s">
        <v>66</v>
      </c>
      <c r="D104" s="11" t="s">
        <v>5</v>
      </c>
      <c r="E104" s="5">
        <v>52</v>
      </c>
      <c r="F104" s="31"/>
      <c r="G104" s="16">
        <f t="shared" si="11"/>
        <v>0</v>
      </c>
    </row>
    <row r="105" spans="1:12">
      <c r="A105" s="3"/>
      <c r="B105" s="7">
        <v>10</v>
      </c>
      <c r="C105" s="9" t="s">
        <v>63</v>
      </c>
      <c r="D105" s="11" t="s">
        <v>5</v>
      </c>
      <c r="E105" s="5">
        <v>24</v>
      </c>
      <c r="F105" s="31"/>
      <c r="G105" s="16">
        <f t="shared" si="11"/>
        <v>0</v>
      </c>
    </row>
    <row r="106" spans="1:12">
      <c r="A106" s="3"/>
      <c r="B106" s="3">
        <v>11</v>
      </c>
      <c r="C106" s="9" t="s">
        <v>64</v>
      </c>
      <c r="D106" s="11" t="s">
        <v>25</v>
      </c>
      <c r="E106" s="5">
        <v>39</v>
      </c>
      <c r="F106" s="31"/>
      <c r="G106" s="16">
        <f t="shared" si="11"/>
        <v>0</v>
      </c>
    </row>
    <row r="107" spans="1:12">
      <c r="A107" s="3"/>
      <c r="B107" s="7">
        <v>12</v>
      </c>
      <c r="C107" s="9" t="s">
        <v>44</v>
      </c>
      <c r="D107" s="11" t="s">
        <v>5</v>
      </c>
      <c r="E107" s="5">
        <v>26</v>
      </c>
      <c r="F107" s="31"/>
      <c r="G107" s="16">
        <f t="shared" si="11"/>
        <v>0</v>
      </c>
    </row>
    <row r="108" spans="1:12">
      <c r="A108" s="3"/>
      <c r="B108" s="98" t="s">
        <v>47</v>
      </c>
      <c r="C108" s="99"/>
      <c r="D108" s="99"/>
      <c r="E108" s="26"/>
      <c r="F108" s="26"/>
      <c r="G108" s="16">
        <f>G107+G106+G105+G104+G103+G102+G101+G100+G99+G98+G97+G93</f>
        <v>0</v>
      </c>
    </row>
    <row r="109" spans="1:12">
      <c r="A109" s="3"/>
      <c r="B109" s="109" t="s">
        <v>48</v>
      </c>
      <c r="C109" s="110"/>
      <c r="D109" s="27">
        <v>0.1</v>
      </c>
      <c r="E109" s="28"/>
      <c r="F109" s="28"/>
      <c r="G109" s="12">
        <f>G108*D109</f>
        <v>0</v>
      </c>
    </row>
    <row r="110" spans="1:12" ht="15.75">
      <c r="A110" s="3"/>
      <c r="B110" s="98" t="s">
        <v>49</v>
      </c>
      <c r="C110" s="99"/>
      <c r="D110" s="99"/>
      <c r="E110" s="29"/>
      <c r="F110" s="29"/>
      <c r="G110" s="16">
        <f>G109+G108</f>
        <v>0</v>
      </c>
    </row>
    <row r="111" spans="1:12">
      <c r="A111" s="3"/>
      <c r="B111" s="100" t="s">
        <v>35</v>
      </c>
      <c r="C111" s="101"/>
      <c r="D111" s="101"/>
      <c r="E111" s="30"/>
      <c r="F111" s="30"/>
      <c r="G111" s="16">
        <f>G110+G90</f>
        <v>0</v>
      </c>
    </row>
    <row r="112" spans="1:12" ht="18.75" customHeight="1">
      <c r="A112" s="3"/>
      <c r="B112" s="109" t="s">
        <v>50</v>
      </c>
      <c r="C112" s="110"/>
      <c r="D112" s="27">
        <v>0.08</v>
      </c>
      <c r="E112" s="28"/>
      <c r="F112" s="28"/>
      <c r="G112" s="6">
        <f>G111*D112</f>
        <v>0</v>
      </c>
      <c r="H112" s="13"/>
      <c r="J112" s="14"/>
      <c r="L112" s="14"/>
    </row>
    <row r="113" spans="1:14" s="20" customFormat="1" ht="15.75" thickBot="1">
      <c r="A113" s="15"/>
      <c r="B113" s="106" t="s">
        <v>51</v>
      </c>
      <c r="C113" s="107"/>
      <c r="D113" s="107"/>
      <c r="E113" s="107"/>
      <c r="F113" s="108"/>
      <c r="G113" s="16">
        <f>G112+G111</f>
        <v>0</v>
      </c>
      <c r="H113" s="17"/>
      <c r="I113" s="18"/>
      <c r="J113" s="19"/>
      <c r="K113" s="18"/>
      <c r="L113" s="19"/>
      <c r="M113" s="18"/>
      <c r="N113" s="18"/>
    </row>
    <row r="114" spans="1:14" ht="35.25" customHeight="1">
      <c r="A114" s="105" t="s">
        <v>77</v>
      </c>
      <c r="B114" s="105"/>
      <c r="C114" s="105"/>
      <c r="D114" s="105"/>
      <c r="E114" s="105"/>
      <c r="F114" s="105"/>
      <c r="G114" s="105"/>
    </row>
    <row r="115" spans="1:14" ht="30">
      <c r="A115" s="15" t="s">
        <v>3</v>
      </c>
      <c r="B115" s="15" t="s">
        <v>16</v>
      </c>
      <c r="C115" s="23" t="s">
        <v>17</v>
      </c>
      <c r="D115" s="23" t="s">
        <v>18</v>
      </c>
      <c r="E115" s="23" t="s">
        <v>19</v>
      </c>
      <c r="F115" s="23" t="s">
        <v>20</v>
      </c>
      <c r="G115" s="23" t="s">
        <v>21</v>
      </c>
    </row>
    <row r="116" spans="1:14">
      <c r="A116" s="15">
        <v>1</v>
      </c>
      <c r="B116" s="15">
        <v>2</v>
      </c>
      <c r="C116" s="15">
        <v>3</v>
      </c>
      <c r="D116" s="15">
        <v>4</v>
      </c>
      <c r="E116" s="15">
        <v>5</v>
      </c>
      <c r="F116" s="15">
        <v>6</v>
      </c>
      <c r="G116" s="15">
        <v>7</v>
      </c>
    </row>
    <row r="117" spans="1:14">
      <c r="A117" s="3"/>
      <c r="B117" s="112" t="s">
        <v>56</v>
      </c>
      <c r="C117" s="112"/>
      <c r="D117" s="112"/>
      <c r="E117" s="112"/>
      <c r="F117" s="112"/>
      <c r="G117" s="112"/>
    </row>
    <row r="118" spans="1:14" ht="30">
      <c r="A118" s="3">
        <v>1</v>
      </c>
      <c r="B118" s="7" t="s">
        <v>22</v>
      </c>
      <c r="C118" s="56" t="s">
        <v>8</v>
      </c>
      <c r="D118" s="4" t="s">
        <v>7</v>
      </c>
      <c r="E118" s="5">
        <v>1</v>
      </c>
      <c r="F118" s="6"/>
      <c r="G118" s="16">
        <f>G119+G120</f>
        <v>0</v>
      </c>
    </row>
    <row r="119" spans="1:14">
      <c r="A119" s="3"/>
      <c r="B119" s="7"/>
      <c r="C119" s="7" t="s">
        <v>26</v>
      </c>
      <c r="D119" s="4" t="s">
        <v>6</v>
      </c>
      <c r="E119" s="5">
        <v>1</v>
      </c>
      <c r="F119" s="31"/>
      <c r="G119" s="6">
        <f>F119*E119</f>
        <v>0</v>
      </c>
    </row>
    <row r="120" spans="1:14">
      <c r="A120" s="3"/>
      <c r="B120" s="7"/>
      <c r="C120" s="7" t="s">
        <v>27</v>
      </c>
      <c r="D120" s="4" t="s">
        <v>6</v>
      </c>
      <c r="E120" s="5">
        <v>1</v>
      </c>
      <c r="F120" s="31"/>
      <c r="G120" s="6">
        <f>E120*F120</f>
        <v>0</v>
      </c>
    </row>
    <row r="121" spans="1:14" ht="30">
      <c r="A121" s="3">
        <v>2</v>
      </c>
      <c r="B121" s="7" t="s">
        <v>23</v>
      </c>
      <c r="C121" s="56" t="s">
        <v>24</v>
      </c>
      <c r="D121" s="4" t="s">
        <v>5</v>
      </c>
      <c r="E121" s="5">
        <v>14</v>
      </c>
      <c r="F121" s="6"/>
      <c r="G121" s="16">
        <f>G122+G123</f>
        <v>0</v>
      </c>
    </row>
    <row r="122" spans="1:14">
      <c r="A122" s="3"/>
      <c r="B122" s="7"/>
      <c r="C122" s="7" t="s">
        <v>26</v>
      </c>
      <c r="D122" s="4" t="s">
        <v>6</v>
      </c>
      <c r="E122" s="5">
        <v>14</v>
      </c>
      <c r="F122" s="31"/>
      <c r="G122" s="6">
        <f t="shared" ref="G122" si="12">F122*E122</f>
        <v>0</v>
      </c>
    </row>
    <row r="123" spans="1:14">
      <c r="A123" s="3"/>
      <c r="B123" s="7"/>
      <c r="C123" s="7" t="s">
        <v>27</v>
      </c>
      <c r="D123" s="4" t="s">
        <v>6</v>
      </c>
      <c r="E123" s="5">
        <v>14</v>
      </c>
      <c r="F123" s="31"/>
      <c r="G123" s="6">
        <f>E123*F123</f>
        <v>0</v>
      </c>
    </row>
    <row r="124" spans="1:14" ht="30">
      <c r="A124" s="3">
        <v>3</v>
      </c>
      <c r="B124" s="7" t="s">
        <v>57</v>
      </c>
      <c r="C124" s="56" t="s">
        <v>28</v>
      </c>
      <c r="D124" s="4" t="s">
        <v>25</v>
      </c>
      <c r="E124" s="5">
        <v>450</v>
      </c>
      <c r="F124" s="6"/>
      <c r="G124" s="16">
        <f>G125+G126</f>
        <v>0</v>
      </c>
    </row>
    <row r="125" spans="1:14">
      <c r="A125" s="3"/>
      <c r="B125" s="4"/>
      <c r="C125" s="7" t="s">
        <v>26</v>
      </c>
      <c r="D125" s="4" t="s">
        <v>6</v>
      </c>
      <c r="E125" s="5">
        <f>E124</f>
        <v>450</v>
      </c>
      <c r="F125" s="31"/>
      <c r="G125" s="6">
        <f>F125*E125</f>
        <v>0</v>
      </c>
    </row>
    <row r="126" spans="1:14">
      <c r="A126" s="3"/>
      <c r="B126" s="4"/>
      <c r="C126" s="7" t="s">
        <v>27</v>
      </c>
      <c r="D126" s="4" t="s">
        <v>6</v>
      </c>
      <c r="E126" s="5">
        <v>450</v>
      </c>
      <c r="F126" s="31"/>
      <c r="G126" s="6">
        <f>E126*F126</f>
        <v>0</v>
      </c>
    </row>
    <row r="127" spans="1:14">
      <c r="A127" s="3"/>
      <c r="B127" s="98" t="s">
        <v>1</v>
      </c>
      <c r="C127" s="99"/>
      <c r="D127" s="111"/>
      <c r="E127" s="26"/>
      <c r="F127" s="26"/>
      <c r="G127" s="16">
        <f>G124+G121+G118</f>
        <v>0</v>
      </c>
    </row>
    <row r="128" spans="1:14">
      <c r="A128" s="3"/>
      <c r="B128" s="109" t="s">
        <v>26</v>
      </c>
      <c r="C128" s="110"/>
      <c r="D128" s="28"/>
      <c r="E128" s="28"/>
      <c r="F128" s="28"/>
      <c r="G128" s="6">
        <f>G125+G122+G119</f>
        <v>0</v>
      </c>
    </row>
    <row r="129" spans="1:7" ht="28.5" customHeight="1">
      <c r="A129" s="3"/>
      <c r="B129" s="109" t="s">
        <v>52</v>
      </c>
      <c r="C129" s="110"/>
      <c r="D129" s="27">
        <v>0.75</v>
      </c>
      <c r="E129" s="28"/>
      <c r="F129" s="27"/>
      <c r="G129" s="6">
        <f>G128*D129</f>
        <v>0</v>
      </c>
    </row>
    <row r="130" spans="1:7">
      <c r="A130" s="3"/>
      <c r="B130" s="98" t="s">
        <v>53</v>
      </c>
      <c r="C130" s="99"/>
      <c r="D130" s="111"/>
      <c r="E130" s="26"/>
      <c r="F130" s="26"/>
      <c r="G130" s="16">
        <f>G127+G129</f>
        <v>0</v>
      </c>
    </row>
    <row r="131" spans="1:7">
      <c r="A131" s="3"/>
      <c r="B131" s="113" t="s">
        <v>30</v>
      </c>
      <c r="C131" s="114"/>
      <c r="D131" s="114"/>
      <c r="E131" s="114"/>
      <c r="F131" s="114"/>
      <c r="G131" s="115"/>
    </row>
    <row r="132" spans="1:7">
      <c r="A132" s="3"/>
      <c r="B132" s="102" t="s">
        <v>29</v>
      </c>
      <c r="C132" s="103"/>
      <c r="D132" s="103"/>
      <c r="E132" s="103"/>
      <c r="F132" s="103"/>
      <c r="G132" s="104"/>
    </row>
    <row r="133" spans="1:7">
      <c r="A133" s="3"/>
      <c r="B133" s="116">
        <v>1</v>
      </c>
      <c r="C133" s="9" t="s">
        <v>31</v>
      </c>
      <c r="D133" s="4" t="s">
        <v>5</v>
      </c>
      <c r="E133" s="5">
        <v>14</v>
      </c>
      <c r="F133" s="6"/>
      <c r="G133" s="16">
        <f>G134+G135+G136</f>
        <v>0</v>
      </c>
    </row>
    <row r="134" spans="1:7">
      <c r="A134" s="3"/>
      <c r="B134" s="117"/>
      <c r="C134" s="9" t="s">
        <v>26</v>
      </c>
      <c r="D134" s="4" t="s">
        <v>6</v>
      </c>
      <c r="E134" s="5">
        <v>14</v>
      </c>
      <c r="F134" s="31"/>
      <c r="G134" s="6">
        <f t="shared" ref="G134" si="13">F134*E134</f>
        <v>0</v>
      </c>
    </row>
    <row r="135" spans="1:7">
      <c r="A135" s="3"/>
      <c r="B135" s="117"/>
      <c r="C135" s="10" t="s">
        <v>27</v>
      </c>
      <c r="D135" s="3" t="s">
        <v>6</v>
      </c>
      <c r="E135" s="66">
        <v>14</v>
      </c>
      <c r="F135" s="55"/>
      <c r="G135" s="67">
        <f>E135*F135</f>
        <v>0</v>
      </c>
    </row>
    <row r="136" spans="1:7">
      <c r="A136" s="3"/>
      <c r="B136" s="118"/>
      <c r="C136" s="9" t="s">
        <v>33</v>
      </c>
      <c r="D136" s="4" t="s">
        <v>5</v>
      </c>
      <c r="E136" s="5">
        <v>14</v>
      </c>
      <c r="F136" s="31"/>
      <c r="G136" s="6">
        <f>F136*E136</f>
        <v>0</v>
      </c>
    </row>
    <row r="137" spans="1:7">
      <c r="A137" s="3"/>
      <c r="B137" s="4">
        <v>2</v>
      </c>
      <c r="C137" s="9" t="s">
        <v>32</v>
      </c>
      <c r="D137" s="4" t="s">
        <v>9</v>
      </c>
      <c r="E137" s="5">
        <v>400</v>
      </c>
      <c r="F137" s="31"/>
      <c r="G137" s="16">
        <f t="shared" ref="G137" si="14">F137*E137</f>
        <v>0</v>
      </c>
    </row>
    <row r="138" spans="1:7">
      <c r="A138" s="3"/>
      <c r="B138" s="3">
        <v>3</v>
      </c>
      <c r="C138" s="21" t="s">
        <v>38</v>
      </c>
      <c r="D138" s="11" t="s">
        <v>5</v>
      </c>
      <c r="E138" s="5">
        <v>3</v>
      </c>
      <c r="F138" s="31"/>
      <c r="G138" s="16">
        <f t="shared" ref="G138:G147" si="15">F138*E138</f>
        <v>0</v>
      </c>
    </row>
    <row r="139" spans="1:7">
      <c r="A139" s="3"/>
      <c r="B139" s="7">
        <v>4</v>
      </c>
      <c r="C139" s="21" t="s">
        <v>39</v>
      </c>
      <c r="D139" s="11" t="s">
        <v>5</v>
      </c>
      <c r="E139" s="5">
        <v>1</v>
      </c>
      <c r="F139" s="31"/>
      <c r="G139" s="16">
        <f t="shared" si="15"/>
        <v>0</v>
      </c>
    </row>
    <row r="140" spans="1:7">
      <c r="A140" s="3"/>
      <c r="B140" s="3">
        <v>5</v>
      </c>
      <c r="C140" s="21" t="s">
        <v>40</v>
      </c>
      <c r="D140" s="11" t="s">
        <v>5</v>
      </c>
      <c r="E140" s="5">
        <v>1</v>
      </c>
      <c r="F140" s="31"/>
      <c r="G140" s="16">
        <f t="shared" si="15"/>
        <v>0</v>
      </c>
    </row>
    <row r="141" spans="1:7">
      <c r="A141" s="3"/>
      <c r="B141" s="7">
        <v>6</v>
      </c>
      <c r="C141" s="21" t="s">
        <v>62</v>
      </c>
      <c r="D141" s="11" t="s">
        <v>5</v>
      </c>
      <c r="E141" s="5">
        <v>1</v>
      </c>
      <c r="F141" s="31"/>
      <c r="G141" s="16">
        <f t="shared" si="15"/>
        <v>0</v>
      </c>
    </row>
    <row r="142" spans="1:7">
      <c r="A142" s="3"/>
      <c r="B142" s="3">
        <v>7</v>
      </c>
      <c r="C142" s="9" t="s">
        <v>34</v>
      </c>
      <c r="D142" s="11" t="s">
        <v>5</v>
      </c>
      <c r="E142" s="5">
        <v>14</v>
      </c>
      <c r="F142" s="31"/>
      <c r="G142" s="16">
        <f t="shared" si="15"/>
        <v>0</v>
      </c>
    </row>
    <row r="143" spans="1:7">
      <c r="A143" s="3"/>
      <c r="B143" s="7">
        <v>8</v>
      </c>
      <c r="C143" s="9" t="s">
        <v>42</v>
      </c>
      <c r="D143" s="11" t="s">
        <v>5</v>
      </c>
      <c r="E143" s="5">
        <v>2</v>
      </c>
      <c r="F143" s="31"/>
      <c r="G143" s="16">
        <f t="shared" si="15"/>
        <v>0</v>
      </c>
    </row>
    <row r="144" spans="1:7">
      <c r="A144" s="3"/>
      <c r="B144" s="3">
        <v>9</v>
      </c>
      <c r="C144" s="9" t="s">
        <v>43</v>
      </c>
      <c r="D144" s="11" t="s">
        <v>5</v>
      </c>
      <c r="E144" s="5">
        <v>30</v>
      </c>
      <c r="F144" s="31"/>
      <c r="G144" s="16">
        <f t="shared" si="15"/>
        <v>0</v>
      </c>
    </row>
    <row r="145" spans="1:14">
      <c r="A145" s="3"/>
      <c r="B145" s="7">
        <v>10</v>
      </c>
      <c r="C145" s="9" t="s">
        <v>45</v>
      </c>
      <c r="D145" s="11" t="s">
        <v>5</v>
      </c>
      <c r="E145" s="5">
        <v>13</v>
      </c>
      <c r="F145" s="31"/>
      <c r="G145" s="16">
        <f t="shared" si="15"/>
        <v>0</v>
      </c>
    </row>
    <row r="146" spans="1:14">
      <c r="A146" s="3"/>
      <c r="B146" s="3">
        <v>11</v>
      </c>
      <c r="C146" s="9" t="s">
        <v>64</v>
      </c>
      <c r="D146" s="11" t="s">
        <v>25</v>
      </c>
      <c r="E146" s="5">
        <v>22.5</v>
      </c>
      <c r="F146" s="31"/>
      <c r="G146" s="16">
        <f t="shared" si="15"/>
        <v>0</v>
      </c>
    </row>
    <row r="147" spans="1:14">
      <c r="A147" s="3"/>
      <c r="B147" s="7">
        <v>12</v>
      </c>
      <c r="C147" s="9" t="s">
        <v>44</v>
      </c>
      <c r="D147" s="11" t="s">
        <v>5</v>
      </c>
      <c r="E147" s="5">
        <v>14</v>
      </c>
      <c r="F147" s="31"/>
      <c r="G147" s="16">
        <f t="shared" si="15"/>
        <v>0</v>
      </c>
    </row>
    <row r="148" spans="1:14">
      <c r="A148" s="3"/>
      <c r="B148" s="98" t="s">
        <v>47</v>
      </c>
      <c r="C148" s="99"/>
      <c r="D148" s="99"/>
      <c r="E148" s="26"/>
      <c r="F148" s="26"/>
      <c r="G148" s="16">
        <f>G147+G146+G145+G144+G143+G142+G141+G140+G139+G138+G137+G133</f>
        <v>0</v>
      </c>
    </row>
    <row r="149" spans="1:14">
      <c r="A149" s="3"/>
      <c r="B149" s="109" t="s">
        <v>48</v>
      </c>
      <c r="C149" s="110"/>
      <c r="D149" s="27">
        <v>0.1</v>
      </c>
      <c r="E149" s="28"/>
      <c r="F149" s="28"/>
      <c r="G149" s="12">
        <f>G148*D149</f>
        <v>0</v>
      </c>
    </row>
    <row r="150" spans="1:14" ht="15.75">
      <c r="A150" s="3"/>
      <c r="B150" s="98" t="s">
        <v>49</v>
      </c>
      <c r="C150" s="99"/>
      <c r="D150" s="99"/>
      <c r="E150" s="29"/>
      <c r="F150" s="29"/>
      <c r="G150" s="16">
        <f>G149+G148</f>
        <v>0</v>
      </c>
    </row>
    <row r="151" spans="1:14">
      <c r="A151" s="3"/>
      <c r="B151" s="100" t="s">
        <v>35</v>
      </c>
      <c r="C151" s="101"/>
      <c r="D151" s="101"/>
      <c r="E151" s="30"/>
      <c r="F151" s="30"/>
      <c r="G151" s="16">
        <f>G150+G130</f>
        <v>0</v>
      </c>
    </row>
    <row r="152" spans="1:14" ht="21" customHeight="1">
      <c r="A152" s="3"/>
      <c r="B152" s="109" t="s">
        <v>50</v>
      </c>
      <c r="C152" s="110"/>
      <c r="D152" s="27">
        <v>0.08</v>
      </c>
      <c r="E152" s="28"/>
      <c r="F152" s="28"/>
      <c r="G152" s="6">
        <f>G151*D152</f>
        <v>0</v>
      </c>
      <c r="H152" s="13"/>
      <c r="J152" s="14"/>
      <c r="L152" s="14"/>
    </row>
    <row r="153" spans="1:14" s="20" customFormat="1" ht="15.75" thickBot="1">
      <c r="A153" s="15"/>
      <c r="B153" s="106" t="s">
        <v>51</v>
      </c>
      <c r="C153" s="107"/>
      <c r="D153" s="107"/>
      <c r="E153" s="107"/>
      <c r="F153" s="108"/>
      <c r="G153" s="16">
        <f>G152+G151</f>
        <v>0</v>
      </c>
      <c r="H153" s="17"/>
      <c r="I153" s="18"/>
      <c r="J153" s="19"/>
      <c r="K153" s="18"/>
      <c r="L153" s="19"/>
      <c r="M153" s="18"/>
      <c r="N153" s="18"/>
    </row>
    <row r="154" spans="1:14" ht="39" customHeight="1">
      <c r="A154" s="105" t="s">
        <v>55</v>
      </c>
      <c r="B154" s="105"/>
      <c r="C154" s="105"/>
      <c r="D154" s="105"/>
      <c r="E154" s="105"/>
      <c r="F154" s="105"/>
      <c r="G154" s="105"/>
    </row>
    <row r="155" spans="1:14" ht="30">
      <c r="A155" s="15" t="s">
        <v>3</v>
      </c>
      <c r="B155" s="15" t="s">
        <v>16</v>
      </c>
      <c r="C155" s="23" t="s">
        <v>17</v>
      </c>
      <c r="D155" s="23" t="s">
        <v>18</v>
      </c>
      <c r="E155" s="23" t="s">
        <v>19</v>
      </c>
      <c r="F155" s="23" t="s">
        <v>20</v>
      </c>
      <c r="G155" s="23" t="s">
        <v>21</v>
      </c>
    </row>
    <row r="156" spans="1:14">
      <c r="A156" s="15">
        <v>1</v>
      </c>
      <c r="B156" s="15">
        <v>2</v>
      </c>
      <c r="C156" s="15">
        <v>3</v>
      </c>
      <c r="D156" s="15">
        <v>4</v>
      </c>
      <c r="E156" s="15">
        <v>5</v>
      </c>
      <c r="F156" s="15">
        <v>6</v>
      </c>
      <c r="G156" s="15">
        <v>7</v>
      </c>
    </row>
    <row r="157" spans="1:14">
      <c r="A157" s="3"/>
      <c r="B157" s="112" t="s">
        <v>56</v>
      </c>
      <c r="C157" s="112"/>
      <c r="D157" s="112"/>
      <c r="E157" s="112"/>
      <c r="F157" s="112"/>
      <c r="G157" s="112"/>
    </row>
    <row r="158" spans="1:14" ht="30">
      <c r="A158" s="3">
        <v>1</v>
      </c>
      <c r="B158" s="7" t="s">
        <v>22</v>
      </c>
      <c r="C158" s="56" t="s">
        <v>8</v>
      </c>
      <c r="D158" s="4" t="s">
        <v>7</v>
      </c>
      <c r="E158" s="5">
        <v>1</v>
      </c>
      <c r="F158" s="6"/>
      <c r="G158" s="16">
        <f>G159+G160</f>
        <v>0</v>
      </c>
    </row>
    <row r="159" spans="1:14">
      <c r="A159" s="3"/>
      <c r="B159" s="7"/>
      <c r="C159" s="7" t="s">
        <v>26</v>
      </c>
      <c r="D159" s="4" t="s">
        <v>6</v>
      </c>
      <c r="E159" s="5">
        <v>1</v>
      </c>
      <c r="F159" s="31"/>
      <c r="G159" s="6">
        <f>F159*E159</f>
        <v>0</v>
      </c>
    </row>
    <row r="160" spans="1:14">
      <c r="A160" s="3"/>
      <c r="B160" s="7"/>
      <c r="C160" s="7" t="s">
        <v>27</v>
      </c>
      <c r="D160" s="4" t="s">
        <v>6</v>
      </c>
      <c r="E160" s="5">
        <v>1</v>
      </c>
      <c r="F160" s="31"/>
      <c r="G160" s="6">
        <f>E160*F160</f>
        <v>0</v>
      </c>
    </row>
    <row r="161" spans="1:7" ht="30">
      <c r="A161" s="3">
        <v>2</v>
      </c>
      <c r="B161" s="7" t="s">
        <v>23</v>
      </c>
      <c r="C161" s="56" t="s">
        <v>24</v>
      </c>
      <c r="D161" s="4" t="s">
        <v>5</v>
      </c>
      <c r="E161" s="5">
        <v>3</v>
      </c>
      <c r="F161" s="6"/>
      <c r="G161" s="16">
        <f>G162+G163</f>
        <v>0</v>
      </c>
    </row>
    <row r="162" spans="1:7">
      <c r="A162" s="3"/>
      <c r="B162" s="7"/>
      <c r="C162" s="7" t="s">
        <v>26</v>
      </c>
      <c r="D162" s="4" t="s">
        <v>6</v>
      </c>
      <c r="E162" s="5">
        <v>3</v>
      </c>
      <c r="F162" s="31"/>
      <c r="G162" s="6">
        <f t="shared" ref="G162" si="16">F162*E162</f>
        <v>0</v>
      </c>
    </row>
    <row r="163" spans="1:7">
      <c r="A163" s="3"/>
      <c r="B163" s="7"/>
      <c r="C163" s="7" t="s">
        <v>27</v>
      </c>
      <c r="D163" s="4" t="s">
        <v>6</v>
      </c>
      <c r="E163" s="5">
        <v>3</v>
      </c>
      <c r="F163" s="31"/>
      <c r="G163" s="6">
        <f>E163*F163</f>
        <v>0</v>
      </c>
    </row>
    <row r="164" spans="1:7" ht="30">
      <c r="A164" s="3">
        <v>3</v>
      </c>
      <c r="B164" s="7" t="s">
        <v>57</v>
      </c>
      <c r="C164" s="56" t="s">
        <v>28</v>
      </c>
      <c r="D164" s="4" t="s">
        <v>25</v>
      </c>
      <c r="E164" s="5">
        <v>100</v>
      </c>
      <c r="F164" s="6"/>
      <c r="G164" s="16">
        <f>G165+G166</f>
        <v>0</v>
      </c>
    </row>
    <row r="165" spans="1:7">
      <c r="A165" s="3"/>
      <c r="B165" s="4"/>
      <c r="C165" s="7" t="s">
        <v>26</v>
      </c>
      <c r="D165" s="4" t="s">
        <v>6</v>
      </c>
      <c r="E165" s="5">
        <f>E164</f>
        <v>100</v>
      </c>
      <c r="F165" s="31"/>
      <c r="G165" s="6">
        <f>F165*E165</f>
        <v>0</v>
      </c>
    </row>
    <row r="166" spans="1:7">
      <c r="A166" s="3"/>
      <c r="B166" s="4"/>
      <c r="C166" s="7" t="s">
        <v>27</v>
      </c>
      <c r="D166" s="4" t="s">
        <v>6</v>
      </c>
      <c r="E166" s="5">
        <v>100</v>
      </c>
      <c r="F166" s="31"/>
      <c r="G166" s="6">
        <f>E166*F166</f>
        <v>0</v>
      </c>
    </row>
    <row r="167" spans="1:7">
      <c r="A167" s="3"/>
      <c r="B167" s="98" t="s">
        <v>1</v>
      </c>
      <c r="C167" s="99"/>
      <c r="D167" s="111"/>
      <c r="E167" s="26"/>
      <c r="F167" s="26"/>
      <c r="G167" s="16">
        <f>G158+G161+G164</f>
        <v>0</v>
      </c>
    </row>
    <row r="168" spans="1:7">
      <c r="A168" s="3"/>
      <c r="B168" s="109" t="s">
        <v>26</v>
      </c>
      <c r="C168" s="110"/>
      <c r="D168" s="28"/>
      <c r="E168" s="28"/>
      <c r="F168" s="28"/>
      <c r="G168" s="6">
        <f>G159+G162+G165</f>
        <v>0</v>
      </c>
    </row>
    <row r="169" spans="1:7" ht="44.25" customHeight="1">
      <c r="A169" s="3"/>
      <c r="B169" s="109" t="s">
        <v>52</v>
      </c>
      <c r="C169" s="110"/>
      <c r="D169" s="27">
        <v>0.75</v>
      </c>
      <c r="E169" s="28"/>
      <c r="F169" s="27"/>
      <c r="G169" s="6">
        <f>G168*D169</f>
        <v>0</v>
      </c>
    </row>
    <row r="170" spans="1:7">
      <c r="A170" s="3"/>
      <c r="B170" s="98" t="s">
        <v>53</v>
      </c>
      <c r="C170" s="99"/>
      <c r="D170" s="111"/>
      <c r="E170" s="26"/>
      <c r="F170" s="26"/>
      <c r="G170" s="16">
        <f>G167+G169</f>
        <v>0</v>
      </c>
    </row>
    <row r="171" spans="1:7">
      <c r="A171" s="3"/>
      <c r="B171" s="113" t="s">
        <v>30</v>
      </c>
      <c r="C171" s="114"/>
      <c r="D171" s="114"/>
      <c r="E171" s="114"/>
      <c r="F171" s="114"/>
      <c r="G171" s="115"/>
    </row>
    <row r="172" spans="1:7">
      <c r="A172" s="3"/>
      <c r="B172" s="102" t="s">
        <v>29</v>
      </c>
      <c r="C172" s="103"/>
      <c r="D172" s="103"/>
      <c r="E172" s="103"/>
      <c r="F172" s="103"/>
      <c r="G172" s="104"/>
    </row>
    <row r="173" spans="1:7">
      <c r="A173" s="3"/>
      <c r="B173" s="116">
        <v>1</v>
      </c>
      <c r="C173" s="9" t="s">
        <v>31</v>
      </c>
      <c r="D173" s="4" t="s">
        <v>5</v>
      </c>
      <c r="E173" s="5">
        <v>3</v>
      </c>
      <c r="F173" s="6"/>
      <c r="G173" s="16">
        <f>G174+G175+G176</f>
        <v>0</v>
      </c>
    </row>
    <row r="174" spans="1:7">
      <c r="A174" s="3"/>
      <c r="B174" s="117"/>
      <c r="C174" s="9" t="s">
        <v>26</v>
      </c>
      <c r="D174" s="4" t="s">
        <v>6</v>
      </c>
      <c r="E174" s="5">
        <v>3</v>
      </c>
      <c r="F174" s="31"/>
      <c r="G174" s="6">
        <f t="shared" ref="G174" si="17">F174*E174</f>
        <v>0</v>
      </c>
    </row>
    <row r="175" spans="1:7">
      <c r="A175" s="3"/>
      <c r="B175" s="117"/>
      <c r="C175" s="10" t="s">
        <v>27</v>
      </c>
      <c r="D175" s="3" t="s">
        <v>6</v>
      </c>
      <c r="E175" s="3">
        <v>3</v>
      </c>
      <c r="F175" s="55"/>
      <c r="G175" s="67">
        <f>E175*F175</f>
        <v>0</v>
      </c>
    </row>
    <row r="176" spans="1:7">
      <c r="A176" s="3"/>
      <c r="B176" s="118"/>
      <c r="C176" s="9" t="s">
        <v>74</v>
      </c>
      <c r="D176" s="4" t="s">
        <v>5</v>
      </c>
      <c r="E176" s="5">
        <v>3</v>
      </c>
      <c r="F176" s="31"/>
      <c r="G176" s="6">
        <f>F176*E176</f>
        <v>0</v>
      </c>
    </row>
    <row r="177" spans="1:12">
      <c r="A177" s="3"/>
      <c r="B177" s="4">
        <v>2</v>
      </c>
      <c r="C177" s="9" t="s">
        <v>37</v>
      </c>
      <c r="D177" s="4" t="s">
        <v>9</v>
      </c>
      <c r="E177" s="5">
        <v>100</v>
      </c>
      <c r="F177" s="31"/>
      <c r="G177" s="16">
        <f t="shared" ref="G177" si="18">F177*E177</f>
        <v>0</v>
      </c>
    </row>
    <row r="178" spans="1:12">
      <c r="A178" s="3"/>
      <c r="B178" s="3">
        <v>3</v>
      </c>
      <c r="C178" s="21" t="s">
        <v>38</v>
      </c>
      <c r="D178" s="11" t="s">
        <v>5</v>
      </c>
      <c r="E178" s="5">
        <v>3</v>
      </c>
      <c r="F178" s="31"/>
      <c r="G178" s="16">
        <f t="shared" ref="G178:G187" si="19">F178*E178</f>
        <v>0</v>
      </c>
    </row>
    <row r="179" spans="1:12">
      <c r="A179" s="3"/>
      <c r="B179" s="7">
        <v>4</v>
      </c>
      <c r="C179" s="21" t="s">
        <v>39</v>
      </c>
      <c r="D179" s="11" t="s">
        <v>5</v>
      </c>
      <c r="E179" s="5">
        <v>1</v>
      </c>
      <c r="F179" s="31"/>
      <c r="G179" s="16">
        <f t="shared" si="19"/>
        <v>0</v>
      </c>
    </row>
    <row r="180" spans="1:12">
      <c r="A180" s="3"/>
      <c r="B180" s="3">
        <v>5</v>
      </c>
      <c r="C180" s="21" t="s">
        <v>40</v>
      </c>
      <c r="D180" s="11" t="s">
        <v>5</v>
      </c>
      <c r="E180" s="5">
        <v>1</v>
      </c>
      <c r="F180" s="31"/>
      <c r="G180" s="16">
        <f t="shared" si="19"/>
        <v>0</v>
      </c>
    </row>
    <row r="181" spans="1:12">
      <c r="A181" s="3"/>
      <c r="B181" s="7">
        <v>6</v>
      </c>
      <c r="C181" s="21" t="s">
        <v>62</v>
      </c>
      <c r="D181" s="11" t="s">
        <v>5</v>
      </c>
      <c r="E181" s="5">
        <v>1</v>
      </c>
      <c r="F181" s="31"/>
      <c r="G181" s="16">
        <f t="shared" si="19"/>
        <v>0</v>
      </c>
    </row>
    <row r="182" spans="1:12">
      <c r="A182" s="3"/>
      <c r="B182" s="3">
        <v>7</v>
      </c>
      <c r="C182" s="9" t="s">
        <v>34</v>
      </c>
      <c r="D182" s="11" t="s">
        <v>5</v>
      </c>
      <c r="E182" s="5">
        <v>3</v>
      </c>
      <c r="F182" s="31"/>
      <c r="G182" s="16">
        <f t="shared" si="19"/>
        <v>0</v>
      </c>
    </row>
    <row r="183" spans="1:12">
      <c r="A183" s="3"/>
      <c r="B183" s="7">
        <v>8</v>
      </c>
      <c r="C183" s="9" t="s">
        <v>42</v>
      </c>
      <c r="D183" s="11" t="s">
        <v>5</v>
      </c>
      <c r="E183" s="5">
        <v>1</v>
      </c>
      <c r="F183" s="31"/>
      <c r="G183" s="16">
        <f t="shared" si="19"/>
        <v>0</v>
      </c>
    </row>
    <row r="184" spans="1:12">
      <c r="A184" s="3"/>
      <c r="B184" s="3">
        <v>9</v>
      </c>
      <c r="C184" s="9" t="s">
        <v>66</v>
      </c>
      <c r="D184" s="11" t="s">
        <v>5</v>
      </c>
      <c r="E184" s="5">
        <v>6</v>
      </c>
      <c r="F184" s="31"/>
      <c r="G184" s="16">
        <f t="shared" si="19"/>
        <v>0</v>
      </c>
    </row>
    <row r="185" spans="1:12" ht="32.25" customHeight="1">
      <c r="A185" s="3"/>
      <c r="B185" s="7">
        <v>10</v>
      </c>
      <c r="C185" s="9" t="s">
        <v>45</v>
      </c>
      <c r="D185" s="11" t="s">
        <v>5</v>
      </c>
      <c r="E185" s="5">
        <v>2</v>
      </c>
      <c r="F185" s="31"/>
      <c r="G185" s="16">
        <f t="shared" si="19"/>
        <v>0</v>
      </c>
    </row>
    <row r="186" spans="1:12">
      <c r="A186" s="3"/>
      <c r="B186" s="3">
        <v>11</v>
      </c>
      <c r="C186" s="9" t="s">
        <v>64</v>
      </c>
      <c r="D186" s="11" t="s">
        <v>25</v>
      </c>
      <c r="E186" s="5">
        <v>4.5</v>
      </c>
      <c r="F186" s="31"/>
      <c r="G186" s="16">
        <f t="shared" si="19"/>
        <v>0</v>
      </c>
    </row>
    <row r="187" spans="1:12">
      <c r="A187" s="3"/>
      <c r="B187" s="7">
        <v>12</v>
      </c>
      <c r="C187" s="9" t="s">
        <v>44</v>
      </c>
      <c r="D187" s="11" t="s">
        <v>5</v>
      </c>
      <c r="E187" s="5">
        <v>3</v>
      </c>
      <c r="F187" s="31"/>
      <c r="G187" s="16">
        <f t="shared" si="19"/>
        <v>0</v>
      </c>
    </row>
    <row r="188" spans="1:12">
      <c r="A188" s="3"/>
      <c r="B188" s="98" t="s">
        <v>47</v>
      </c>
      <c r="C188" s="99"/>
      <c r="D188" s="99"/>
      <c r="E188" s="26"/>
      <c r="F188" s="26"/>
      <c r="G188" s="16">
        <f>G187+G186+G185+G184+G183+G182+G181+G180+G179+G178+G177+G173</f>
        <v>0</v>
      </c>
    </row>
    <row r="189" spans="1:12">
      <c r="A189" s="3"/>
      <c r="B189" s="109" t="s">
        <v>48</v>
      </c>
      <c r="C189" s="110"/>
      <c r="D189" s="27">
        <v>0.1</v>
      </c>
      <c r="E189" s="28"/>
      <c r="F189" s="28"/>
      <c r="G189" s="12">
        <f>G188*D189</f>
        <v>0</v>
      </c>
    </row>
    <row r="190" spans="1:12" ht="15.75">
      <c r="A190" s="3"/>
      <c r="B190" s="98" t="s">
        <v>49</v>
      </c>
      <c r="C190" s="99"/>
      <c r="D190" s="99"/>
      <c r="E190" s="29"/>
      <c r="F190" s="29"/>
      <c r="G190" s="16">
        <f>G189+G188</f>
        <v>0</v>
      </c>
    </row>
    <row r="191" spans="1:12">
      <c r="A191" s="3"/>
      <c r="B191" s="100" t="s">
        <v>35</v>
      </c>
      <c r="C191" s="101"/>
      <c r="D191" s="101"/>
      <c r="E191" s="30"/>
      <c r="F191" s="30"/>
      <c r="G191" s="16">
        <f>G190+G170</f>
        <v>0</v>
      </c>
    </row>
    <row r="192" spans="1:12" ht="24.75" customHeight="1">
      <c r="A192" s="3"/>
      <c r="B192" s="109" t="s">
        <v>50</v>
      </c>
      <c r="C192" s="110"/>
      <c r="D192" s="27">
        <v>0.08</v>
      </c>
      <c r="E192" s="28"/>
      <c r="F192" s="28"/>
      <c r="G192" s="6">
        <f>G191*D192</f>
        <v>0</v>
      </c>
      <c r="H192" s="13"/>
      <c r="J192" s="14"/>
      <c r="L192" s="14"/>
    </row>
    <row r="193" spans="1:14" s="20" customFormat="1" ht="15.75" thickBot="1">
      <c r="A193" s="15"/>
      <c r="B193" s="106" t="s">
        <v>51</v>
      </c>
      <c r="C193" s="107"/>
      <c r="D193" s="107"/>
      <c r="E193" s="107"/>
      <c r="F193" s="108"/>
      <c r="G193" s="16">
        <f>G192+G191</f>
        <v>0</v>
      </c>
      <c r="H193" s="17"/>
      <c r="I193" s="18"/>
      <c r="J193" s="19"/>
      <c r="K193" s="18"/>
      <c r="L193" s="19"/>
      <c r="M193" s="18"/>
      <c r="N193" s="18"/>
    </row>
    <row r="194" spans="1:14" ht="31.5" customHeight="1">
      <c r="A194" s="105" t="s">
        <v>70</v>
      </c>
      <c r="B194" s="105"/>
      <c r="C194" s="105"/>
      <c r="D194" s="105"/>
      <c r="E194" s="105"/>
      <c r="F194" s="105"/>
      <c r="G194" s="105"/>
    </row>
    <row r="195" spans="1:14" ht="30">
      <c r="A195" s="15" t="s">
        <v>3</v>
      </c>
      <c r="B195" s="15" t="s">
        <v>16</v>
      </c>
      <c r="C195" s="23" t="s">
        <v>17</v>
      </c>
      <c r="D195" s="23" t="s">
        <v>18</v>
      </c>
      <c r="E195" s="23" t="s">
        <v>19</v>
      </c>
      <c r="F195" s="23" t="s">
        <v>20</v>
      </c>
      <c r="G195" s="23" t="s">
        <v>21</v>
      </c>
    </row>
    <row r="196" spans="1:14">
      <c r="A196" s="15">
        <v>1</v>
      </c>
      <c r="B196" s="15">
        <v>2</v>
      </c>
      <c r="C196" s="15">
        <v>3</v>
      </c>
      <c r="D196" s="15">
        <v>4</v>
      </c>
      <c r="E196" s="15">
        <v>5</v>
      </c>
      <c r="F196" s="15">
        <v>6</v>
      </c>
      <c r="G196" s="15">
        <v>7</v>
      </c>
    </row>
    <row r="197" spans="1:14">
      <c r="A197" s="3"/>
      <c r="B197" s="112" t="s">
        <v>56</v>
      </c>
      <c r="C197" s="112"/>
      <c r="D197" s="112"/>
      <c r="E197" s="112"/>
      <c r="F197" s="112"/>
      <c r="G197" s="112"/>
    </row>
    <row r="198" spans="1:14" ht="30">
      <c r="A198" s="3">
        <v>1</v>
      </c>
      <c r="B198" s="4" t="s">
        <v>22</v>
      </c>
      <c r="C198" s="56" t="s">
        <v>59</v>
      </c>
      <c r="D198" s="4" t="s">
        <v>5</v>
      </c>
      <c r="E198" s="5">
        <v>28</v>
      </c>
      <c r="F198" s="6"/>
      <c r="G198" s="16">
        <f>G199+G200</f>
        <v>0</v>
      </c>
    </row>
    <row r="199" spans="1:14">
      <c r="A199" s="3"/>
      <c r="B199" s="4"/>
      <c r="C199" s="7" t="s">
        <v>26</v>
      </c>
      <c r="D199" s="4" t="s">
        <v>6</v>
      </c>
      <c r="E199" s="5">
        <v>28</v>
      </c>
      <c r="F199" s="31"/>
      <c r="G199" s="6">
        <f>F199*E199</f>
        <v>0</v>
      </c>
    </row>
    <row r="200" spans="1:14">
      <c r="A200" s="3"/>
      <c r="B200" s="4"/>
      <c r="C200" s="7" t="s">
        <v>27</v>
      </c>
      <c r="D200" s="4" t="s">
        <v>6</v>
      </c>
      <c r="E200" s="5">
        <v>28</v>
      </c>
      <c r="F200" s="31"/>
      <c r="G200" s="6">
        <f>E200*F200</f>
        <v>0</v>
      </c>
    </row>
    <row r="201" spans="1:14" ht="30">
      <c r="A201" s="3">
        <v>2</v>
      </c>
      <c r="B201" s="4" t="s">
        <v>23</v>
      </c>
      <c r="C201" s="56" t="s">
        <v>8</v>
      </c>
      <c r="D201" s="4" t="s">
        <v>7</v>
      </c>
      <c r="E201" s="5">
        <v>1</v>
      </c>
      <c r="F201" s="6"/>
      <c r="G201" s="16">
        <f>G202+G203</f>
        <v>0</v>
      </c>
    </row>
    <row r="202" spans="1:14">
      <c r="A202" s="3"/>
      <c r="B202" s="4"/>
      <c r="C202" s="7" t="s">
        <v>26</v>
      </c>
      <c r="D202" s="4" t="s">
        <v>6</v>
      </c>
      <c r="E202" s="5">
        <v>1</v>
      </c>
      <c r="F202" s="31"/>
      <c r="G202" s="6">
        <f>F202*E202</f>
        <v>0</v>
      </c>
    </row>
    <row r="203" spans="1:14">
      <c r="A203" s="3"/>
      <c r="B203" s="4"/>
      <c r="C203" s="7" t="s">
        <v>27</v>
      </c>
      <c r="D203" s="4" t="s">
        <v>6</v>
      </c>
      <c r="E203" s="5">
        <v>1</v>
      </c>
      <c r="F203" s="31"/>
      <c r="G203" s="6">
        <f>E203*F203</f>
        <v>0</v>
      </c>
    </row>
    <row r="204" spans="1:14" ht="30">
      <c r="A204" s="3">
        <v>3</v>
      </c>
      <c r="B204" s="4" t="s">
        <v>57</v>
      </c>
      <c r="C204" s="56" t="s">
        <v>24</v>
      </c>
      <c r="D204" s="4" t="s">
        <v>5</v>
      </c>
      <c r="E204" s="5">
        <v>28</v>
      </c>
      <c r="F204" s="6"/>
      <c r="G204" s="16">
        <f>G205+G206</f>
        <v>0</v>
      </c>
    </row>
    <row r="205" spans="1:14">
      <c r="A205" s="3"/>
      <c r="B205" s="4"/>
      <c r="C205" s="7" t="s">
        <v>26</v>
      </c>
      <c r="D205" s="4" t="s">
        <v>6</v>
      </c>
      <c r="E205" s="5">
        <v>28</v>
      </c>
      <c r="F205" s="31"/>
      <c r="G205" s="6">
        <f t="shared" ref="G205" si="20">F205*E205</f>
        <v>0</v>
      </c>
    </row>
    <row r="206" spans="1:14">
      <c r="A206" s="3"/>
      <c r="B206" s="4"/>
      <c r="C206" s="7" t="s">
        <v>27</v>
      </c>
      <c r="D206" s="4" t="s">
        <v>6</v>
      </c>
      <c r="E206" s="5">
        <v>28</v>
      </c>
      <c r="F206" s="31"/>
      <c r="G206" s="6">
        <f>E206*F206</f>
        <v>0</v>
      </c>
    </row>
    <row r="207" spans="1:14" ht="30">
      <c r="A207" s="3">
        <v>4</v>
      </c>
      <c r="B207" s="4" t="s">
        <v>58</v>
      </c>
      <c r="C207" s="4" t="s">
        <v>28</v>
      </c>
      <c r="D207" s="4" t="s">
        <v>25</v>
      </c>
      <c r="E207" s="5">
        <v>700</v>
      </c>
      <c r="F207" s="6"/>
      <c r="G207" s="16">
        <f>G208+G209</f>
        <v>0</v>
      </c>
    </row>
    <row r="208" spans="1:14">
      <c r="A208" s="3"/>
      <c r="B208" s="4"/>
      <c r="C208" s="7" t="s">
        <v>26</v>
      </c>
      <c r="D208" s="4" t="s">
        <v>6</v>
      </c>
      <c r="E208" s="5">
        <f>E207</f>
        <v>700</v>
      </c>
      <c r="F208" s="31"/>
      <c r="G208" s="6">
        <f>F208*E208</f>
        <v>0</v>
      </c>
    </row>
    <row r="209" spans="1:7">
      <c r="A209" s="3"/>
      <c r="B209" s="4"/>
      <c r="C209" s="7" t="s">
        <v>27</v>
      </c>
      <c r="D209" s="4" t="s">
        <v>6</v>
      </c>
      <c r="E209" s="5">
        <v>700</v>
      </c>
      <c r="F209" s="31"/>
      <c r="G209" s="6">
        <f>E209*F209</f>
        <v>0</v>
      </c>
    </row>
    <row r="210" spans="1:7">
      <c r="A210" s="3"/>
      <c r="B210" s="98" t="s">
        <v>1</v>
      </c>
      <c r="C210" s="99"/>
      <c r="D210" s="111"/>
      <c r="E210" s="26"/>
      <c r="F210" s="26"/>
      <c r="G210" s="16">
        <f>G207+G204+G201+G198</f>
        <v>0</v>
      </c>
    </row>
    <row r="211" spans="1:7">
      <c r="A211" s="3"/>
      <c r="B211" s="109" t="s">
        <v>26</v>
      </c>
      <c r="C211" s="110"/>
      <c r="D211" s="28"/>
      <c r="E211" s="28"/>
      <c r="F211" s="28"/>
      <c r="G211" s="6">
        <f>G208+G205+G202+G199</f>
        <v>0</v>
      </c>
    </row>
    <row r="212" spans="1:7" ht="54.75" customHeight="1">
      <c r="A212" s="3"/>
      <c r="B212" s="109" t="s">
        <v>52</v>
      </c>
      <c r="C212" s="110"/>
      <c r="D212" s="27">
        <v>0.75</v>
      </c>
      <c r="E212" s="28"/>
      <c r="F212" s="27"/>
      <c r="G212" s="6">
        <f>G211*D212</f>
        <v>0</v>
      </c>
    </row>
    <row r="213" spans="1:7">
      <c r="A213" s="3"/>
      <c r="B213" s="98" t="s">
        <v>53</v>
      </c>
      <c r="C213" s="99"/>
      <c r="D213" s="111"/>
      <c r="E213" s="26"/>
      <c r="F213" s="26"/>
      <c r="G213" s="16">
        <f>G210+G212</f>
        <v>0</v>
      </c>
    </row>
    <row r="214" spans="1:7">
      <c r="A214" s="3"/>
      <c r="B214" s="113" t="s">
        <v>30</v>
      </c>
      <c r="C214" s="114"/>
      <c r="D214" s="114"/>
      <c r="E214" s="114"/>
      <c r="F214" s="114"/>
      <c r="G214" s="115"/>
    </row>
    <row r="215" spans="1:7">
      <c r="A215" s="3"/>
      <c r="B215" s="102" t="s">
        <v>29</v>
      </c>
      <c r="C215" s="103"/>
      <c r="D215" s="103"/>
      <c r="E215" s="103"/>
      <c r="F215" s="103"/>
      <c r="G215" s="104"/>
    </row>
    <row r="216" spans="1:7">
      <c r="A216" s="3"/>
      <c r="B216" s="25">
        <v>1</v>
      </c>
      <c r="C216" s="9" t="s">
        <v>60</v>
      </c>
      <c r="D216" s="4" t="s">
        <v>5</v>
      </c>
      <c r="E216" s="5">
        <v>28</v>
      </c>
      <c r="F216" s="31"/>
      <c r="G216" s="6">
        <f>F216*E216</f>
        <v>0</v>
      </c>
    </row>
    <row r="217" spans="1:7">
      <c r="A217" s="3"/>
      <c r="B217" s="4">
        <v>2</v>
      </c>
      <c r="C217" s="9" t="s">
        <v>65</v>
      </c>
      <c r="D217" s="4" t="s">
        <v>9</v>
      </c>
      <c r="E217" s="5">
        <v>693</v>
      </c>
      <c r="F217" s="31"/>
      <c r="G217" s="6">
        <f t="shared" ref="G217" si="21">F217*E217</f>
        <v>0</v>
      </c>
    </row>
    <row r="218" spans="1:7">
      <c r="A218" s="3"/>
      <c r="B218" s="25">
        <v>3</v>
      </c>
      <c r="C218" s="21" t="s">
        <v>38</v>
      </c>
      <c r="D218" s="11" t="s">
        <v>5</v>
      </c>
      <c r="E218" s="5">
        <v>3</v>
      </c>
      <c r="F218" s="31"/>
      <c r="G218" s="6">
        <f t="shared" ref="G218:G226" si="22">F218*E218</f>
        <v>0</v>
      </c>
    </row>
    <row r="219" spans="1:7">
      <c r="A219" s="3"/>
      <c r="B219" s="7">
        <v>4</v>
      </c>
      <c r="C219" s="21" t="s">
        <v>39</v>
      </c>
      <c r="D219" s="11" t="s">
        <v>5</v>
      </c>
      <c r="E219" s="5">
        <v>1</v>
      </c>
      <c r="F219" s="31"/>
      <c r="G219" s="6">
        <f t="shared" si="22"/>
        <v>0</v>
      </c>
    </row>
    <row r="220" spans="1:7">
      <c r="A220" s="3"/>
      <c r="B220" s="25">
        <v>5</v>
      </c>
      <c r="C220" s="21" t="s">
        <v>40</v>
      </c>
      <c r="D220" s="11" t="s">
        <v>5</v>
      </c>
      <c r="E220" s="5">
        <v>1</v>
      </c>
      <c r="F220" s="31"/>
      <c r="G220" s="6">
        <f t="shared" si="22"/>
        <v>0</v>
      </c>
    </row>
    <row r="221" spans="1:7">
      <c r="A221" s="3"/>
      <c r="B221" s="7">
        <v>6</v>
      </c>
      <c r="C221" s="21" t="s">
        <v>41</v>
      </c>
      <c r="D221" s="11" t="s">
        <v>5</v>
      </c>
      <c r="E221" s="5">
        <v>1</v>
      </c>
      <c r="F221" s="31"/>
      <c r="G221" s="6">
        <f t="shared" si="22"/>
        <v>0</v>
      </c>
    </row>
    <row r="222" spans="1:7">
      <c r="A222" s="3"/>
      <c r="B222" s="25">
        <v>7</v>
      </c>
      <c r="C222" s="9" t="s">
        <v>34</v>
      </c>
      <c r="D222" s="11" t="s">
        <v>5</v>
      </c>
      <c r="E222" s="5">
        <v>28</v>
      </c>
      <c r="F222" s="31"/>
      <c r="G222" s="6">
        <f t="shared" si="22"/>
        <v>0</v>
      </c>
    </row>
    <row r="223" spans="1:7">
      <c r="A223" s="3"/>
      <c r="B223" s="7">
        <v>8</v>
      </c>
      <c r="C223" s="9" t="s">
        <v>42</v>
      </c>
      <c r="D223" s="11" t="s">
        <v>5</v>
      </c>
      <c r="E223" s="5">
        <v>6</v>
      </c>
      <c r="F223" s="31"/>
      <c r="G223" s="6">
        <f t="shared" si="22"/>
        <v>0</v>
      </c>
    </row>
    <row r="224" spans="1:7">
      <c r="A224" s="3"/>
      <c r="B224" s="25">
        <v>9</v>
      </c>
      <c r="C224" s="9" t="s">
        <v>66</v>
      </c>
      <c r="D224" s="11" t="s">
        <v>5</v>
      </c>
      <c r="E224" s="5">
        <v>56</v>
      </c>
      <c r="F224" s="31"/>
      <c r="G224" s="6">
        <f t="shared" si="22"/>
        <v>0</v>
      </c>
    </row>
    <row r="225" spans="1:14">
      <c r="A225" s="3"/>
      <c r="B225" s="7">
        <v>10</v>
      </c>
      <c r="C225" s="9" t="s">
        <v>45</v>
      </c>
      <c r="D225" s="11" t="s">
        <v>5</v>
      </c>
      <c r="E225" s="5">
        <v>22</v>
      </c>
      <c r="F225" s="31"/>
      <c r="G225" s="6">
        <f t="shared" si="22"/>
        <v>0</v>
      </c>
    </row>
    <row r="226" spans="1:14">
      <c r="A226" s="3"/>
      <c r="B226" s="25">
        <v>11</v>
      </c>
      <c r="C226" s="9" t="s">
        <v>64</v>
      </c>
      <c r="D226" s="11" t="s">
        <v>25</v>
      </c>
      <c r="E226" s="5">
        <v>42</v>
      </c>
      <c r="F226" s="31"/>
      <c r="G226" s="6">
        <f t="shared" si="22"/>
        <v>0</v>
      </c>
    </row>
    <row r="227" spans="1:14">
      <c r="A227" s="3"/>
      <c r="B227" s="98" t="s">
        <v>47</v>
      </c>
      <c r="C227" s="99"/>
      <c r="D227" s="99"/>
      <c r="E227" s="26"/>
      <c r="F227" s="26"/>
      <c r="G227" s="16">
        <f>SUM(G216:G226)</f>
        <v>0</v>
      </c>
    </row>
    <row r="228" spans="1:14" ht="15" customHeight="1">
      <c r="A228" s="3"/>
      <c r="B228" s="109" t="s">
        <v>48</v>
      </c>
      <c r="C228" s="110"/>
      <c r="D228" s="27">
        <v>0.1</v>
      </c>
      <c r="E228" s="28"/>
      <c r="F228" s="28"/>
      <c r="G228" s="24">
        <f>G227*D228</f>
        <v>0</v>
      </c>
    </row>
    <row r="229" spans="1:14" ht="15" customHeight="1">
      <c r="A229" s="3"/>
      <c r="B229" s="98" t="s">
        <v>49</v>
      </c>
      <c r="C229" s="99"/>
      <c r="D229" s="99"/>
      <c r="E229" s="29"/>
      <c r="F229" s="29"/>
      <c r="G229" s="16">
        <f>G228+G227</f>
        <v>0</v>
      </c>
    </row>
    <row r="230" spans="1:14">
      <c r="A230" s="3"/>
      <c r="B230" s="100" t="s">
        <v>35</v>
      </c>
      <c r="C230" s="101"/>
      <c r="D230" s="101"/>
      <c r="E230" s="30"/>
      <c r="F230" s="30"/>
      <c r="G230" s="16">
        <f>G229+G213</f>
        <v>0</v>
      </c>
    </row>
    <row r="231" spans="1:14" ht="27.75" customHeight="1">
      <c r="A231" s="3"/>
      <c r="B231" s="109" t="s">
        <v>50</v>
      </c>
      <c r="C231" s="110"/>
      <c r="D231" s="27">
        <v>0.08</v>
      </c>
      <c r="E231" s="28"/>
      <c r="F231" s="28"/>
      <c r="G231" s="6">
        <f>G230*D231</f>
        <v>0</v>
      </c>
      <c r="H231" s="13"/>
      <c r="J231" s="14"/>
      <c r="L231" s="14"/>
    </row>
    <row r="232" spans="1:14" s="20" customFormat="1" ht="15.75" customHeight="1" thickBot="1">
      <c r="A232" s="15"/>
      <c r="B232" s="106" t="s">
        <v>51</v>
      </c>
      <c r="C232" s="107"/>
      <c r="D232" s="107"/>
      <c r="E232" s="107"/>
      <c r="F232" s="108"/>
      <c r="G232" s="16">
        <f>G231+G230</f>
        <v>0</v>
      </c>
      <c r="H232" s="17"/>
      <c r="I232" s="18"/>
      <c r="J232" s="19"/>
      <c r="K232" s="18"/>
      <c r="L232" s="19"/>
      <c r="M232" s="18"/>
      <c r="N232" s="18"/>
    </row>
    <row r="233" spans="1:14" ht="38.25" customHeight="1">
      <c r="A233" s="105" t="s">
        <v>78</v>
      </c>
      <c r="B233" s="105"/>
      <c r="C233" s="105"/>
      <c r="D233" s="105"/>
      <c r="E233" s="105"/>
      <c r="F233" s="105"/>
      <c r="G233" s="105"/>
    </row>
    <row r="234" spans="1:14" ht="30">
      <c r="A234" s="15" t="s">
        <v>3</v>
      </c>
      <c r="B234" s="15" t="s">
        <v>16</v>
      </c>
      <c r="C234" s="23" t="s">
        <v>17</v>
      </c>
      <c r="D234" s="23" t="s">
        <v>18</v>
      </c>
      <c r="E234" s="23" t="s">
        <v>19</v>
      </c>
      <c r="F234" s="23" t="s">
        <v>20</v>
      </c>
      <c r="G234" s="23" t="s">
        <v>21</v>
      </c>
    </row>
    <row r="235" spans="1:14">
      <c r="A235" s="15">
        <v>1</v>
      </c>
      <c r="B235" s="15">
        <v>2</v>
      </c>
      <c r="C235" s="15">
        <v>3</v>
      </c>
      <c r="D235" s="15">
        <v>4</v>
      </c>
      <c r="E235" s="15">
        <v>5</v>
      </c>
      <c r="F235" s="15">
        <v>6</v>
      </c>
      <c r="G235" s="15">
        <v>7</v>
      </c>
    </row>
    <row r="236" spans="1:14">
      <c r="A236" s="3"/>
      <c r="B236" s="112" t="s">
        <v>56</v>
      </c>
      <c r="C236" s="112"/>
      <c r="D236" s="112"/>
      <c r="E236" s="112"/>
      <c r="F236" s="112"/>
      <c r="G236" s="112"/>
    </row>
    <row r="237" spans="1:14" ht="30">
      <c r="A237" s="3">
        <v>1</v>
      </c>
      <c r="B237" s="7" t="s">
        <v>22</v>
      </c>
      <c r="C237" s="56" t="s">
        <v>8</v>
      </c>
      <c r="D237" s="4" t="s">
        <v>7</v>
      </c>
      <c r="E237" s="5">
        <v>1</v>
      </c>
      <c r="F237" s="6"/>
      <c r="G237" s="16">
        <f>G238+G239</f>
        <v>0</v>
      </c>
    </row>
    <row r="238" spans="1:14">
      <c r="A238" s="3"/>
      <c r="B238" s="7"/>
      <c r="C238" s="7" t="s">
        <v>26</v>
      </c>
      <c r="D238" s="4" t="s">
        <v>6</v>
      </c>
      <c r="E238" s="5">
        <v>1</v>
      </c>
      <c r="F238" s="31"/>
      <c r="G238" s="6">
        <f>F238*E238</f>
        <v>0</v>
      </c>
    </row>
    <row r="239" spans="1:14">
      <c r="A239" s="3"/>
      <c r="B239" s="7"/>
      <c r="C239" s="7" t="s">
        <v>27</v>
      </c>
      <c r="D239" s="4" t="s">
        <v>6</v>
      </c>
      <c r="E239" s="5">
        <v>1</v>
      </c>
      <c r="F239" s="31"/>
      <c r="G239" s="6">
        <f>E239*F239</f>
        <v>0</v>
      </c>
    </row>
    <row r="240" spans="1:14" ht="30">
      <c r="A240" s="3">
        <v>2</v>
      </c>
      <c r="B240" s="7" t="s">
        <v>23</v>
      </c>
      <c r="C240" s="56" t="s">
        <v>24</v>
      </c>
      <c r="D240" s="4" t="s">
        <v>5</v>
      </c>
      <c r="E240" s="5">
        <v>10</v>
      </c>
      <c r="F240" s="6"/>
      <c r="G240" s="16">
        <f>G241+G242</f>
        <v>0</v>
      </c>
    </row>
    <row r="241" spans="1:7">
      <c r="A241" s="3"/>
      <c r="B241" s="7"/>
      <c r="C241" s="7" t="s">
        <v>26</v>
      </c>
      <c r="D241" s="4" t="s">
        <v>6</v>
      </c>
      <c r="E241" s="5">
        <v>10</v>
      </c>
      <c r="F241" s="31"/>
      <c r="G241" s="6">
        <f t="shared" ref="G241" si="23">F241*E241</f>
        <v>0</v>
      </c>
    </row>
    <row r="242" spans="1:7">
      <c r="A242" s="3"/>
      <c r="B242" s="7"/>
      <c r="C242" s="7" t="s">
        <v>27</v>
      </c>
      <c r="D242" s="4" t="s">
        <v>6</v>
      </c>
      <c r="E242" s="5">
        <v>10</v>
      </c>
      <c r="F242" s="31"/>
      <c r="G242" s="6">
        <f>E242*F242</f>
        <v>0</v>
      </c>
    </row>
    <row r="243" spans="1:7" ht="30">
      <c r="A243" s="3">
        <v>3</v>
      </c>
      <c r="B243" s="7" t="s">
        <v>57</v>
      </c>
      <c r="C243" s="56" t="s">
        <v>28</v>
      </c>
      <c r="D243" s="4" t="s">
        <v>25</v>
      </c>
      <c r="E243" s="5">
        <v>250</v>
      </c>
      <c r="F243" s="6"/>
      <c r="G243" s="16">
        <f>G244+G245</f>
        <v>0</v>
      </c>
    </row>
    <row r="244" spans="1:7">
      <c r="A244" s="3"/>
      <c r="B244" s="4"/>
      <c r="C244" s="7" t="s">
        <v>26</v>
      </c>
      <c r="D244" s="4" t="s">
        <v>6</v>
      </c>
      <c r="E244" s="5">
        <f>E243</f>
        <v>250</v>
      </c>
      <c r="F244" s="31"/>
      <c r="G244" s="6">
        <f>F244*E244</f>
        <v>0</v>
      </c>
    </row>
    <row r="245" spans="1:7">
      <c r="A245" s="3"/>
      <c r="B245" s="4"/>
      <c r="C245" s="7" t="s">
        <v>27</v>
      </c>
      <c r="D245" s="4" t="s">
        <v>6</v>
      </c>
      <c r="E245" s="5">
        <v>250</v>
      </c>
      <c r="F245" s="31"/>
      <c r="G245" s="6">
        <f>E245*F245</f>
        <v>0</v>
      </c>
    </row>
    <row r="246" spans="1:7">
      <c r="A246" s="3"/>
      <c r="B246" s="98" t="s">
        <v>1</v>
      </c>
      <c r="C246" s="99"/>
      <c r="D246" s="111"/>
      <c r="E246" s="26"/>
      <c r="F246" s="26"/>
      <c r="G246" s="16">
        <f>G243+G240+G237</f>
        <v>0</v>
      </c>
    </row>
    <row r="247" spans="1:7">
      <c r="A247" s="3"/>
      <c r="B247" s="109" t="s">
        <v>26</v>
      </c>
      <c r="C247" s="110"/>
      <c r="D247" s="28"/>
      <c r="E247" s="28"/>
      <c r="F247" s="28"/>
      <c r="G247" s="6">
        <f>G244+G241+G238</f>
        <v>0</v>
      </c>
    </row>
    <row r="248" spans="1:7" ht="44.25" customHeight="1">
      <c r="A248" s="3"/>
      <c r="B248" s="109" t="s">
        <v>52</v>
      </c>
      <c r="C248" s="110"/>
      <c r="D248" s="27">
        <v>0.75</v>
      </c>
      <c r="E248" s="28"/>
      <c r="F248" s="27"/>
      <c r="G248" s="6">
        <f>G247*D248</f>
        <v>0</v>
      </c>
    </row>
    <row r="249" spans="1:7">
      <c r="A249" s="3"/>
      <c r="B249" s="98" t="s">
        <v>53</v>
      </c>
      <c r="C249" s="99"/>
      <c r="D249" s="111"/>
      <c r="E249" s="26"/>
      <c r="F249" s="26"/>
      <c r="G249" s="16">
        <f>G246+G248</f>
        <v>0</v>
      </c>
    </row>
    <row r="250" spans="1:7">
      <c r="A250" s="3"/>
      <c r="B250" s="113" t="s">
        <v>30</v>
      </c>
      <c r="C250" s="114"/>
      <c r="D250" s="114"/>
      <c r="E250" s="114"/>
      <c r="F250" s="114"/>
      <c r="G250" s="115"/>
    </row>
    <row r="251" spans="1:7">
      <c r="A251" s="3"/>
      <c r="B251" s="102" t="s">
        <v>29</v>
      </c>
      <c r="C251" s="103"/>
      <c r="D251" s="103"/>
      <c r="E251" s="103"/>
      <c r="F251" s="103"/>
      <c r="G251" s="104"/>
    </row>
    <row r="252" spans="1:7">
      <c r="A252" s="3"/>
      <c r="B252" s="116">
        <v>1</v>
      </c>
      <c r="C252" s="9" t="s">
        <v>31</v>
      </c>
      <c r="D252" s="4" t="s">
        <v>5</v>
      </c>
      <c r="E252" s="5">
        <v>10</v>
      </c>
      <c r="F252" s="6"/>
      <c r="G252" s="16">
        <f>G253+G254+G255</f>
        <v>0</v>
      </c>
    </row>
    <row r="253" spans="1:7">
      <c r="A253" s="3"/>
      <c r="B253" s="117"/>
      <c r="C253" s="9" t="s">
        <v>26</v>
      </c>
      <c r="D253" s="4" t="s">
        <v>6</v>
      </c>
      <c r="E253" s="5">
        <f>E252</f>
        <v>10</v>
      </c>
      <c r="F253" s="31"/>
      <c r="G253" s="6">
        <f t="shared" ref="G253" si="24">F253*E253</f>
        <v>0</v>
      </c>
    </row>
    <row r="254" spans="1:7">
      <c r="A254" s="3"/>
      <c r="B254" s="117"/>
      <c r="C254" s="68" t="s">
        <v>27</v>
      </c>
      <c r="D254" s="3" t="s">
        <v>6</v>
      </c>
      <c r="E254" s="64">
        <v>10</v>
      </c>
      <c r="F254" s="55"/>
      <c r="G254" s="67">
        <f>E254*F254</f>
        <v>0</v>
      </c>
    </row>
    <row r="255" spans="1:7">
      <c r="A255" s="3"/>
      <c r="B255" s="118"/>
      <c r="C255" s="9" t="s">
        <v>33</v>
      </c>
      <c r="D255" s="4" t="s">
        <v>5</v>
      </c>
      <c r="E255" s="5">
        <v>10</v>
      </c>
      <c r="F255" s="31"/>
      <c r="G255" s="6">
        <f>F255*E255</f>
        <v>0</v>
      </c>
    </row>
    <row r="256" spans="1:7">
      <c r="A256" s="3"/>
      <c r="B256" s="4">
        <v>2</v>
      </c>
      <c r="C256" s="9" t="s">
        <v>32</v>
      </c>
      <c r="D256" s="4" t="s">
        <v>9</v>
      </c>
      <c r="E256" s="5">
        <v>250</v>
      </c>
      <c r="F256" s="31"/>
      <c r="G256" s="16">
        <f t="shared" ref="G256" si="25">F256*E256</f>
        <v>0</v>
      </c>
    </row>
    <row r="257" spans="1:14">
      <c r="A257" s="3"/>
      <c r="B257" s="3">
        <v>3</v>
      </c>
      <c r="C257" s="21" t="s">
        <v>38</v>
      </c>
      <c r="D257" s="11" t="s">
        <v>5</v>
      </c>
      <c r="E257" s="5">
        <v>3</v>
      </c>
      <c r="F257" s="31"/>
      <c r="G257" s="16">
        <f t="shared" ref="G257:G266" si="26">F257*E257</f>
        <v>0</v>
      </c>
    </row>
    <row r="258" spans="1:14">
      <c r="A258" s="3"/>
      <c r="B258" s="7">
        <v>4</v>
      </c>
      <c r="C258" s="21" t="s">
        <v>39</v>
      </c>
      <c r="D258" s="11" t="s">
        <v>5</v>
      </c>
      <c r="E258" s="5">
        <v>1</v>
      </c>
      <c r="F258" s="31"/>
      <c r="G258" s="16">
        <f t="shared" si="26"/>
        <v>0</v>
      </c>
    </row>
    <row r="259" spans="1:14">
      <c r="A259" s="3"/>
      <c r="B259" s="3">
        <v>5</v>
      </c>
      <c r="C259" s="21" t="s">
        <v>40</v>
      </c>
      <c r="D259" s="11" t="s">
        <v>5</v>
      </c>
      <c r="E259" s="5">
        <v>1</v>
      </c>
      <c r="F259" s="31"/>
      <c r="G259" s="16">
        <f t="shared" si="26"/>
        <v>0</v>
      </c>
    </row>
    <row r="260" spans="1:14">
      <c r="A260" s="3"/>
      <c r="B260" s="7">
        <v>6</v>
      </c>
      <c r="C260" s="21" t="s">
        <v>41</v>
      </c>
      <c r="D260" s="11" t="s">
        <v>5</v>
      </c>
      <c r="E260" s="5">
        <v>1</v>
      </c>
      <c r="F260" s="31"/>
      <c r="G260" s="16">
        <f t="shared" si="26"/>
        <v>0</v>
      </c>
    </row>
    <row r="261" spans="1:14">
      <c r="A261" s="3"/>
      <c r="B261" s="3">
        <v>7</v>
      </c>
      <c r="C261" s="9" t="s">
        <v>34</v>
      </c>
      <c r="D261" s="11" t="s">
        <v>5</v>
      </c>
      <c r="E261" s="5">
        <v>10</v>
      </c>
      <c r="F261" s="31"/>
      <c r="G261" s="16">
        <f t="shared" si="26"/>
        <v>0</v>
      </c>
    </row>
    <row r="262" spans="1:14">
      <c r="A262" s="3"/>
      <c r="B262" s="7">
        <v>8</v>
      </c>
      <c r="C262" s="9" t="s">
        <v>42</v>
      </c>
      <c r="D262" s="11" t="s">
        <v>5</v>
      </c>
      <c r="E262" s="5">
        <v>2</v>
      </c>
      <c r="F262" s="31"/>
      <c r="G262" s="16">
        <f t="shared" si="26"/>
        <v>0</v>
      </c>
    </row>
    <row r="263" spans="1:14">
      <c r="A263" s="3"/>
      <c r="B263" s="3">
        <v>9</v>
      </c>
      <c r="C263" s="9" t="s">
        <v>66</v>
      </c>
      <c r="D263" s="11" t="s">
        <v>5</v>
      </c>
      <c r="E263" s="5">
        <v>20</v>
      </c>
      <c r="F263" s="31"/>
      <c r="G263" s="16">
        <f t="shared" si="26"/>
        <v>0</v>
      </c>
    </row>
    <row r="264" spans="1:14">
      <c r="A264" s="3"/>
      <c r="B264" s="7">
        <v>10</v>
      </c>
      <c r="C264" s="9" t="s">
        <v>63</v>
      </c>
      <c r="D264" s="11" t="s">
        <v>5</v>
      </c>
      <c r="E264" s="5">
        <v>8</v>
      </c>
      <c r="F264" s="31"/>
      <c r="G264" s="16">
        <f t="shared" si="26"/>
        <v>0</v>
      </c>
    </row>
    <row r="265" spans="1:14">
      <c r="A265" s="3"/>
      <c r="B265" s="3">
        <v>11</v>
      </c>
      <c r="C265" s="9" t="s">
        <v>64</v>
      </c>
      <c r="D265" s="11" t="s">
        <v>25</v>
      </c>
      <c r="E265" s="5">
        <v>30</v>
      </c>
      <c r="F265" s="31"/>
      <c r="G265" s="16">
        <f t="shared" si="26"/>
        <v>0</v>
      </c>
    </row>
    <row r="266" spans="1:14">
      <c r="A266" s="3"/>
      <c r="B266" s="7">
        <v>12</v>
      </c>
      <c r="C266" s="9" t="s">
        <v>44</v>
      </c>
      <c r="D266" s="11" t="s">
        <v>5</v>
      </c>
      <c r="E266" s="5">
        <v>10</v>
      </c>
      <c r="F266" s="31"/>
      <c r="G266" s="16">
        <f t="shared" si="26"/>
        <v>0</v>
      </c>
    </row>
    <row r="267" spans="1:14">
      <c r="A267" s="3"/>
      <c r="B267" s="98" t="s">
        <v>47</v>
      </c>
      <c r="C267" s="99"/>
      <c r="D267" s="99"/>
      <c r="E267" s="26"/>
      <c r="F267" s="26"/>
      <c r="G267" s="16">
        <f>G266+G265+G264+G263+G262+G261+G260+G259+G258+G257+G256+G252</f>
        <v>0</v>
      </c>
    </row>
    <row r="268" spans="1:14" ht="20.25" customHeight="1">
      <c r="A268" s="3"/>
      <c r="B268" s="109" t="s">
        <v>48</v>
      </c>
      <c r="C268" s="110"/>
      <c r="D268" s="27">
        <v>0.1</v>
      </c>
      <c r="E268" s="28"/>
      <c r="F268" s="28"/>
      <c r="G268" s="12">
        <f>G267*D268</f>
        <v>0</v>
      </c>
    </row>
    <row r="269" spans="1:14" ht="16.5" customHeight="1">
      <c r="A269" s="3"/>
      <c r="B269" s="98" t="s">
        <v>49</v>
      </c>
      <c r="C269" s="99"/>
      <c r="D269" s="99"/>
      <c r="E269" s="29"/>
      <c r="F269" s="29"/>
      <c r="G269" s="16">
        <f>G268+G267</f>
        <v>0</v>
      </c>
    </row>
    <row r="270" spans="1:14" ht="15.75" customHeight="1">
      <c r="A270" s="3"/>
      <c r="B270" s="100" t="s">
        <v>35</v>
      </c>
      <c r="C270" s="101"/>
      <c r="D270" s="101"/>
      <c r="E270" s="30"/>
      <c r="F270" s="30"/>
      <c r="G270" s="16">
        <f>G269+G249</f>
        <v>0</v>
      </c>
    </row>
    <row r="271" spans="1:14" ht="18" customHeight="1">
      <c r="A271" s="3"/>
      <c r="B271" s="109" t="s">
        <v>50</v>
      </c>
      <c r="C271" s="110"/>
      <c r="D271" s="27">
        <v>0.08</v>
      </c>
      <c r="E271" s="28"/>
      <c r="F271" s="28"/>
      <c r="G271" s="6">
        <f>G270*D271</f>
        <v>0</v>
      </c>
      <c r="H271" s="13"/>
      <c r="J271" s="14"/>
      <c r="L271" s="14"/>
    </row>
    <row r="272" spans="1:14" s="20" customFormat="1" ht="18.75" customHeight="1" thickBot="1">
      <c r="A272" s="15"/>
      <c r="B272" s="106" t="s">
        <v>51</v>
      </c>
      <c r="C272" s="107"/>
      <c r="D272" s="107"/>
      <c r="E272" s="107"/>
      <c r="F272" s="108"/>
      <c r="G272" s="16">
        <f>G271+G270</f>
        <v>0</v>
      </c>
      <c r="H272" s="17"/>
      <c r="I272" s="18"/>
      <c r="J272" s="19"/>
      <c r="K272" s="18"/>
      <c r="L272" s="19"/>
      <c r="M272" s="18"/>
      <c r="N272" s="18"/>
    </row>
    <row r="275" spans="14:14">
      <c r="N275" s="22"/>
    </row>
  </sheetData>
  <mergeCells count="104">
    <mergeCell ref="B268:C268"/>
    <mergeCell ref="B269:D269"/>
    <mergeCell ref="B270:D270"/>
    <mergeCell ref="B271:C271"/>
    <mergeCell ref="B148:D148"/>
    <mergeCell ref="B149:C149"/>
    <mergeCell ref="B172:G172"/>
    <mergeCell ref="A194:G194"/>
    <mergeCell ref="B197:G197"/>
    <mergeCell ref="B192:C192"/>
    <mergeCell ref="B17:B20"/>
    <mergeCell ref="B108:D108"/>
    <mergeCell ref="B272:F272"/>
    <mergeCell ref="A74:G74"/>
    <mergeCell ref="B77:G77"/>
    <mergeCell ref="B91:G91"/>
    <mergeCell ref="B92:G92"/>
    <mergeCell ref="B153:F153"/>
    <mergeCell ref="B93:B96"/>
    <mergeCell ref="B133:B136"/>
    <mergeCell ref="B173:B176"/>
    <mergeCell ref="B252:B255"/>
    <mergeCell ref="B109:C109"/>
    <mergeCell ref="B110:D110"/>
    <mergeCell ref="B111:D111"/>
    <mergeCell ref="B88:C88"/>
    <mergeCell ref="B89:C89"/>
    <mergeCell ref="B90:D90"/>
    <mergeCell ref="B117:G117"/>
    <mergeCell ref="B267:D267"/>
    <mergeCell ref="B169:C169"/>
    <mergeCell ref="B170:D170"/>
    <mergeCell ref="B210:D210"/>
    <mergeCell ref="B150:D150"/>
    <mergeCell ref="B151:D151"/>
    <mergeCell ref="B152:C152"/>
    <mergeCell ref="B188:D188"/>
    <mergeCell ref="B189:C189"/>
    <mergeCell ref="A1:G1"/>
    <mergeCell ref="B4:G4"/>
    <mergeCell ref="B33:F33"/>
    <mergeCell ref="B15:G15"/>
    <mergeCell ref="B16:G16"/>
    <mergeCell ref="B193:F193"/>
    <mergeCell ref="A154:G154"/>
    <mergeCell ref="B157:G157"/>
    <mergeCell ref="A34:G34"/>
    <mergeCell ref="B73:F73"/>
    <mergeCell ref="B51:G51"/>
    <mergeCell ref="B52:G52"/>
    <mergeCell ref="B37:G37"/>
    <mergeCell ref="B131:G131"/>
    <mergeCell ref="B132:G132"/>
    <mergeCell ref="B171:G171"/>
    <mergeCell ref="B112:C112"/>
    <mergeCell ref="B113:F113"/>
    <mergeCell ref="A114:G114"/>
    <mergeCell ref="B127:D127"/>
    <mergeCell ref="B128:C128"/>
    <mergeCell ref="B129:C129"/>
    <mergeCell ref="B130:D130"/>
    <mergeCell ref="B167:D167"/>
    <mergeCell ref="B168:C168"/>
    <mergeCell ref="B11:D11"/>
    <mergeCell ref="B12:C12"/>
    <mergeCell ref="B13:C13"/>
    <mergeCell ref="B14:D14"/>
    <mergeCell ref="B47:D47"/>
    <mergeCell ref="B48:C48"/>
    <mergeCell ref="B49:C49"/>
    <mergeCell ref="B50:D50"/>
    <mergeCell ref="B87:D87"/>
    <mergeCell ref="B28:D28"/>
    <mergeCell ref="B29:C29"/>
    <mergeCell ref="B30:D30"/>
    <mergeCell ref="B31:D31"/>
    <mergeCell ref="B32:C32"/>
    <mergeCell ref="B53:B56"/>
    <mergeCell ref="B71:D71"/>
    <mergeCell ref="B68:D68"/>
    <mergeCell ref="B69:C69"/>
    <mergeCell ref="B70:D70"/>
    <mergeCell ref="B72:C72"/>
    <mergeCell ref="B190:D190"/>
    <mergeCell ref="B191:D191"/>
    <mergeCell ref="B251:G251"/>
    <mergeCell ref="A233:G233"/>
    <mergeCell ref="B232:F232"/>
    <mergeCell ref="B227:D227"/>
    <mergeCell ref="B211:C211"/>
    <mergeCell ref="B212:C212"/>
    <mergeCell ref="B213:D213"/>
    <mergeCell ref="B246:D246"/>
    <mergeCell ref="B247:C247"/>
    <mergeCell ref="B248:C248"/>
    <mergeCell ref="B236:G236"/>
    <mergeCell ref="B250:G250"/>
    <mergeCell ref="B249:D249"/>
    <mergeCell ref="B228:C228"/>
    <mergeCell ref="B229:D229"/>
    <mergeCell ref="B230:D230"/>
    <mergeCell ref="B231:C231"/>
    <mergeCell ref="B214:G214"/>
    <mergeCell ref="B215:G215"/>
  </mergeCells>
  <phoneticPr fontId="3" type="noConversion"/>
  <printOptions horizontalCentered="1"/>
  <pageMargins left="0.51181102362204722" right="3.937007874015748E-2" top="0.23" bottom="0.28999999999999998" header="0.22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კრებსიდი</vt:lpstr>
      <vt:lpstr>სოფლის პროგრამა-გარე განათება</vt:lpstr>
      <vt:lpstr>კრებსიდი!Область_печати</vt:lpstr>
      <vt:lpstr>'სოფლის პროგრამა-გარე განათება'!Область_печати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c400's Windows XP PC</dc:creator>
  <cp:lastModifiedBy>Windows User</cp:lastModifiedBy>
  <cp:lastPrinted>2020-07-27T11:23:19Z</cp:lastPrinted>
  <dcterms:created xsi:type="dcterms:W3CDTF">2012-06-17T15:21:04Z</dcterms:created>
  <dcterms:modified xsi:type="dcterms:W3CDTF">2020-08-20T09:32:40Z</dcterms:modified>
</cp:coreProperties>
</file>