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056" tabRatio="598" firstSheet="1" activeTab="1"/>
  </bookViews>
  <sheets>
    <sheet name="gare kan." sheetId="1" state="hidden" r:id="rId1"/>
    <sheet name="კრებსითი" sheetId="2" r:id="rId2"/>
    <sheet name="obieqt.1" sheetId="3" r:id="rId3"/>
    <sheet name="1-1" sheetId="4" r:id="rId4"/>
    <sheet name="1-2" sheetId="5" r:id="rId5"/>
    <sheet name="1-3" sheetId="6" r:id="rId6"/>
    <sheet name="1-4" sheetId="7" r:id="rId7"/>
    <sheet name="1-5" sheetId="8" r:id="rId8"/>
    <sheet name="obieqt.2" sheetId="9" r:id="rId9"/>
    <sheet name="2-1" sheetId="10" r:id="rId10"/>
    <sheet name="2-2" sheetId="11" r:id="rId11"/>
  </sheets>
  <definedNames/>
  <calcPr fullCalcOnLoad="1"/>
</workbook>
</file>

<file path=xl/sharedStrings.xml><?xml version="1.0" encoding="utf-8"?>
<sst xmlns="http://schemas.openxmlformats.org/spreadsheetml/2006/main" count="1101" uniqueCount="323">
  <si>
    <t xml:space="preserve">ჩაფლული ტიპის შტეპსელური როზეტების დაყენება დამიწების კონტაქტით  </t>
  </si>
  <si>
    <t>ც</t>
  </si>
  <si>
    <r>
      <t>მ</t>
    </r>
    <r>
      <rPr>
        <b/>
        <vertAlign val="superscript"/>
        <sz val="10"/>
        <rFont val="Sylfaen"/>
        <family val="1"/>
      </rPr>
      <t>2</t>
    </r>
  </si>
  <si>
    <t>გ/მ</t>
  </si>
  <si>
    <t>კომპლ</t>
  </si>
  <si>
    <t>ცალი</t>
  </si>
  <si>
    <t>გრძ/მ</t>
  </si>
  <si>
    <t xml:space="preserve">ცალი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</si>
  <si>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</si>
  <si>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</si>
  <si>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</si>
  <si>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</si>
  <si>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</si>
  <si>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</si>
  <si>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</si>
  <si>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</si>
  <si>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</si>
  <si>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</si>
  <si>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</si>
  <si>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</si>
  <si>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</si>
  <si>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</si>
  <si>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</si>
  <si>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</si>
  <si>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</si>
  <si>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</si>
  <si>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</si>
  <si>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</si>
  <si>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</si>
  <si>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</si>
  <si>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</si>
  <si>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</si>
  <si>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</si>
  <si>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</si>
  <si>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</si>
  <si>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</si>
  <si>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</si>
  <si>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</si>
  <si>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</si>
  <si>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</si>
  <si>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</si>
  <si>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</si>
  <si>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</si>
  <si>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</si>
  <si>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</si>
  <si>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</si>
  <si>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</si>
  <si>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</si>
  <si>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</si>
  <si>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</si>
  <si>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</si>
  <si>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</si>
  <si>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</si>
  <si>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</si>
  <si>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</si>
  <si>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</si>
  <si>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</si>
  <si>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</si>
  <si>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</si>
  <si>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</si>
  <si>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</si>
  <si>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</si>
  <si>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</si>
  <si>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</si>
  <si>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</si>
  <si>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</si>
  <si>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</si>
  <si>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</si>
  <si>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</si>
  <si>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</si>
  <si>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</si>
  <si>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</si>
  <si>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</si>
  <si>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</si>
  <si>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</si>
  <si>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</si>
  <si>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</si>
  <si>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</si>
  <si>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</si>
  <si>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</si>
  <si>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</si>
  <si>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</si>
  <si>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</si>
  <si>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</si>
  <si>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</si>
  <si>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</si>
  <si>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</si>
  <si>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</si>
  <si>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</si>
  <si>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</si>
  <si>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</si>
  <si>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</si>
  <si>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</si>
  <si>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</si>
  <si>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</si>
  <si>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</si>
  <si>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</si>
  <si>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</si>
  <si>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</si>
  <si>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</si>
  <si>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</si>
  <si>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</si>
  <si>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</si>
  <si>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</si>
  <si>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</si>
  <si>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</si>
  <si>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</si>
  <si>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</si>
  <si>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</si>
  <si>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</si>
  <si>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</si>
  <si>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</si>
  <si>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</si>
  <si>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</si>
  <si>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</si>
  <si>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</si>
  <si>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</si>
  <si>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</si>
  <si>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</si>
  <si>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</si>
  <si>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</si>
  <si>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</si>
  <si>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</si>
  <si>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</si>
  <si>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</si>
  <si>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</si>
  <si>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</si>
  <si>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</si>
  <si>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</si>
  <si>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</si>
  <si>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</si>
  <si>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</si>
  <si>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</si>
  <si>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</si>
  <si>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</si>
  <si>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</si>
  <si>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</si>
  <si>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</si>
  <si>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</si>
  <si>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 xml:space="preserve">ჯამი: </t>
  </si>
  <si>
    <t>ხარჯთაღიცხვის ნომერი</t>
  </si>
  <si>
    <r>
      <t>საობიექტო ხარჯ.</t>
    </r>
    <r>
      <rPr>
        <sz val="10"/>
        <rFont val="LitNusx"/>
        <family val="2"/>
      </rPr>
      <t>#1</t>
    </r>
  </si>
  <si>
    <t xml:space="preserve">ჯამი </t>
  </si>
  <si>
    <t>სულ კრებსითი სახარჯთაღრიცხვო ღირებულება</t>
  </si>
  <si>
    <t>სამშენებლო სამუშაოები</t>
  </si>
  <si>
    <t>ჯამი</t>
  </si>
  <si>
    <t>შეადგინა:                                                 დ. ფარტენაძე</t>
  </si>
  <si>
    <r>
      <t>მ</t>
    </r>
    <r>
      <rPr>
        <b/>
        <vertAlign val="superscript"/>
        <sz val="10"/>
        <rFont val="Sylfaen"/>
        <family val="1"/>
      </rPr>
      <t>3</t>
    </r>
  </si>
  <si>
    <t>ტ</t>
  </si>
  <si>
    <t xml:space="preserve">მილსადენების თბოიზოლაცია ფოლგიანი მინაბამბით </t>
  </si>
  <si>
    <t>25</t>
  </si>
  <si>
    <t>27</t>
  </si>
  <si>
    <t>23</t>
  </si>
  <si>
    <t>24</t>
  </si>
  <si>
    <t>26</t>
  </si>
  <si>
    <t xml:space="preserve">სამშენებლო ნარჩენების დატვირთვა  ხელით ავტოთვითმცლელზე </t>
  </si>
  <si>
    <t xml:space="preserve"> ჯამი</t>
  </si>
  <si>
    <t xml:space="preserve">გაუთვალისწინებელი ხარჯი </t>
  </si>
  <si>
    <t>დ.ღ.გ.</t>
  </si>
  <si>
    <t xml:space="preserve">ზედმეტი გრუნტის  დატვირთვა  ხელით ავტოთვითმცლელზე </t>
  </si>
  <si>
    <t>ინვენტარული ხარაჩოს დაყენება და დაშლა სიმაღლით 5 მეტრამდე</t>
  </si>
  <si>
    <t xml:space="preserve">პლასმასის მინაბოჭკოვანი მილები  მოწყობა 20X2,9მმ </t>
  </si>
  <si>
    <t xml:space="preserve"> არმატურა Ф6АIII</t>
  </si>
  <si>
    <t>21</t>
  </si>
  <si>
    <t>22</t>
  </si>
  <si>
    <t>28</t>
  </si>
  <si>
    <t>29</t>
  </si>
  <si>
    <t>31</t>
  </si>
  <si>
    <t>32</t>
  </si>
  <si>
    <r>
      <t>საობიექტო ხარჯ.</t>
    </r>
    <r>
      <rPr>
        <sz val="10"/>
        <rFont val="LitNusx"/>
        <family val="2"/>
      </rPr>
      <t>#2</t>
    </r>
  </si>
  <si>
    <t>ელექტრო სამუშაოები</t>
  </si>
  <si>
    <t xml:space="preserve">  d- 25 მმ ვენტილის დაყენება</t>
  </si>
  <si>
    <t>კედლებში გაყვანილობისათვის ნახვრეტების მოწყობა</t>
  </si>
  <si>
    <t xml:space="preserve">მილსადენების ჰიდრავლიკური გამოცდა </t>
  </si>
  <si>
    <t>ავტომატური ჰაერგამშვები</t>
  </si>
  <si>
    <t xml:space="preserve">კომპლ </t>
  </si>
  <si>
    <t xml:space="preserve">თერმომანომეტრი </t>
  </si>
  <si>
    <t>საცირკულაციო  ტუმბო UPS  25-80</t>
  </si>
  <si>
    <r>
      <t xml:space="preserve">ლოკალურ-რესურსული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 xml:space="preserve">1/1 </t>
    </r>
  </si>
  <si>
    <t xml:space="preserve">I თავი  </t>
  </si>
  <si>
    <t>პანელური რადიატორები 22-H-600-1200 მმ</t>
  </si>
  <si>
    <t xml:space="preserve"> შემსვლელი ვენტილის დაყენება</t>
  </si>
  <si>
    <t>ფითინგი d-25 მმ</t>
  </si>
  <si>
    <t>ფითინგი d-20 მმ</t>
  </si>
  <si>
    <t>მილების სამაგრები</t>
  </si>
  <si>
    <t>I სართული</t>
  </si>
  <si>
    <t>პანელური რადიატორები 22-H-600-500 მმ</t>
  </si>
  <si>
    <t>პანელური რადიატორები 22-H-600-800 მმ</t>
  </si>
  <si>
    <t>პანელური რადიატორები 22-H-600-900 მმ</t>
  </si>
  <si>
    <t>პანელური რადიატორები 22-H-600-1000 მმ</t>
  </si>
  <si>
    <t>პანელური რადიატორები 22-H-600-1100 მმ</t>
  </si>
  <si>
    <t>პანელური რადიატორები 22-H-600-1300 მმ</t>
  </si>
  <si>
    <t>პანელური რადიატორები 22-H-600-1500 მმ</t>
  </si>
  <si>
    <t xml:space="preserve">პლასმასის მინაბოჭკოვანი მილები  მოწყობა 40X6,7მმ </t>
  </si>
  <si>
    <t>ფითინგი d-40 მმ</t>
  </si>
  <si>
    <t xml:space="preserve">  d- 40 მმ ვენტილის დაყენება</t>
  </si>
  <si>
    <t xml:space="preserve">პლასმასის მინაბოჭკოვანი მილები  მოწყობა 32X5,4მმ </t>
  </si>
  <si>
    <t>ფითინგი d-32 მმ</t>
  </si>
  <si>
    <t xml:space="preserve">  d- 40 მმ ამერიკანკის დაყენება</t>
  </si>
  <si>
    <t>პლასმასის  მილები  მოწყობა ქვაბებთანდ-25 მმ ცივი წყლისათვის</t>
  </si>
  <si>
    <t>საკვამური მილი ქუდით დამონტაჟება დ-150 მმ</t>
  </si>
  <si>
    <t>უკუსარქველი დ-40მმ</t>
  </si>
  <si>
    <t>წყლის ფილტრი დ-25 მმ</t>
  </si>
  <si>
    <t>გაზის ფილტრი დ-25 მმ</t>
  </si>
  <si>
    <t>საფართოებელი ავზი V-50 ლ</t>
  </si>
  <si>
    <t xml:space="preserve">  d- 25 მმ სფერული ვენტილის დაყენება</t>
  </si>
  <si>
    <t>33</t>
  </si>
  <si>
    <t>34</t>
  </si>
  <si>
    <t>35</t>
  </si>
  <si>
    <t>დენის მარეგულირებელი</t>
  </si>
  <si>
    <t xml:space="preserve">ჩამოსაკიდი გათბობის  ქვაბი ორ კონტაქტიანი 50 კვტ/სთ </t>
  </si>
  <si>
    <t xml:space="preserve">კოლექტორი ლითონის მილი დ-90*4 L-65 სმ  </t>
  </si>
  <si>
    <t>გათბობა   I სართული</t>
  </si>
  <si>
    <t xml:space="preserve">გათბობა   I სართული  </t>
  </si>
  <si>
    <t xml:space="preserve">გათბობა   II  სართული  </t>
  </si>
  <si>
    <r>
      <t>ხარჯ.</t>
    </r>
    <r>
      <rPr>
        <sz val="10"/>
        <rFont val="AcadNusx"/>
        <family val="0"/>
      </rPr>
      <t>#</t>
    </r>
    <r>
      <rPr>
        <sz val="10"/>
        <rFont val="Acad Nusx Geo"/>
        <family val="2"/>
      </rPr>
      <t>1/2</t>
    </r>
  </si>
  <si>
    <r>
      <t>ხარჯ.</t>
    </r>
    <r>
      <rPr>
        <sz val="10"/>
        <rFont val="AcadNusx"/>
        <family val="0"/>
      </rPr>
      <t>#</t>
    </r>
    <r>
      <rPr>
        <sz val="10"/>
        <rFont val="Acad Nusx Geo"/>
        <family val="2"/>
      </rPr>
      <t>1/3</t>
    </r>
  </si>
  <si>
    <t xml:space="preserve">გათბობა   III  სართული  </t>
  </si>
  <si>
    <t xml:space="preserve">გათბობა   IV  სართული  </t>
  </si>
  <si>
    <t xml:space="preserve">ზამბარიანი დამცავი სარქველი </t>
  </si>
  <si>
    <t>ფოლადის მილტუჩა დ-25მმ, რეზინის შლანგით დ-25მმ</t>
  </si>
  <si>
    <t>36</t>
  </si>
  <si>
    <r>
      <t xml:space="preserve">ლოკალურ-რესურსული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>1/2</t>
    </r>
  </si>
  <si>
    <t>სამშენებლო ნარცენების  გატანა 10 კმ მანძილზე</t>
  </si>
  <si>
    <t>გათბობის გაყვანილობის დემონტაჟი</t>
  </si>
  <si>
    <r>
      <t>ხარჯ.</t>
    </r>
    <r>
      <rPr>
        <sz val="10"/>
        <rFont val="AcadNusx"/>
        <family val="0"/>
      </rPr>
      <t>#</t>
    </r>
    <r>
      <rPr>
        <sz val="10"/>
        <rFont val="Acad Nusx Geo"/>
        <family val="2"/>
      </rPr>
      <t>1/4</t>
    </r>
  </si>
  <si>
    <r>
      <t>ხარჯ.</t>
    </r>
    <r>
      <rPr>
        <sz val="10"/>
        <rFont val="AcadNusx"/>
        <family val="0"/>
      </rPr>
      <t>#</t>
    </r>
    <r>
      <rPr>
        <sz val="10"/>
        <rFont val="Acad Nusx Geo"/>
        <family val="2"/>
      </rPr>
      <t>1/5</t>
    </r>
  </si>
  <si>
    <r>
      <t xml:space="preserve">ქ. ქუთაისში წერეთლის ქ. </t>
    </r>
    <r>
      <rPr>
        <b/>
        <sz val="12"/>
        <rFont val="AcadNusx"/>
        <family val="0"/>
      </rPr>
      <t>#</t>
    </r>
    <r>
      <rPr>
        <b/>
        <sz val="12"/>
        <rFont val="Sylfaen"/>
        <family val="1"/>
      </rPr>
      <t xml:space="preserve"> 30-ში მდებარე ცენტრალური სამუსიკო სკოლის გათბობის სისტემის მოწყობა</t>
    </r>
  </si>
  <si>
    <r>
      <t xml:space="preserve">საობიექტო-სახარჯთაღრიცხვო ანგარიში </t>
    </r>
    <r>
      <rPr>
        <sz val="12"/>
        <rFont val="AcadNusx"/>
        <family val="0"/>
      </rPr>
      <t>#</t>
    </r>
    <r>
      <rPr>
        <sz val="12"/>
        <rFont val="Sylfaen"/>
        <family val="1"/>
      </rPr>
      <t>1</t>
    </r>
  </si>
  <si>
    <r>
      <t xml:space="preserve">ქ. ქუთაისში წერეთლის ქ. </t>
    </r>
    <r>
      <rPr>
        <b/>
        <sz val="12"/>
        <rFont val="AcadNusx"/>
        <family val="0"/>
      </rPr>
      <t xml:space="preserve"># </t>
    </r>
    <r>
      <rPr>
        <b/>
        <sz val="12"/>
        <rFont val="Sylfaen"/>
        <family val="1"/>
      </rPr>
      <t xml:space="preserve">30-ში მდებარე ცენტრალური სამუსიკო სკოლის გათბობის სისტემის მოწყობა   </t>
    </r>
  </si>
  <si>
    <r>
      <t xml:space="preserve">ქ. ქუთაისში წერეთლის ქ. </t>
    </r>
    <r>
      <rPr>
        <b/>
        <sz val="12"/>
        <rFont val="AcadNusx"/>
        <family val="0"/>
      </rPr>
      <t>#</t>
    </r>
    <r>
      <rPr>
        <b/>
        <sz val="12"/>
        <rFont val="Sylfaen"/>
        <family val="1"/>
      </rPr>
      <t xml:space="preserve"> 30-ში მდებარე ცენტრალური სამუსიკო სკოლის გათბობის სისტემის მოწყობა     </t>
    </r>
  </si>
  <si>
    <r>
      <t xml:space="preserve">ქ. ქუთაისში წერეთლის ქ. </t>
    </r>
    <r>
      <rPr>
        <sz val="10"/>
        <rFont val="AcadNusx"/>
        <family val="0"/>
      </rPr>
      <t>#</t>
    </r>
    <r>
      <rPr>
        <sz val="10"/>
        <rFont val="Sylfaen"/>
        <family val="1"/>
      </rPr>
      <t xml:space="preserve"> 30-ში მდებარე ცენტრალური სამუსიკო სკოლის გათბობის სისტემის მოწყობა       </t>
    </r>
  </si>
  <si>
    <r>
      <t xml:space="preserve">ლოკალურ-რესურსული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>1/3</t>
    </r>
  </si>
  <si>
    <t>გათბობა   II სართული</t>
  </si>
  <si>
    <t>II სართული</t>
  </si>
  <si>
    <t>პანელური რადიატორები 22-H-600-600 მმ</t>
  </si>
  <si>
    <t>პანელური რადიატორები 22-H-600-1400 მმ</t>
  </si>
  <si>
    <t>პანელური რადიატორები 22-H-600-1600 მმ</t>
  </si>
  <si>
    <t>პანელური რადიატორები 22-H-600-1700 მმ</t>
  </si>
  <si>
    <r>
      <t xml:space="preserve">ლოკალურ-რესურსული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>1/4</t>
    </r>
  </si>
  <si>
    <t>გათბობა   III სართული</t>
  </si>
  <si>
    <t>III სართული</t>
  </si>
  <si>
    <t>პანელური რადიატორები 22-H-600-700 მმ</t>
  </si>
  <si>
    <t>გათბობა   IVსართული</t>
  </si>
  <si>
    <t>IV სართული</t>
  </si>
  <si>
    <t>პანელური რადიატორები 22-H-600-1800 მმ</t>
  </si>
  <si>
    <r>
      <t xml:space="preserve">ლოკალურ-რესურსული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>2/1</t>
    </r>
  </si>
  <si>
    <t>30</t>
  </si>
  <si>
    <t>37</t>
  </si>
  <si>
    <t>38</t>
  </si>
  <si>
    <r>
      <t xml:space="preserve">ლოკალურ-რესურსული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>1/5</t>
    </r>
  </si>
  <si>
    <r>
      <t xml:space="preserve">ქ. ქუთაისში წერეთლის ქ. </t>
    </r>
    <r>
      <rPr>
        <b/>
        <sz val="12"/>
        <rFont val="AcadNusx"/>
        <family val="0"/>
      </rPr>
      <t>#</t>
    </r>
    <r>
      <rPr>
        <b/>
        <sz val="12"/>
        <rFont val="Sylfaen"/>
        <family val="1"/>
      </rPr>
      <t xml:space="preserve"> 30-ში მდებარე ცენტრალური სამუსიკო სკოლის გათბობის სისტემის მოწყობა   </t>
    </r>
  </si>
  <si>
    <r>
      <t>საობიექტო-სახარჯთაღრიცხვო ანგარიში</t>
    </r>
    <r>
      <rPr>
        <sz val="12"/>
        <rFont val="AcadNusx"/>
        <family val="0"/>
      </rPr>
      <t xml:space="preserve"> #</t>
    </r>
    <r>
      <rPr>
        <sz val="12"/>
        <rFont val="Sylfaen"/>
        <family val="1"/>
      </rPr>
      <t>2</t>
    </r>
  </si>
  <si>
    <r>
      <t>ხარჯ.</t>
    </r>
    <r>
      <rPr>
        <sz val="10"/>
        <rFont val="AcadNusx"/>
        <family val="0"/>
      </rPr>
      <t>#</t>
    </r>
    <r>
      <rPr>
        <sz val="10"/>
        <rFont val="Acad Nusx Geo"/>
        <family val="2"/>
      </rPr>
      <t>2/1</t>
    </r>
  </si>
  <si>
    <r>
      <t>ხარჯ.</t>
    </r>
    <r>
      <rPr>
        <sz val="10"/>
        <rFont val="AcadNusx"/>
        <family val="0"/>
      </rPr>
      <t>#</t>
    </r>
    <r>
      <rPr>
        <sz val="10"/>
        <rFont val="Acad Nusx Geo"/>
        <family val="2"/>
      </rPr>
      <t>2/2</t>
    </r>
  </si>
  <si>
    <r>
      <t xml:space="preserve">ქ. ქუთაისში წერეთლის ქ. </t>
    </r>
    <r>
      <rPr>
        <b/>
        <sz val="12"/>
        <rFont val="AcadNusx"/>
        <family val="0"/>
      </rPr>
      <t>#</t>
    </r>
    <r>
      <rPr>
        <b/>
        <sz val="12"/>
        <rFont val="Sylfaen"/>
        <family val="1"/>
      </rPr>
      <t xml:space="preserve"> 30-ში მდებარე ცენტრალური სამუსიკო სკოლის გათბობის სისტემის მოწყობა      </t>
    </r>
  </si>
  <si>
    <r>
      <t xml:space="preserve">ლოკალურ-რესურსული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>2/2</t>
    </r>
  </si>
  <si>
    <t>საქვაბეს მიშენება</t>
  </si>
  <si>
    <t xml:space="preserve"> საქვაბეს მიშენება</t>
  </si>
  <si>
    <t>III კატეგორიის გრუნტის მოჭრა ფილის მოსაწყობად</t>
  </si>
  <si>
    <t>ზედმეტი გრუნტის   გატანა 10 კმ მანძილზე</t>
  </si>
  <si>
    <t xml:space="preserve">რ/ბეტონის  ფილის მოწყობა ბეტონი  B-20  კლასის  </t>
  </si>
  <si>
    <t>საფუძვლის მოწყობა ღორღით</t>
  </si>
  <si>
    <t>რ/ბეტონის სვეტების მოწყობა ბეტონი B -20 კლასის</t>
  </si>
  <si>
    <t xml:space="preserve"> არმატურა Ф16АIII</t>
  </si>
  <si>
    <t xml:space="preserve"> არმატურა Ф6АI</t>
  </si>
  <si>
    <t xml:space="preserve">მონოლითური  რ/ბეტონის სარტყლის  მოწყობა  ბეტონი  B-20 კლასის </t>
  </si>
  <si>
    <t xml:space="preserve">ლითონის კარის მოწყობა </t>
  </si>
  <si>
    <t xml:space="preserve">ლითონის კარების  დამუშავება  და შეღებვა ანტიკოროზიული საღებავით </t>
  </si>
  <si>
    <t xml:space="preserve">მინაპაკეტით შემინული თეთრი პროფილის მეტალოპლასმასის ფანჯრების მოწყობა </t>
  </si>
  <si>
    <t>სახურავის პერიმეტრის  და პარაპეტის შეფუთვა   ფერადი გლუვი თუნუქის ფურცლებით  სისქე 0,5მმ</t>
  </si>
  <si>
    <t xml:space="preserve"> ცემენტის მჭიმის,  მოწყობა იატაკზე სისქე 30 მმ</t>
  </si>
  <si>
    <t xml:space="preserve"> ბათქაშის მოწყობა შიდა  კედლებზე  </t>
  </si>
  <si>
    <t xml:space="preserve"> შიდა  კედლების დამუშავება და  შეღებვა წყალემულსიის საღებავით, ფერდოების ჩათვლით </t>
  </si>
  <si>
    <t xml:space="preserve"> კერამოგრანიტის  ფილების მოწყობა იატაკებზე პლინტუსების ჩათვლით 12,88+0,9</t>
  </si>
  <si>
    <t xml:space="preserve"> ბათქაშის მოწყობა გარე კედლებზე საიზოლაციიო ხსნარი "კალმატრონით" საბათქაშე ბადით (მთელი ფართი)  </t>
  </si>
  <si>
    <t>გარე  კედლების დამუშავება და  შეღებვა  ფასადის წყალგაუმტარი  საღებავით, ფერდოების ჩათვლით</t>
  </si>
  <si>
    <t>შემყვან-გამანაწ.ფარი 8მოდ. ჩასაშ. Щра-П-12,  დაცვის კლასი IP40  222X92X280 მმ N PE სალტ. და საკლემო დამჭ. - 1კომპლ, მარკირ. ლენტი -1 ც მოთ.  DIN -რეიკა  35X 7,5მმ 2მ  ГОСТ P MEK  60715-2003-1ც სამაგრი დეტალები -ჭანჭ. MOB   ГОСТ 1759-87/933-8ც</t>
  </si>
  <si>
    <t>1,2</t>
  </si>
  <si>
    <r>
      <t xml:space="preserve">სამფაზა ავტომატური ამომრთველი  </t>
    </r>
    <r>
      <rPr>
        <b/>
        <sz val="11"/>
        <color indexed="8"/>
        <rFont val="Sylfaen"/>
        <family val="1"/>
      </rPr>
      <t xml:space="preserve"> 3P  6ა,  კ C,6კა ГОСТ P MEK 60898-2-2006 </t>
    </r>
  </si>
  <si>
    <r>
      <t xml:space="preserve">ძრავის დაცვის ერთფაზა 2-პოლუსა  ავტომატური ამომრთველი  </t>
    </r>
    <r>
      <rPr>
        <b/>
        <sz val="11"/>
        <color indexed="8"/>
        <rFont val="Sylfaen"/>
        <family val="1"/>
      </rPr>
      <t xml:space="preserve"> Z-MS  6ა, Icu -50 კა </t>
    </r>
  </si>
  <si>
    <r>
      <t xml:space="preserve">ერთფაზა ავტომატური ამომრთველი  </t>
    </r>
    <r>
      <rPr>
        <b/>
        <sz val="11"/>
        <color indexed="8"/>
        <rFont val="Sylfaen"/>
        <family val="1"/>
      </rPr>
      <t xml:space="preserve"> 1P  6ა,  კ C,6კა ГОСТ P MEK 60898-2-2006 </t>
    </r>
  </si>
  <si>
    <t>ჭერის სანათი  15 ვტ შუდიოდური ნათურით ჰერმეტული შესრულებით</t>
  </si>
  <si>
    <t xml:space="preserve">ჩაფლული ტიპის  ერთკლავიშიანი ჩამრთველის დაყენება  </t>
  </si>
  <si>
    <t>სპილენძის ძარღვიანი  სადენების N2XH კვეთით 3X1,5 კვ.მმ  მოწყობა</t>
  </si>
  <si>
    <t>სპილენძის ძარღვიანი  სადენების N2XH კვეთით 3X2,5 კვ.მმ  მოწყობა</t>
  </si>
  <si>
    <r>
      <t>ხარჯ.</t>
    </r>
    <r>
      <rPr>
        <sz val="10"/>
        <rFont val="AcadNusx"/>
        <family val="0"/>
      </rPr>
      <t>#</t>
    </r>
    <r>
      <rPr>
        <sz val="10"/>
        <rFont val="Acad Nusx Geo"/>
        <family val="2"/>
      </rPr>
      <t>1/1</t>
    </r>
  </si>
  <si>
    <t xml:space="preserve"> სახურავის ბურულის მოწყობა ფერადი პროფილური ფენილით  სისქე 0,5 მმ</t>
  </si>
  <si>
    <t xml:space="preserve">ხის კონსტრუქციების ცეცხლდაცვა </t>
  </si>
  <si>
    <t>ხის ელემენტების ანტისეპტირება</t>
  </si>
  <si>
    <t>ღარის   დამჭერი</t>
  </si>
  <si>
    <t xml:space="preserve">ფერადი თუნუქის წყალსაწრეტი მილის მოწყობა </t>
  </si>
  <si>
    <t xml:space="preserve">წყალმიმღები ძაბრების მოწყობა </t>
  </si>
  <si>
    <t>I-II-III-IV სართული</t>
  </si>
  <si>
    <t>სახურავი</t>
  </si>
  <si>
    <t>გათბობის რადიატორების და  მილსადენების   დემონტაჟი</t>
  </si>
  <si>
    <t>39</t>
  </si>
  <si>
    <t xml:space="preserve">მონოლითური  რ/ბეტონის კოჭის +2,6 ნიშნ.  მოწყობა  ბეტონი  B-20 კლასის </t>
  </si>
  <si>
    <t xml:space="preserve"> არმატურა Ф14АIII</t>
  </si>
  <si>
    <t xml:space="preserve"> არმატურა Ф20АIII</t>
  </si>
  <si>
    <t>საქვაბეს  კედლების ამოშენება  ბეტონის წვრილი საკედლე   ბლოკებით, პარაპეტის ჩათვლით 39X19X19სმ      5,12+1,06</t>
  </si>
  <si>
    <t xml:space="preserve"> ხის სანივნივე სისტემის მოწყობა </t>
  </si>
  <si>
    <t xml:space="preserve">  ხის შეფიცვრა მოწყობა სისქე 40 მმ  ფიცრით </t>
  </si>
  <si>
    <t xml:space="preserve">ფერად თუნუქის წყალშემკრები ღარების მოწყობა </t>
  </si>
  <si>
    <t>მუხლი  დ-100 მმ</t>
  </si>
  <si>
    <t>განზ</t>
  </si>
  <si>
    <t>რაოდ</t>
  </si>
  <si>
    <t xml:space="preserve"> არმატურა   Ф12 АIII კლასი</t>
  </si>
  <si>
    <t>ფერდოების მოწყობა ფანჯრებზე</t>
  </si>
  <si>
    <t xml:space="preserve">ფერდოების მოწყობა კარებზე </t>
  </si>
  <si>
    <t xml:space="preserve"> გამომსვლელი  ვენტილის დაყენება დ-20მმ</t>
  </si>
  <si>
    <t xml:space="preserve"> გამომსვლელი  ვენტილის დაყენება დ20მმ</t>
  </si>
  <si>
    <t xml:space="preserve"> გამომსვლელი  ვენტილის დაყენება დ20 მმ</t>
  </si>
  <si>
    <t>კრებსითი ხარჯთაღრიცხვა</t>
  </si>
  <si>
    <t>სახარჯთაღრიცხვო  ღირებულება ₾</t>
  </si>
  <si>
    <t>სამუშაოების დასახელება</t>
  </si>
  <si>
    <t>ერთეულის ღირებულება ₾</t>
  </si>
  <si>
    <t>ჯამი ₾</t>
  </si>
  <si>
    <t>ღირებულება ₾</t>
  </si>
  <si>
    <t>სამუშაოს დასახელება</t>
  </si>
  <si>
    <t>სამშენებლო სამუშაო</t>
  </si>
  <si>
    <t>ელექტრო სამუშაო</t>
  </si>
  <si>
    <t>ობიექტის სამუშაოს დასახელება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</si>
</sst>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  <numFmt numFmtId="198" formatCode="_-* #,##0.0_р_._-;\-* #,##0.0_р_._-;_-* &quot;-&quot;?_р_._-;_-@_-"/>
    <numFmt numFmtId="199" formatCode="#,##0.000"/>
    <numFmt numFmtId="200" formatCode="_-* #,##0.000_р_._-;\-* #,##0.000_р_._-;_-* &quot;-&quot;??_р_._-;_-@_-"/>
  </numFmts>
  <fonts count="81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"/>
      <family val="2"/>
    </font>
    <font>
      <sz val="10"/>
      <name val="Acad Nusx Geo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b/>
      <vertAlign val="superscript"/>
      <sz val="10"/>
      <name val="Sylfaen"/>
      <family val="1"/>
    </font>
    <font>
      <sz val="12"/>
      <name val="AcadNusx"/>
      <family val="0"/>
    </font>
    <font>
      <b/>
      <sz val="10"/>
      <name val="A_Nusxuri"/>
      <family val="0"/>
    </font>
    <font>
      <sz val="10"/>
      <color indexed="10"/>
      <name val="AcadNusx"/>
      <family val="0"/>
    </font>
    <font>
      <b/>
      <sz val="10"/>
      <color indexed="10"/>
      <name val="AcadNusx"/>
      <family val="0"/>
    </font>
    <font>
      <sz val="11"/>
      <color indexed="10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b/>
      <sz val="11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KAD NUSX"/>
      <family val="0"/>
    </font>
    <font>
      <u val="single"/>
      <sz val="10"/>
      <color indexed="20"/>
      <name val="AKAD 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188" fontId="27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188" fontId="26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188" fontId="24" fillId="33" borderId="10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188" fontId="30" fillId="33" borderId="10" xfId="0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49" fontId="30" fillId="33" borderId="11" xfId="0" applyNumberFormat="1" applyFont="1" applyFill="1" applyBorder="1" applyAlignment="1">
      <alignment horizontal="center" vertical="center" wrapText="1"/>
    </xf>
    <xf numFmtId="2" fontId="30" fillId="33" borderId="11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0" fillId="33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0" fontId="30" fillId="33" borderId="11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30" fillId="34" borderId="11" xfId="0" applyNumberFormat="1" applyFont="1" applyFill="1" applyBorder="1" applyAlignment="1">
      <alignment horizontal="center" vertical="center" wrapText="1"/>
    </xf>
    <xf numFmtId="0" fontId="30" fillId="34" borderId="10" xfId="0" applyNumberFormat="1" applyFont="1" applyFill="1" applyBorder="1" applyAlignment="1">
      <alignment horizontal="center" vertical="center" wrapText="1"/>
    </xf>
    <xf numFmtId="49" fontId="24" fillId="34" borderId="12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2" fontId="30" fillId="34" borderId="10" xfId="0" applyNumberFormat="1" applyFont="1" applyFill="1" applyBorder="1" applyAlignment="1">
      <alignment horizontal="center" vertical="center" wrapText="1"/>
    </xf>
    <xf numFmtId="2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4" fillId="33" borderId="13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9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0" fontId="28" fillId="0" borderId="0" xfId="0" applyFont="1" applyAlignment="1">
      <alignment vertical="center" wrapText="1"/>
    </xf>
    <xf numFmtId="171" fontId="24" fillId="34" borderId="10" xfId="42" applyFont="1" applyFill="1" applyBorder="1" applyAlignment="1">
      <alignment horizontal="center" vertical="center" wrapText="1"/>
    </xf>
    <xf numFmtId="171" fontId="24" fillId="34" borderId="10" xfId="42" applyFont="1" applyFill="1" applyBorder="1" applyAlignment="1" applyProtection="1">
      <alignment horizontal="center" vertical="center" wrapText="1"/>
      <protection locked="0"/>
    </xf>
    <xf numFmtId="188" fontId="30" fillId="34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right" vertical="center" wrapText="1"/>
    </xf>
    <xf numFmtId="171" fontId="0" fillId="34" borderId="10" xfId="42" applyFont="1" applyFill="1" applyBorder="1" applyAlignment="1">
      <alignment vertical="center"/>
    </xf>
    <xf numFmtId="1" fontId="30" fillId="34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91" fontId="24" fillId="34" borderId="10" xfId="0" applyNumberFormat="1" applyFont="1" applyFill="1" applyBorder="1" applyAlignment="1">
      <alignment horizontal="center" vertical="center" wrapText="1"/>
    </xf>
    <xf numFmtId="171" fontId="30" fillId="34" borderId="10" xfId="42" applyFont="1" applyFill="1" applyBorder="1" applyAlignment="1" applyProtection="1">
      <alignment vertical="center" wrapText="1"/>
      <protection locked="0"/>
    </xf>
    <xf numFmtId="171" fontId="24" fillId="34" borderId="10" xfId="42" applyFont="1" applyFill="1" applyBorder="1" applyAlignment="1" applyProtection="1">
      <alignment vertical="center" wrapText="1"/>
      <protection locked="0"/>
    </xf>
    <xf numFmtId="9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 applyProtection="1">
      <alignment horizontal="center" wrapText="1"/>
      <protection locked="0"/>
    </xf>
    <xf numFmtId="0" fontId="24" fillId="34" borderId="0" xfId="0" applyNumberFormat="1" applyFont="1" applyFill="1" applyBorder="1" applyAlignment="1" applyProtection="1">
      <alignment horizontal="center" vertical="center" wrapText="1"/>
      <protection locked="0"/>
    </xf>
    <xf numFmtId="2" fontId="24" fillId="34" borderId="0" xfId="0" applyNumberFormat="1" applyFont="1" applyFill="1" applyBorder="1" applyAlignment="1" applyProtection="1">
      <alignment horizontal="center" vertical="center" wrapText="1"/>
      <protection locked="0"/>
    </xf>
    <xf numFmtId="189" fontId="24" fillId="34" borderId="0" xfId="0" applyNumberFormat="1" applyFont="1" applyFill="1" applyBorder="1" applyAlignment="1" applyProtection="1">
      <alignment horizontal="center" vertical="center" wrapText="1"/>
      <protection locked="0"/>
    </xf>
    <xf numFmtId="190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49" fontId="26" fillId="0" borderId="0" xfId="0" applyNumberFormat="1" applyFont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textRotation="90" wrapText="1"/>
    </xf>
    <xf numFmtId="0" fontId="33" fillId="33" borderId="11" xfId="0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 3" xfId="57"/>
    <cellStyle name="Normal 2 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50390625" style="0" customWidth="1"/>
    <col min="3" max="3" width="41.50390625" style="0" customWidth="1"/>
    <col min="4" max="4" width="8.125" style="0" customWidth="1"/>
    <col min="5" max="5" width="8.875" style="0" customWidth="1"/>
    <col min="6" max="6" width="9.00390625" style="0" customWidth="1"/>
    <col min="8" max="8" width="8.375" style="0" customWidth="1"/>
  </cols>
  <sheetData>
    <row r="1" spans="1:8" ht="18">
      <c r="A1" s="143" t="s">
        <v>64</v>
      </c>
      <c r="B1" s="143"/>
      <c r="C1" s="143"/>
      <c r="D1" s="143"/>
      <c r="E1" s="143"/>
      <c r="F1" s="143"/>
      <c r="G1" s="143"/>
      <c r="H1" s="143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44" t="s">
        <v>119</v>
      </c>
      <c r="B3" s="144"/>
      <c r="C3" s="144"/>
      <c r="D3" s="144"/>
      <c r="E3" s="144"/>
      <c r="F3" s="144"/>
      <c r="G3" s="144"/>
      <c r="H3" s="144"/>
    </row>
    <row r="4" spans="1:8" ht="17.25" customHeight="1">
      <c r="A4" s="145" t="s">
        <v>110</v>
      </c>
      <c r="B4" s="145"/>
      <c r="C4" s="145"/>
      <c r="D4" s="145"/>
      <c r="E4" s="145"/>
      <c r="F4" s="145"/>
      <c r="G4" s="145"/>
      <c r="H4" s="145"/>
    </row>
    <row r="5" spans="1:8" ht="17.25" hidden="1">
      <c r="A5" s="28"/>
      <c r="B5" s="28"/>
      <c r="C5" s="28"/>
      <c r="D5" s="28"/>
      <c r="E5" s="28"/>
      <c r="F5" s="28"/>
      <c r="G5" s="28"/>
      <c r="H5" s="28"/>
    </row>
    <row r="6" spans="1:8" ht="15.75" hidden="1">
      <c r="A6" s="146"/>
      <c r="B6" s="146"/>
      <c r="C6" s="146"/>
      <c r="D6" s="146"/>
      <c r="E6" s="146"/>
      <c r="F6" s="146"/>
      <c r="G6" s="146"/>
      <c r="H6" s="146"/>
    </row>
    <row r="7" spans="1:8" ht="17.25">
      <c r="A7" s="142" t="s">
        <v>82</v>
      </c>
      <c r="B7" s="142"/>
      <c r="C7" s="142"/>
      <c r="D7" s="142"/>
      <c r="E7" s="37" t="e">
        <f>H132</f>
        <v>#REF!</v>
      </c>
      <c r="F7" s="28" t="s">
        <v>8</v>
      </c>
      <c r="G7" s="26"/>
      <c r="H7" s="26"/>
    </row>
    <row r="8" spans="1:8" ht="17.25">
      <c r="A8" s="142" t="s">
        <v>83</v>
      </c>
      <c r="B8" s="142"/>
      <c r="C8" s="142"/>
      <c r="D8" s="142"/>
      <c r="E8" s="37" t="e">
        <f>H125</f>
        <v>#REF!</v>
      </c>
      <c r="F8" s="28" t="s">
        <v>8</v>
      </c>
      <c r="G8" s="26"/>
      <c r="H8" s="26"/>
    </row>
    <row r="9" spans="1:8" ht="17.25">
      <c r="A9" s="134" t="s">
        <v>84</v>
      </c>
      <c r="B9" s="134"/>
      <c r="C9" s="134"/>
      <c r="D9" s="134"/>
      <c r="E9" s="37" t="e">
        <f>E8/4.6</f>
        <v>#REF!</v>
      </c>
      <c r="F9" s="31" t="s">
        <v>43</v>
      </c>
      <c r="G9" s="30"/>
      <c r="H9" s="30"/>
    </row>
    <row r="10" spans="1:8" ht="15">
      <c r="A10" s="135" t="s">
        <v>120</v>
      </c>
      <c r="B10" s="135"/>
      <c r="C10" s="135"/>
      <c r="D10" s="135"/>
      <c r="E10" s="135"/>
      <c r="F10" s="135"/>
      <c r="G10" s="135"/>
      <c r="H10" s="135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36" t="s">
        <v>9</v>
      </c>
      <c r="B12" s="137" t="s">
        <v>27</v>
      </c>
      <c r="C12" s="138" t="s">
        <v>28</v>
      </c>
      <c r="D12" s="139" t="s">
        <v>16</v>
      </c>
      <c r="E12" s="140" t="s">
        <v>24</v>
      </c>
      <c r="F12" s="140"/>
      <c r="G12" s="141" t="s">
        <v>10</v>
      </c>
      <c r="H12" s="141"/>
    </row>
    <row r="13" spans="1:8" ht="61.5">
      <c r="A13" s="136"/>
      <c r="B13" s="137"/>
      <c r="C13" s="138"/>
      <c r="D13" s="139"/>
      <c r="E13" s="7" t="s">
        <v>16</v>
      </c>
      <c r="F13" s="7" t="s">
        <v>26</v>
      </c>
      <c r="G13" s="7" t="s">
        <v>25</v>
      </c>
      <c r="H13" s="18" t="s">
        <v>17</v>
      </c>
    </row>
    <row r="14" spans="1:8" ht="15">
      <c r="A14" s="3" t="s">
        <v>18</v>
      </c>
      <c r="B14" s="3" t="s">
        <v>19</v>
      </c>
      <c r="C14" s="3" t="s">
        <v>20</v>
      </c>
      <c r="D14" s="3" t="s">
        <v>21</v>
      </c>
      <c r="E14" s="3" t="s">
        <v>22</v>
      </c>
      <c r="F14" s="17" t="s">
        <v>23</v>
      </c>
      <c r="G14" s="3" t="s">
        <v>11</v>
      </c>
      <c r="H14" s="19">
        <v>8</v>
      </c>
    </row>
    <row r="15" spans="1:8" s="14" customFormat="1" ht="49.5" customHeight="1">
      <c r="A15" s="3" t="s">
        <v>18</v>
      </c>
      <c r="B15" s="3" t="s">
        <v>97</v>
      </c>
      <c r="C15" s="5" t="s">
        <v>121</v>
      </c>
      <c r="D15" s="3" t="s">
        <v>55</v>
      </c>
      <c r="E15" s="12"/>
      <c r="F15" s="17">
        <v>30</v>
      </c>
      <c r="G15" s="12"/>
      <c r="H15" s="36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45</v>
      </c>
      <c r="C16" s="16" t="s">
        <v>96</v>
      </c>
      <c r="D16" s="4" t="s">
        <v>56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98</v>
      </c>
      <c r="D17" s="4" t="s">
        <v>8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114</v>
      </c>
      <c r="D18" s="4" t="s">
        <v>55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91</v>
      </c>
      <c r="D19" s="4" t="s">
        <v>57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92</v>
      </c>
      <c r="D20" s="4" t="s">
        <v>57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44</v>
      </c>
      <c r="D21" s="4" t="s">
        <v>8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19</v>
      </c>
      <c r="B22" s="3" t="s">
        <v>97</v>
      </c>
      <c r="C22" s="5" t="s">
        <v>111</v>
      </c>
      <c r="D22" s="3" t="s">
        <v>55</v>
      </c>
      <c r="E22" s="12"/>
      <c r="F22" s="17">
        <v>24</v>
      </c>
      <c r="G22" s="12"/>
      <c r="H22" s="36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45</v>
      </c>
      <c r="C23" s="16" t="s">
        <v>96</v>
      </c>
      <c r="D23" s="4" t="s">
        <v>56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98</v>
      </c>
      <c r="D24" s="4" t="s">
        <v>8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65</v>
      </c>
      <c r="D25" s="4" t="s">
        <v>55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66</v>
      </c>
      <c r="D26" s="4" t="s">
        <v>57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67</v>
      </c>
      <c r="D27" s="4" t="s">
        <v>57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44</v>
      </c>
      <c r="D28" s="4" t="s">
        <v>8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20</v>
      </c>
      <c r="B29" s="3" t="s">
        <v>97</v>
      </c>
      <c r="C29" s="5" t="s">
        <v>88</v>
      </c>
      <c r="D29" s="3" t="s">
        <v>55</v>
      </c>
      <c r="E29" s="12"/>
      <c r="F29" s="17">
        <v>32</v>
      </c>
      <c r="G29" s="12"/>
      <c r="H29" s="36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45</v>
      </c>
      <c r="C30" s="16" t="s">
        <v>96</v>
      </c>
      <c r="D30" s="4" t="s">
        <v>56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98</v>
      </c>
      <c r="D31" s="4" t="s">
        <v>8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68</v>
      </c>
      <c r="D32" s="4" t="s">
        <v>55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69</v>
      </c>
      <c r="D33" s="4" t="s">
        <v>57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70</v>
      </c>
      <c r="D34" s="4" t="s">
        <v>57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44</v>
      </c>
      <c r="D35" s="4" t="s">
        <v>8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21</v>
      </c>
      <c r="B36" s="3" t="s">
        <v>122</v>
      </c>
      <c r="C36" s="5" t="s">
        <v>124</v>
      </c>
      <c r="D36" s="3" t="s">
        <v>29</v>
      </c>
      <c r="E36" s="12"/>
      <c r="F36" s="17">
        <v>1</v>
      </c>
      <c r="G36" s="12"/>
      <c r="H36" s="36">
        <f>H37++H38++H39++H40</f>
        <v>20.748</v>
      </c>
    </row>
    <row r="37" spans="1:8" ht="15">
      <c r="A37" s="10">
        <f>A36+0.1</f>
        <v>4.1</v>
      </c>
      <c r="B37" s="4"/>
      <c r="C37" s="16" t="s">
        <v>94</v>
      </c>
      <c r="D37" s="4" t="s">
        <v>56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51</v>
      </c>
      <c r="D38" s="4" t="s">
        <v>46</v>
      </c>
      <c r="E38" s="8">
        <v>0.03</v>
      </c>
      <c r="F38" s="9">
        <f>E38*F36</f>
        <v>0.03</v>
      </c>
      <c r="G38" s="8">
        <v>3.2</v>
      </c>
      <c r="H38" s="39">
        <f>F38*G38</f>
        <v>0.096</v>
      </c>
    </row>
    <row r="39" spans="1:8" ht="15">
      <c r="A39" s="10">
        <f>A38+0.1</f>
        <v>4.299999999999999</v>
      </c>
      <c r="B39" s="4"/>
      <c r="C39" s="16" t="s">
        <v>123</v>
      </c>
      <c r="D39" s="4" t="s">
        <v>55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44</v>
      </c>
      <c r="D40" s="4" t="s">
        <v>8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22</v>
      </c>
      <c r="B41" s="3" t="s">
        <v>122</v>
      </c>
      <c r="C41" s="5" t="s">
        <v>125</v>
      </c>
      <c r="D41" s="3" t="s">
        <v>29</v>
      </c>
      <c r="E41" s="12"/>
      <c r="F41" s="17">
        <v>1</v>
      </c>
      <c r="G41" s="12"/>
      <c r="H41" s="36">
        <f>H42+H43+H44++H45</f>
        <v>38.748</v>
      </c>
    </row>
    <row r="42" spans="1:8" ht="15">
      <c r="A42" s="10">
        <f>A41+0.1</f>
        <v>5.1</v>
      </c>
      <c r="B42" s="4"/>
      <c r="C42" s="16" t="s">
        <v>94</v>
      </c>
      <c r="D42" s="4" t="s">
        <v>56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51</v>
      </c>
      <c r="D43" s="4" t="s">
        <v>46</v>
      </c>
      <c r="E43" s="8">
        <v>0.03</v>
      </c>
      <c r="F43" s="9">
        <f>E43*F41</f>
        <v>0.03</v>
      </c>
      <c r="G43" s="8">
        <v>3.2</v>
      </c>
      <c r="H43" s="39">
        <f>F43*G43</f>
        <v>0.096</v>
      </c>
    </row>
    <row r="44" spans="1:8" ht="15">
      <c r="A44" s="10">
        <f>A43+0.1</f>
        <v>5.299999999999999</v>
      </c>
      <c r="B44" s="4"/>
      <c r="C44" s="16" t="s">
        <v>125</v>
      </c>
      <c r="D44" s="4" t="s">
        <v>55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44</v>
      </c>
      <c r="D45" s="4" t="s">
        <v>8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23</v>
      </c>
      <c r="B46" s="3" t="s">
        <v>122</v>
      </c>
      <c r="C46" s="5" t="s">
        <v>101</v>
      </c>
      <c r="D46" s="3" t="s">
        <v>29</v>
      </c>
      <c r="E46" s="12"/>
      <c r="F46" s="17">
        <v>1</v>
      </c>
      <c r="G46" s="12"/>
      <c r="H46" s="36">
        <f>H47+H48++H49++H50</f>
        <v>20.748</v>
      </c>
    </row>
    <row r="47" spans="1:8" ht="15">
      <c r="A47" s="10">
        <f>A46+0.1</f>
        <v>6.1</v>
      </c>
      <c r="B47" s="4"/>
      <c r="C47" s="16" t="s">
        <v>94</v>
      </c>
      <c r="D47" s="4" t="s">
        <v>56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51</v>
      </c>
      <c r="D48" s="4" t="s">
        <v>46</v>
      </c>
      <c r="E48" s="8">
        <v>0.03</v>
      </c>
      <c r="F48" s="9">
        <f>E48*F46</f>
        <v>0.03</v>
      </c>
      <c r="G48" s="8">
        <v>3.2</v>
      </c>
      <c r="H48" s="39">
        <f>F48*G48</f>
        <v>0.096</v>
      </c>
    </row>
    <row r="49" spans="1:8" ht="15">
      <c r="A49" s="10">
        <f>A48+0.1</f>
        <v>6.299999999999999</v>
      </c>
      <c r="B49" s="4"/>
      <c r="C49" s="16" t="s">
        <v>101</v>
      </c>
      <c r="D49" s="4" t="s">
        <v>55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44</v>
      </c>
      <c r="D50" s="4" t="s">
        <v>8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5">
      <c r="A51" s="3" t="s">
        <v>11</v>
      </c>
      <c r="B51" s="3" t="s">
        <v>71</v>
      </c>
      <c r="C51" s="5" t="s">
        <v>72</v>
      </c>
      <c r="D51" s="3" t="s">
        <v>55</v>
      </c>
      <c r="E51" s="12"/>
      <c r="F51" s="17">
        <v>86</v>
      </c>
      <c r="G51" s="12"/>
      <c r="H51" s="36">
        <f>H52+H53</f>
        <v>35.514559999999996</v>
      </c>
      <c r="I51" s="34"/>
    </row>
    <row r="52" spans="1:8" ht="18" customHeight="1">
      <c r="A52" s="10">
        <f>A51+0.1</f>
        <v>7.1</v>
      </c>
      <c r="B52" s="4"/>
      <c r="C52" s="16" t="s">
        <v>93</v>
      </c>
      <c r="D52" s="4" t="s">
        <v>56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44</v>
      </c>
      <c r="D53" s="4" t="s">
        <v>8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12</v>
      </c>
      <c r="B54" s="3" t="s">
        <v>99</v>
      </c>
      <c r="C54" s="5" t="s">
        <v>128</v>
      </c>
      <c r="D54" s="3" t="s">
        <v>77</v>
      </c>
      <c r="E54" s="12"/>
      <c r="F54" s="17">
        <v>1</v>
      </c>
      <c r="G54" s="12"/>
      <c r="H54" s="36">
        <f>H55+H56++H57++H58++H59</f>
        <v>566.3100000000001</v>
      </c>
    </row>
    <row r="55" spans="1:8" ht="15">
      <c r="A55" s="10">
        <f>A54+0.1</f>
        <v>8.1</v>
      </c>
      <c r="B55" s="4"/>
      <c r="C55" s="33" t="s">
        <v>100</v>
      </c>
      <c r="D55" s="4" t="s">
        <v>56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3" t="s">
        <v>90</v>
      </c>
      <c r="D56" s="4" t="s">
        <v>8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5">
      <c r="A57" s="10">
        <f>A56+0.1</f>
        <v>8.299999999999999</v>
      </c>
      <c r="B57" s="4"/>
      <c r="C57" s="22" t="s">
        <v>126</v>
      </c>
      <c r="D57" s="4" t="s">
        <v>48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5">
      <c r="A58" s="10">
        <f>A57+0.1</f>
        <v>8.399999999999999</v>
      </c>
      <c r="B58" s="4"/>
      <c r="C58" s="22" t="s">
        <v>127</v>
      </c>
      <c r="D58" s="4" t="s">
        <v>29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3" t="s">
        <v>44</v>
      </c>
      <c r="D59" s="4" t="s">
        <v>8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13</v>
      </c>
      <c r="B60" s="3" t="s">
        <v>42</v>
      </c>
      <c r="C60" s="5" t="s">
        <v>80</v>
      </c>
      <c r="D60" s="3" t="s">
        <v>29</v>
      </c>
      <c r="E60" s="17"/>
      <c r="F60" s="17">
        <v>10</v>
      </c>
      <c r="G60" s="17"/>
      <c r="H60" s="36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49</v>
      </c>
      <c r="D61" s="4" t="s">
        <v>43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50</v>
      </c>
      <c r="D62" s="4" t="s">
        <v>8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9" t="s">
        <v>73</v>
      </c>
      <c r="D63" s="4"/>
      <c r="E63" s="8"/>
      <c r="F63" s="10"/>
      <c r="G63" s="8"/>
      <c r="H63" s="21"/>
    </row>
    <row r="64" spans="1:8" s="14" customFormat="1" ht="45" customHeight="1">
      <c r="A64" s="3" t="s">
        <v>14</v>
      </c>
      <c r="B64" s="3" t="s">
        <v>74</v>
      </c>
      <c r="C64" s="5" t="s">
        <v>75</v>
      </c>
      <c r="D64" s="3" t="s">
        <v>55</v>
      </c>
      <c r="E64" s="12"/>
      <c r="F64" s="17">
        <v>22</v>
      </c>
      <c r="G64" s="12"/>
      <c r="H64" s="36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85</v>
      </c>
      <c r="D65" s="4" t="s">
        <v>56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86</v>
      </c>
      <c r="D66" s="4" t="s">
        <v>8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95</v>
      </c>
      <c r="D67" s="4" t="s">
        <v>47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76</v>
      </c>
      <c r="D68" s="4" t="s">
        <v>57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44</v>
      </c>
      <c r="D69" s="4" t="s">
        <v>8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52</v>
      </c>
      <c r="B70" s="3" t="s">
        <v>58</v>
      </c>
      <c r="C70" s="5" t="s">
        <v>59</v>
      </c>
      <c r="D70" s="3" t="s">
        <v>55</v>
      </c>
      <c r="E70" s="12"/>
      <c r="F70" s="17">
        <v>20</v>
      </c>
      <c r="G70" s="12"/>
      <c r="H70" s="36">
        <f>H71+H72++H73+H74+H75</f>
        <v>224.448</v>
      </c>
    </row>
    <row r="71" spans="1:8" ht="15">
      <c r="A71" s="10">
        <f>A70+0.1</f>
        <v>11.1</v>
      </c>
      <c r="B71" s="4"/>
      <c r="C71" s="16" t="s">
        <v>60</v>
      </c>
      <c r="D71" s="4" t="s">
        <v>56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61</v>
      </c>
      <c r="D72" s="4" t="s">
        <v>8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62</v>
      </c>
      <c r="D73" s="4" t="s">
        <v>47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63</v>
      </c>
      <c r="D74" s="4" t="s">
        <v>57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44</v>
      </c>
      <c r="D75" s="4" t="s">
        <v>8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30</v>
      </c>
      <c r="B76" s="3" t="s">
        <v>104</v>
      </c>
      <c r="C76" s="5" t="s">
        <v>129</v>
      </c>
      <c r="D76" s="3" t="s">
        <v>77</v>
      </c>
      <c r="E76" s="12"/>
      <c r="F76" s="17">
        <v>4</v>
      </c>
      <c r="G76" s="12"/>
      <c r="H76" s="36">
        <f>H77++H78++H79++H80</f>
        <v>537.2479999999999</v>
      </c>
    </row>
    <row r="77" spans="1:8" ht="15">
      <c r="A77" s="10">
        <f>A76+0.1</f>
        <v>12.1</v>
      </c>
      <c r="B77" s="4"/>
      <c r="C77" s="16" t="s">
        <v>102</v>
      </c>
      <c r="D77" s="4" t="s">
        <v>56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103</v>
      </c>
      <c r="D78" s="4" t="s">
        <v>8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130</v>
      </c>
      <c r="D79" s="4" t="s">
        <v>48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44</v>
      </c>
      <c r="D80" s="4" t="s">
        <v>8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31</v>
      </c>
      <c r="B81" s="3" t="s">
        <v>105</v>
      </c>
      <c r="C81" s="5" t="s">
        <v>131</v>
      </c>
      <c r="D81" s="3" t="s">
        <v>77</v>
      </c>
      <c r="E81" s="12"/>
      <c r="F81" s="17">
        <v>4</v>
      </c>
      <c r="G81" s="12"/>
      <c r="H81" s="36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106</v>
      </c>
      <c r="D82" s="4" t="s">
        <v>56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107</v>
      </c>
      <c r="D83" s="4" t="s">
        <v>8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132</v>
      </c>
      <c r="D84" s="4" t="s">
        <v>48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89</v>
      </c>
      <c r="D85" s="4" t="s">
        <v>29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78</v>
      </c>
      <c r="D86" s="4" t="s">
        <v>29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44</v>
      </c>
      <c r="D87" s="4" t="s">
        <v>8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32</v>
      </c>
      <c r="B88" s="3" t="s">
        <v>104</v>
      </c>
      <c r="C88" s="5" t="s">
        <v>133</v>
      </c>
      <c r="D88" s="3" t="s">
        <v>77</v>
      </c>
      <c r="E88" s="12"/>
      <c r="F88" s="17">
        <v>1</v>
      </c>
      <c r="G88" s="12"/>
      <c r="H88" s="36">
        <f>H89++H90++H91++H92</f>
        <v>154.31199999999998</v>
      </c>
    </row>
    <row r="89" spans="1:8" ht="15">
      <c r="A89" s="10">
        <f>A88+0.1</f>
        <v>14.1</v>
      </c>
      <c r="B89" s="4"/>
      <c r="C89" s="16" t="s">
        <v>102</v>
      </c>
      <c r="D89" s="4" t="s">
        <v>56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103</v>
      </c>
      <c r="D90" s="4" t="s">
        <v>8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116</v>
      </c>
      <c r="D91" s="4" t="s">
        <v>48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44</v>
      </c>
      <c r="D92" s="4" t="s">
        <v>8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53</v>
      </c>
      <c r="B93" s="3" t="s">
        <v>105</v>
      </c>
      <c r="C93" s="5" t="s">
        <v>134</v>
      </c>
      <c r="D93" s="3" t="s">
        <v>77</v>
      </c>
      <c r="E93" s="12"/>
      <c r="F93" s="17">
        <v>2</v>
      </c>
      <c r="G93" s="12"/>
      <c r="H93" s="36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106</v>
      </c>
      <c r="D94" s="4" t="s">
        <v>56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107</v>
      </c>
      <c r="D95" s="4" t="s">
        <v>8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136</v>
      </c>
      <c r="D96" s="4" t="s">
        <v>48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89</v>
      </c>
      <c r="D97" s="4" t="s">
        <v>29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78</v>
      </c>
      <c r="D98" s="4" t="s">
        <v>29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44</v>
      </c>
      <c r="D99" s="4" t="s">
        <v>8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35</v>
      </c>
      <c r="B100" s="3" t="s">
        <v>105</v>
      </c>
      <c r="C100" s="5" t="s">
        <v>135</v>
      </c>
      <c r="D100" s="3" t="s">
        <v>77</v>
      </c>
      <c r="E100" s="12"/>
      <c r="F100" s="17">
        <v>1</v>
      </c>
      <c r="G100" s="12"/>
      <c r="H100" s="36">
        <f>H101+H102++H103++H104++H105</f>
        <v>152.56</v>
      </c>
    </row>
    <row r="101" spans="1:8" ht="15">
      <c r="A101" s="10">
        <f>A100+0.1</f>
        <v>16.1</v>
      </c>
      <c r="B101" s="4"/>
      <c r="C101" s="16" t="s">
        <v>106</v>
      </c>
      <c r="D101" s="4" t="s">
        <v>56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107</v>
      </c>
      <c r="D102" s="4" t="s">
        <v>8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135</v>
      </c>
      <c r="D103" s="4" t="s">
        <v>48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89</v>
      </c>
      <c r="D104" s="4" t="s">
        <v>29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44</v>
      </c>
      <c r="D105" s="4" t="s">
        <v>8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36</v>
      </c>
      <c r="B106" s="3" t="s">
        <v>79</v>
      </c>
      <c r="C106" s="5" t="s">
        <v>108</v>
      </c>
      <c r="D106" s="3" t="s">
        <v>57</v>
      </c>
      <c r="E106" s="12"/>
      <c r="F106" s="17">
        <v>7</v>
      </c>
      <c r="G106" s="12"/>
      <c r="H106" s="36">
        <f>H107+H108+H109+H110</f>
        <v>125.013</v>
      </c>
    </row>
    <row r="107" spans="1:8" ht="15">
      <c r="A107" s="10">
        <f>A106+0.1</f>
        <v>17.1</v>
      </c>
      <c r="B107" s="4"/>
      <c r="C107" s="16" t="s">
        <v>87</v>
      </c>
      <c r="D107" s="4" t="s">
        <v>56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54</v>
      </c>
      <c r="D108" s="4" t="s">
        <v>8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109</v>
      </c>
      <c r="D109" s="4" t="s">
        <v>57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44</v>
      </c>
      <c r="D110" s="4" t="s">
        <v>8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37</v>
      </c>
      <c r="B111" s="3" t="s">
        <v>79</v>
      </c>
      <c r="C111" s="5" t="s">
        <v>137</v>
      </c>
      <c r="D111" s="3" t="s">
        <v>57</v>
      </c>
      <c r="E111" s="12"/>
      <c r="F111" s="17">
        <v>2</v>
      </c>
      <c r="G111" s="12"/>
      <c r="H111" s="36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138</v>
      </c>
      <c r="D112" s="4" t="s">
        <v>56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54</v>
      </c>
      <c r="D113" s="4" t="s">
        <v>8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137</v>
      </c>
      <c r="D114" s="4" t="s">
        <v>57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44</v>
      </c>
      <c r="D115" s="4" t="s">
        <v>8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38</v>
      </c>
      <c r="B116" s="3" t="s">
        <v>79</v>
      </c>
      <c r="C116" s="5" t="s">
        <v>118</v>
      </c>
      <c r="D116" s="3" t="s">
        <v>57</v>
      </c>
      <c r="E116" s="12"/>
      <c r="F116" s="17">
        <v>3</v>
      </c>
      <c r="G116" s="12"/>
      <c r="H116" s="36">
        <f>H117+H118+H119+H120</f>
        <v>908.577</v>
      </c>
    </row>
    <row r="117" spans="1:8" ht="15">
      <c r="A117" s="10">
        <f>A116+0.1</f>
        <v>19.1</v>
      </c>
      <c r="B117" s="4"/>
      <c r="C117" s="16" t="s">
        <v>87</v>
      </c>
      <c r="D117" s="4" t="s">
        <v>56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54</v>
      </c>
      <c r="D118" s="4" t="s">
        <v>8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117</v>
      </c>
      <c r="D119" s="4" t="s">
        <v>57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44</v>
      </c>
      <c r="D120" s="4" t="s">
        <v>8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39</v>
      </c>
      <c r="B121" s="3" t="s">
        <v>42</v>
      </c>
      <c r="C121" s="5" t="s">
        <v>80</v>
      </c>
      <c r="D121" s="3" t="s">
        <v>29</v>
      </c>
      <c r="E121" s="17"/>
      <c r="F121" s="17">
        <v>8</v>
      </c>
      <c r="G121" s="17"/>
      <c r="H121" s="36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49</v>
      </c>
      <c r="D122" s="4" t="s">
        <v>43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50</v>
      </c>
      <c r="D123" s="4" t="s">
        <v>8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5">
      <c r="A124" s="3"/>
      <c r="B124" s="4"/>
      <c r="C124" s="3" t="s">
        <v>33</v>
      </c>
      <c r="D124" s="3" t="s">
        <v>8</v>
      </c>
      <c r="E124" s="12"/>
      <c r="F124" s="12"/>
      <c r="G124" s="15"/>
      <c r="H124" s="36" t="e">
        <f>H121++#REF!++#REF!+H116++H111+H106++H81++H76+#REF!+H70++H64++#REF!++H51++H29++H22++H15</f>
        <v>#REF!</v>
      </c>
      <c r="I124" s="25"/>
      <c r="J124" s="14"/>
    </row>
    <row r="125" spans="1:10" ht="16.5" customHeight="1">
      <c r="A125" s="3"/>
      <c r="B125" s="4"/>
      <c r="C125" s="3" t="s">
        <v>34</v>
      </c>
      <c r="D125" s="3" t="s">
        <v>8</v>
      </c>
      <c r="E125" s="12"/>
      <c r="F125" s="12"/>
      <c r="G125" s="12"/>
      <c r="H125" s="36" t="e">
        <f>H122+#REF!+#REF!+H117+H112+H107+H82+H77+#REF!+H71+H65+#REF!+#REF!+H52+H30+H23+H16</f>
        <v>#REF!</v>
      </c>
      <c r="I125" s="38"/>
      <c r="J125" s="14"/>
    </row>
    <row r="126" spans="1:10" ht="27.75" customHeight="1">
      <c r="A126" s="3"/>
      <c r="B126" s="4"/>
      <c r="C126" s="3" t="s">
        <v>40</v>
      </c>
      <c r="D126" s="3" t="s">
        <v>8</v>
      </c>
      <c r="E126" s="12"/>
      <c r="F126" s="12"/>
      <c r="G126" s="12"/>
      <c r="H126" s="36" t="e">
        <f>H124-H125</f>
        <v>#REF!</v>
      </c>
      <c r="I126" s="14"/>
      <c r="J126" s="14"/>
    </row>
    <row r="127" spans="1:10" ht="15">
      <c r="A127" s="3"/>
      <c r="B127" s="4"/>
      <c r="C127" s="5" t="s">
        <v>115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15</v>
      </c>
      <c r="D128" s="3" t="s">
        <v>8</v>
      </c>
      <c r="E128" s="12"/>
      <c r="F128" s="12"/>
      <c r="G128" s="12"/>
      <c r="H128" s="36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112</v>
      </c>
      <c r="D129" s="3" t="s">
        <v>8</v>
      </c>
      <c r="E129" s="12"/>
      <c r="F129" s="12"/>
      <c r="G129" s="12"/>
      <c r="H129" s="36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15</v>
      </c>
      <c r="D130" s="3" t="s">
        <v>8</v>
      </c>
      <c r="E130" s="12"/>
      <c r="F130" s="12"/>
      <c r="G130" s="12"/>
      <c r="H130" s="36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113</v>
      </c>
      <c r="D131" s="3" t="s">
        <v>8</v>
      </c>
      <c r="E131" s="12"/>
      <c r="F131" s="12"/>
      <c r="G131" s="12"/>
      <c r="H131" s="36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41</v>
      </c>
      <c r="D132" s="3" t="s">
        <v>8</v>
      </c>
      <c r="E132" s="8"/>
      <c r="F132" s="8"/>
      <c r="G132" s="20"/>
      <c r="H132" s="36" t="e">
        <f>H130+H131</f>
        <v>#REF!</v>
      </c>
    </row>
    <row r="135" spans="1:7" ht="15">
      <c r="A135" s="27"/>
      <c r="B135" s="27"/>
      <c r="C135" s="27"/>
      <c r="D135" s="27"/>
      <c r="E135" s="27"/>
      <c r="F135" s="27"/>
      <c r="G135" s="27"/>
    </row>
    <row r="136" spans="1:9" ht="15" customHeight="1">
      <c r="A136" s="132" t="s">
        <v>81</v>
      </c>
      <c r="B136" s="132"/>
      <c r="C136" s="132"/>
      <c r="D136" s="132"/>
      <c r="E136" s="132"/>
      <c r="F136" s="132"/>
      <c r="G136" s="132"/>
      <c r="H136" s="132"/>
      <c r="I136" s="23"/>
    </row>
    <row r="139" spans="3:10" ht="15" customHeight="1">
      <c r="C139" s="133"/>
      <c r="D139" s="133"/>
      <c r="E139" s="133"/>
      <c r="F139" s="133"/>
      <c r="G139" s="133"/>
      <c r="H139" s="133"/>
      <c r="I139" s="133"/>
      <c r="J139" s="133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4" sqref="B4:F5"/>
    </sheetView>
  </sheetViews>
  <sheetFormatPr defaultColWidth="9.00390625" defaultRowHeight="12.75"/>
  <cols>
    <col min="1" max="1" width="5.875" style="0" customWidth="1"/>
    <col min="2" max="2" width="41.50390625" style="0" customWidth="1"/>
    <col min="3" max="3" width="8.125" style="0" customWidth="1"/>
    <col min="4" max="4" width="11.375" style="0" bestFit="1" customWidth="1"/>
    <col min="6" max="6" width="8.375" style="0" customWidth="1"/>
  </cols>
  <sheetData>
    <row r="1" spans="1:6" ht="42.75" customHeight="1">
      <c r="A1" s="150" t="s">
        <v>246</v>
      </c>
      <c r="B1" s="150"/>
      <c r="C1" s="150"/>
      <c r="D1" s="150"/>
      <c r="E1" s="150"/>
      <c r="F1" s="150"/>
    </row>
    <row r="2" spans="1:6" ht="39" customHeight="1">
      <c r="A2" s="149" t="s">
        <v>251</v>
      </c>
      <c r="B2" s="149"/>
      <c r="C2" s="149"/>
      <c r="D2" s="149"/>
      <c r="E2" s="149"/>
      <c r="F2" s="149"/>
    </row>
    <row r="3" spans="1:6" ht="39" customHeight="1">
      <c r="A3" s="167" t="s">
        <v>320</v>
      </c>
      <c r="B3" s="167"/>
      <c r="C3" s="167"/>
      <c r="D3" s="167"/>
      <c r="E3" s="167"/>
      <c r="F3" s="167"/>
    </row>
    <row r="4" spans="1:6" ht="32.25" customHeight="1">
      <c r="A4" s="161" t="s">
        <v>9</v>
      </c>
      <c r="B4" s="157" t="s">
        <v>315</v>
      </c>
      <c r="C4" s="158" t="s">
        <v>305</v>
      </c>
      <c r="D4" s="163" t="s">
        <v>306</v>
      </c>
      <c r="E4" s="163" t="s">
        <v>316</v>
      </c>
      <c r="F4" s="163" t="s">
        <v>317</v>
      </c>
    </row>
    <row r="5" spans="1:6" ht="87" customHeight="1">
      <c r="A5" s="162"/>
      <c r="B5" s="157"/>
      <c r="C5" s="158"/>
      <c r="D5" s="164"/>
      <c r="E5" s="164"/>
      <c r="F5" s="164"/>
    </row>
    <row r="6" spans="1:6" ht="18" customHeight="1">
      <c r="A6" s="69" t="s">
        <v>18</v>
      </c>
      <c r="B6" s="69" t="s">
        <v>19</v>
      </c>
      <c r="C6" s="69" t="s">
        <v>20</v>
      </c>
      <c r="D6" s="69" t="s">
        <v>21</v>
      </c>
      <c r="E6" s="69" t="s">
        <v>22</v>
      </c>
      <c r="F6" s="63">
        <v>6</v>
      </c>
    </row>
    <row r="7" spans="1:6" s="14" customFormat="1" ht="64.5" customHeight="1">
      <c r="A7" s="66" t="s">
        <v>18</v>
      </c>
      <c r="B7" s="72" t="s">
        <v>259</v>
      </c>
      <c r="C7" s="69" t="s">
        <v>147</v>
      </c>
      <c r="D7" s="70">
        <v>8.4</v>
      </c>
      <c r="E7" s="96"/>
      <c r="F7" s="97"/>
    </row>
    <row r="8" spans="1:6" s="14" customFormat="1" ht="42" customHeight="1">
      <c r="A8" s="66" t="s">
        <v>19</v>
      </c>
      <c r="B8" s="72" t="s">
        <v>159</v>
      </c>
      <c r="C8" s="72" t="s">
        <v>148</v>
      </c>
      <c r="D8" s="75">
        <f>D7*1.8</f>
        <v>15.120000000000001</v>
      </c>
      <c r="E8" s="96"/>
      <c r="F8" s="97"/>
    </row>
    <row r="9" spans="1:6" s="14" customFormat="1" ht="35.25" customHeight="1">
      <c r="A9" s="66" t="s">
        <v>20</v>
      </c>
      <c r="B9" s="72" t="s">
        <v>260</v>
      </c>
      <c r="C9" s="72" t="s">
        <v>148</v>
      </c>
      <c r="D9" s="75">
        <f>D8</f>
        <v>15.120000000000001</v>
      </c>
      <c r="E9" s="96"/>
      <c r="F9" s="97"/>
    </row>
    <row r="10" spans="1:6" s="14" customFormat="1" ht="57.75" customHeight="1">
      <c r="A10" s="66" t="s">
        <v>21</v>
      </c>
      <c r="B10" s="90" t="s">
        <v>262</v>
      </c>
      <c r="C10" s="94" t="s">
        <v>147</v>
      </c>
      <c r="D10" s="95">
        <v>2.8</v>
      </c>
      <c r="E10" s="71"/>
      <c r="F10" s="97"/>
    </row>
    <row r="11" spans="1:6" s="14" customFormat="1" ht="39.75" customHeight="1">
      <c r="A11" s="66" t="s">
        <v>22</v>
      </c>
      <c r="B11" s="66" t="s">
        <v>261</v>
      </c>
      <c r="C11" s="71" t="s">
        <v>147</v>
      </c>
      <c r="D11" s="95">
        <v>7</v>
      </c>
      <c r="E11" s="71"/>
      <c r="F11" s="97"/>
    </row>
    <row r="12" spans="1:6" s="14" customFormat="1" ht="22.5" customHeight="1">
      <c r="A12" s="66" t="s">
        <v>23</v>
      </c>
      <c r="B12" s="72" t="s">
        <v>307</v>
      </c>
      <c r="C12" s="72" t="s">
        <v>148</v>
      </c>
      <c r="D12" s="131">
        <v>0.6517</v>
      </c>
      <c r="E12" s="71"/>
      <c r="F12" s="97"/>
    </row>
    <row r="13" spans="1:6" s="14" customFormat="1" ht="51" customHeight="1">
      <c r="A13" s="66" t="s">
        <v>11</v>
      </c>
      <c r="B13" s="66" t="s">
        <v>263</v>
      </c>
      <c r="C13" s="71" t="s">
        <v>147</v>
      </c>
      <c r="D13" s="96">
        <v>0.42</v>
      </c>
      <c r="E13" s="71"/>
      <c r="F13" s="97"/>
    </row>
    <row r="14" spans="1:6" ht="20.25" customHeight="1">
      <c r="A14" s="99"/>
      <c r="B14" s="77" t="s">
        <v>162</v>
      </c>
      <c r="C14" s="77" t="s">
        <v>148</v>
      </c>
      <c r="D14" s="122">
        <v>0.0057</v>
      </c>
      <c r="E14" s="86"/>
      <c r="F14" s="85"/>
    </row>
    <row r="15" spans="1:6" ht="18" customHeight="1">
      <c r="A15" s="99"/>
      <c r="B15" s="77" t="s">
        <v>264</v>
      </c>
      <c r="C15" s="77" t="s">
        <v>148</v>
      </c>
      <c r="D15" s="122">
        <v>0.08343</v>
      </c>
      <c r="E15" s="86"/>
      <c r="F15" s="85"/>
    </row>
    <row r="16" spans="1:6" s="14" customFormat="1" ht="46.5" customHeight="1">
      <c r="A16" s="66" t="s">
        <v>13</v>
      </c>
      <c r="B16" s="66" t="s">
        <v>266</v>
      </c>
      <c r="C16" s="71" t="s">
        <v>147</v>
      </c>
      <c r="D16" s="95">
        <v>1.21</v>
      </c>
      <c r="E16" s="71"/>
      <c r="F16" s="97"/>
    </row>
    <row r="17" spans="1:6" ht="20.25" customHeight="1">
      <c r="A17" s="99"/>
      <c r="B17" s="77" t="s">
        <v>298</v>
      </c>
      <c r="C17" s="77" t="s">
        <v>148</v>
      </c>
      <c r="D17" s="122">
        <v>0.0686</v>
      </c>
      <c r="E17" s="86"/>
      <c r="F17" s="85"/>
    </row>
    <row r="18" spans="1:6" ht="18" customHeight="1">
      <c r="A18" s="99"/>
      <c r="B18" s="77" t="s">
        <v>265</v>
      </c>
      <c r="C18" s="77" t="s">
        <v>148</v>
      </c>
      <c r="D18" s="122">
        <v>0.02344</v>
      </c>
      <c r="E18" s="86"/>
      <c r="F18" s="85"/>
    </row>
    <row r="19" spans="1:6" s="14" customFormat="1" ht="46.5" customHeight="1">
      <c r="A19" s="66" t="s">
        <v>52</v>
      </c>
      <c r="B19" s="90" t="s">
        <v>297</v>
      </c>
      <c r="C19" s="95" t="s">
        <v>147</v>
      </c>
      <c r="D19" s="95">
        <v>0.8</v>
      </c>
      <c r="E19" s="71"/>
      <c r="F19" s="97"/>
    </row>
    <row r="20" spans="1:6" ht="20.25" customHeight="1">
      <c r="A20" s="99"/>
      <c r="B20" s="86" t="s">
        <v>299</v>
      </c>
      <c r="C20" s="86" t="s">
        <v>148</v>
      </c>
      <c r="D20" s="122">
        <v>0.0645</v>
      </c>
      <c r="E20" s="86"/>
      <c r="F20" s="85"/>
    </row>
    <row r="21" spans="1:6" ht="18" customHeight="1">
      <c r="A21" s="99"/>
      <c r="B21" s="86" t="s">
        <v>265</v>
      </c>
      <c r="C21" s="86" t="s">
        <v>148</v>
      </c>
      <c r="D21" s="122">
        <v>0.0122</v>
      </c>
      <c r="E21" s="86"/>
      <c r="F21" s="85"/>
    </row>
    <row r="22" spans="1:6" s="14" customFormat="1" ht="63.75" customHeight="1">
      <c r="A22" s="66" t="s">
        <v>31</v>
      </c>
      <c r="B22" s="66" t="s">
        <v>300</v>
      </c>
      <c r="C22" s="71" t="s">
        <v>147</v>
      </c>
      <c r="D22" s="96">
        <v>6.18</v>
      </c>
      <c r="E22" s="78"/>
      <c r="F22" s="97"/>
    </row>
    <row r="23" spans="1:6" s="14" customFormat="1" ht="55.5" customHeight="1">
      <c r="A23" s="66" t="s">
        <v>32</v>
      </c>
      <c r="B23" s="90" t="s">
        <v>269</v>
      </c>
      <c r="C23" s="90" t="s">
        <v>2</v>
      </c>
      <c r="D23" s="95">
        <v>3.72</v>
      </c>
      <c r="E23" s="78"/>
      <c r="F23" s="97"/>
    </row>
    <row r="24" spans="1:6" s="14" customFormat="1" ht="50.25" customHeight="1">
      <c r="A24" s="66" t="s">
        <v>53</v>
      </c>
      <c r="B24" s="90" t="s">
        <v>308</v>
      </c>
      <c r="C24" s="90" t="s">
        <v>3</v>
      </c>
      <c r="D24" s="96">
        <v>21.6</v>
      </c>
      <c r="E24" s="78"/>
      <c r="F24" s="97"/>
    </row>
    <row r="25" spans="1:6" s="14" customFormat="1" ht="27" customHeight="1">
      <c r="A25" s="66" t="s">
        <v>35</v>
      </c>
      <c r="B25" s="90" t="s">
        <v>267</v>
      </c>
      <c r="C25" s="90" t="s">
        <v>2</v>
      </c>
      <c r="D25" s="95">
        <v>2.34</v>
      </c>
      <c r="E25" s="78"/>
      <c r="F25" s="97"/>
    </row>
    <row r="26" spans="1:6" s="14" customFormat="1" ht="55.5" customHeight="1">
      <c r="A26" s="66" t="s">
        <v>36</v>
      </c>
      <c r="B26" s="90" t="s">
        <v>309</v>
      </c>
      <c r="C26" s="90" t="s">
        <v>3</v>
      </c>
      <c r="D26" s="96">
        <v>12.2</v>
      </c>
      <c r="E26" s="78"/>
      <c r="F26" s="97"/>
    </row>
    <row r="27" spans="1:6" s="14" customFormat="1" ht="57" customHeight="1">
      <c r="A27" s="66" t="s">
        <v>37</v>
      </c>
      <c r="B27" s="69" t="s">
        <v>268</v>
      </c>
      <c r="C27" s="69" t="s">
        <v>2</v>
      </c>
      <c r="D27" s="96">
        <v>4.68</v>
      </c>
      <c r="E27" s="78"/>
      <c r="F27" s="97"/>
    </row>
    <row r="28" spans="1:6" s="14" customFormat="1" ht="59.25" customHeight="1">
      <c r="A28" s="66" t="s">
        <v>38</v>
      </c>
      <c r="B28" s="66" t="s">
        <v>270</v>
      </c>
      <c r="C28" s="71" t="s">
        <v>2</v>
      </c>
      <c r="D28" s="78">
        <v>9.15</v>
      </c>
      <c r="E28" s="78"/>
      <c r="F28" s="80"/>
    </row>
    <row r="29" spans="1:6" s="14" customFormat="1" ht="63.75" customHeight="1">
      <c r="A29" s="66" t="s">
        <v>39</v>
      </c>
      <c r="B29" s="66" t="s">
        <v>271</v>
      </c>
      <c r="C29" s="66" t="s">
        <v>2</v>
      </c>
      <c r="D29" s="96">
        <v>12.88</v>
      </c>
      <c r="E29" s="78"/>
      <c r="F29" s="97"/>
    </row>
    <row r="30" spans="1:6" s="14" customFormat="1" ht="48.75" customHeight="1">
      <c r="A30" s="66" t="s">
        <v>163</v>
      </c>
      <c r="B30" s="90" t="s">
        <v>274</v>
      </c>
      <c r="C30" s="90" t="s">
        <v>2</v>
      </c>
      <c r="D30" s="96">
        <v>13.78</v>
      </c>
      <c r="E30" s="78"/>
      <c r="F30" s="97"/>
    </row>
    <row r="31" spans="1:6" s="14" customFormat="1" ht="55.5" customHeight="1">
      <c r="A31" s="66" t="s">
        <v>164</v>
      </c>
      <c r="B31" s="66" t="s">
        <v>272</v>
      </c>
      <c r="C31" s="95" t="s">
        <v>2</v>
      </c>
      <c r="D31" s="96">
        <v>31.5</v>
      </c>
      <c r="E31" s="96"/>
      <c r="F31" s="97"/>
    </row>
    <row r="32" spans="1:6" s="14" customFormat="1" ht="67.5" customHeight="1">
      <c r="A32" s="66" t="s">
        <v>152</v>
      </c>
      <c r="B32" s="66" t="s">
        <v>273</v>
      </c>
      <c r="C32" s="66" t="s">
        <v>2</v>
      </c>
      <c r="D32" s="96">
        <v>32.5</v>
      </c>
      <c r="E32" s="78"/>
      <c r="F32" s="97"/>
    </row>
    <row r="33" spans="1:6" s="14" customFormat="1" ht="68.25" customHeight="1">
      <c r="A33" s="66" t="s">
        <v>153</v>
      </c>
      <c r="B33" s="66" t="s">
        <v>275</v>
      </c>
      <c r="C33" s="95" t="s">
        <v>2</v>
      </c>
      <c r="D33" s="96">
        <v>39.5</v>
      </c>
      <c r="E33" s="96"/>
      <c r="F33" s="97"/>
    </row>
    <row r="34" spans="1:6" s="14" customFormat="1" ht="67.5" customHeight="1">
      <c r="A34" s="66" t="s">
        <v>150</v>
      </c>
      <c r="B34" s="66" t="s">
        <v>276</v>
      </c>
      <c r="C34" s="66" t="s">
        <v>2</v>
      </c>
      <c r="D34" s="96">
        <v>40.3</v>
      </c>
      <c r="E34" s="78"/>
      <c r="F34" s="97"/>
    </row>
    <row r="35" spans="1:6" s="14" customFormat="1" ht="48" customHeight="1">
      <c r="A35" s="66" t="s">
        <v>154</v>
      </c>
      <c r="B35" s="66" t="s">
        <v>160</v>
      </c>
      <c r="C35" s="66" t="s">
        <v>2</v>
      </c>
      <c r="D35" s="96">
        <f>D33</f>
        <v>39.5</v>
      </c>
      <c r="E35" s="78"/>
      <c r="F35" s="80"/>
    </row>
    <row r="36" spans="1:6" ht="20.25" customHeight="1">
      <c r="A36" s="65"/>
      <c r="B36" s="103" t="s">
        <v>294</v>
      </c>
      <c r="C36" s="73"/>
      <c r="D36" s="114"/>
      <c r="E36" s="114"/>
      <c r="F36" s="115"/>
    </row>
    <row r="37" spans="1:6" s="14" customFormat="1" ht="56.25" customHeight="1">
      <c r="A37" s="66" t="s">
        <v>151</v>
      </c>
      <c r="B37" s="90" t="s">
        <v>301</v>
      </c>
      <c r="C37" s="95" t="s">
        <v>147</v>
      </c>
      <c r="D37" s="96">
        <v>0.44</v>
      </c>
      <c r="E37" s="96"/>
      <c r="F37" s="97"/>
    </row>
    <row r="38" spans="1:6" s="14" customFormat="1" ht="51.75" customHeight="1">
      <c r="A38" s="66" t="s">
        <v>165</v>
      </c>
      <c r="B38" s="90" t="s">
        <v>302</v>
      </c>
      <c r="C38" s="95" t="s">
        <v>2</v>
      </c>
      <c r="D38" s="96">
        <v>16.18</v>
      </c>
      <c r="E38" s="96"/>
      <c r="F38" s="97"/>
    </row>
    <row r="39" spans="1:6" s="14" customFormat="1" ht="55.5" customHeight="1">
      <c r="A39" s="66" t="s">
        <v>166</v>
      </c>
      <c r="B39" s="90" t="s">
        <v>287</v>
      </c>
      <c r="C39" s="95" t="s">
        <v>2</v>
      </c>
      <c r="D39" s="96">
        <v>16.18</v>
      </c>
      <c r="E39" s="96"/>
      <c r="F39" s="97"/>
    </row>
    <row r="40" spans="1:6" s="14" customFormat="1" ht="59.25" customHeight="1">
      <c r="A40" s="66" t="s">
        <v>247</v>
      </c>
      <c r="B40" s="90" t="s">
        <v>270</v>
      </c>
      <c r="C40" s="95" t="s">
        <v>2</v>
      </c>
      <c r="D40" s="96">
        <v>12.75</v>
      </c>
      <c r="E40" s="96"/>
      <c r="F40" s="97"/>
    </row>
    <row r="41" spans="1:6" s="14" customFormat="1" ht="57.75" customHeight="1">
      <c r="A41" s="66" t="s">
        <v>167</v>
      </c>
      <c r="B41" s="90" t="s">
        <v>288</v>
      </c>
      <c r="C41" s="95" t="s">
        <v>147</v>
      </c>
      <c r="D41" s="96">
        <v>0.82</v>
      </c>
      <c r="E41" s="96"/>
      <c r="F41" s="97"/>
    </row>
    <row r="42" spans="1:6" s="14" customFormat="1" ht="52.5" customHeight="1">
      <c r="A42" s="66" t="s">
        <v>168</v>
      </c>
      <c r="B42" s="90" t="s">
        <v>289</v>
      </c>
      <c r="C42" s="95" t="s">
        <v>2</v>
      </c>
      <c r="D42" s="96">
        <f>D39</f>
        <v>16.18</v>
      </c>
      <c r="E42" s="96"/>
      <c r="F42" s="97"/>
    </row>
    <row r="43" spans="1:8" s="14" customFormat="1" ht="54" customHeight="1">
      <c r="A43" s="66" t="s">
        <v>206</v>
      </c>
      <c r="B43" s="90" t="s">
        <v>303</v>
      </c>
      <c r="C43" s="95" t="s">
        <v>3</v>
      </c>
      <c r="D43" s="96">
        <v>4.75</v>
      </c>
      <c r="E43" s="96"/>
      <c r="F43" s="97"/>
      <c r="H43" s="128"/>
    </row>
    <row r="44" spans="1:8" ht="24.75" customHeight="1">
      <c r="A44" s="99"/>
      <c r="B44" s="89" t="s">
        <v>290</v>
      </c>
      <c r="C44" s="88" t="s">
        <v>1</v>
      </c>
      <c r="D44" s="98">
        <v>14</v>
      </c>
      <c r="E44" s="85"/>
      <c r="F44" s="85"/>
      <c r="H44" s="129"/>
    </row>
    <row r="45" spans="1:6" ht="24.75" customHeight="1">
      <c r="A45" s="99"/>
      <c r="B45" s="89" t="s">
        <v>304</v>
      </c>
      <c r="C45" s="88" t="s">
        <v>1</v>
      </c>
      <c r="D45" s="98">
        <v>4</v>
      </c>
      <c r="E45" s="85"/>
      <c r="F45" s="85"/>
    </row>
    <row r="46" spans="1:8" s="14" customFormat="1" ht="48.75" customHeight="1">
      <c r="A46" s="66" t="s">
        <v>207</v>
      </c>
      <c r="B46" s="90" t="s">
        <v>291</v>
      </c>
      <c r="C46" s="95" t="s">
        <v>3</v>
      </c>
      <c r="D46" s="96">
        <v>6.5</v>
      </c>
      <c r="E46" s="96"/>
      <c r="F46" s="97"/>
      <c r="H46" s="130"/>
    </row>
    <row r="47" spans="1:6" s="14" customFormat="1" ht="44.25" customHeight="1">
      <c r="A47" s="66" t="s">
        <v>208</v>
      </c>
      <c r="B47" s="90" t="s">
        <v>292</v>
      </c>
      <c r="C47" s="95" t="s">
        <v>1</v>
      </c>
      <c r="D47" s="96">
        <v>2</v>
      </c>
      <c r="E47" s="96"/>
      <c r="F47" s="97"/>
    </row>
    <row r="48" spans="1:6" ht="19.5" customHeight="1">
      <c r="A48" s="67"/>
      <c r="B48" s="100" t="s">
        <v>142</v>
      </c>
      <c r="C48" s="79"/>
      <c r="D48" s="101"/>
      <c r="E48" s="79"/>
      <c r="F48" s="80"/>
    </row>
    <row r="49" spans="1:6" ht="18.75" customHeight="1">
      <c r="A49" s="66"/>
      <c r="B49" s="100" t="s">
        <v>157</v>
      </c>
      <c r="C49" s="102">
        <v>0.03</v>
      </c>
      <c r="D49" s="101"/>
      <c r="E49" s="78"/>
      <c r="F49" s="80"/>
    </row>
    <row r="50" spans="1:6" ht="24.75" customHeight="1">
      <c r="A50" s="66"/>
      <c r="B50" s="100" t="s">
        <v>139</v>
      </c>
      <c r="C50" s="78"/>
      <c r="D50" s="101"/>
      <c r="E50" s="78"/>
      <c r="F50" s="80"/>
    </row>
    <row r="51" spans="1:6" ht="25.5" customHeight="1">
      <c r="A51" s="66"/>
      <c r="B51" s="100" t="s">
        <v>158</v>
      </c>
      <c r="C51" s="102">
        <v>0.18</v>
      </c>
      <c r="D51" s="101"/>
      <c r="E51" s="78"/>
      <c r="F51" s="80"/>
    </row>
    <row r="52" spans="1:6" ht="21.75" customHeight="1">
      <c r="A52" s="66"/>
      <c r="B52" s="100" t="s">
        <v>139</v>
      </c>
      <c r="C52" s="66"/>
      <c r="D52" s="78"/>
      <c r="E52" s="78"/>
      <c r="F52" s="80"/>
    </row>
    <row r="53" spans="1:7" s="110" customFormat="1" ht="19.5" customHeight="1">
      <c r="A53" s="105"/>
      <c r="B53" s="106"/>
      <c r="C53" s="107"/>
      <c r="D53" s="107"/>
      <c r="E53" s="107"/>
      <c r="F53" s="108"/>
      <c r="G53" s="109"/>
    </row>
    <row r="54" spans="1:7" s="41" customFormat="1" ht="40.5" customHeight="1">
      <c r="A54" s="105"/>
      <c r="B54" s="168"/>
      <c r="C54" s="168"/>
      <c r="D54" s="168"/>
      <c r="E54" s="168"/>
      <c r="F54" s="104"/>
      <c r="G54" s="42"/>
    </row>
    <row r="57" spans="2:6" ht="15" customHeight="1">
      <c r="B57" s="133"/>
      <c r="C57" s="133"/>
      <c r="D57" s="133"/>
      <c r="E57" s="133"/>
      <c r="F57" s="133"/>
    </row>
  </sheetData>
  <sheetProtection/>
  <mergeCells count="11">
    <mergeCell ref="B4:B5"/>
    <mergeCell ref="A3:F3"/>
    <mergeCell ref="B57:F57"/>
    <mergeCell ref="B54:E54"/>
    <mergeCell ref="A1:F1"/>
    <mergeCell ref="A2:F2"/>
    <mergeCell ref="D4:D5"/>
    <mergeCell ref="E4:E5"/>
    <mergeCell ref="F4:F5"/>
    <mergeCell ref="A4:A5"/>
    <mergeCell ref="C4:C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.50390625" style="0" customWidth="1"/>
    <col min="2" max="2" width="37.125" style="0" customWidth="1"/>
    <col min="3" max="3" width="8.125" style="0" customWidth="1"/>
    <col min="4" max="4" width="9.00390625" style="0" customWidth="1"/>
    <col min="5" max="5" width="8.125" style="0" customWidth="1"/>
    <col min="6" max="6" width="9.875" style="0" customWidth="1"/>
  </cols>
  <sheetData>
    <row r="1" spans="1:6" ht="31.5" customHeight="1">
      <c r="A1" s="150" t="s">
        <v>256</v>
      </c>
      <c r="B1" s="150"/>
      <c r="C1" s="150"/>
      <c r="D1" s="150"/>
      <c r="E1" s="150"/>
      <c r="F1" s="150"/>
    </row>
    <row r="2" spans="1:6" ht="57" customHeight="1">
      <c r="A2" s="149" t="s">
        <v>255</v>
      </c>
      <c r="B2" s="149"/>
      <c r="C2" s="149"/>
      <c r="D2" s="149"/>
      <c r="E2" s="149"/>
      <c r="F2" s="149"/>
    </row>
    <row r="3" spans="1:6" ht="33" customHeight="1">
      <c r="A3" s="167" t="s">
        <v>321</v>
      </c>
      <c r="B3" s="167"/>
      <c r="C3" s="167"/>
      <c r="D3" s="167"/>
      <c r="E3" s="167"/>
      <c r="F3" s="167"/>
    </row>
    <row r="4" spans="1:6" ht="32.25" customHeight="1">
      <c r="A4" s="161" t="s">
        <v>9</v>
      </c>
      <c r="B4" s="157" t="s">
        <v>315</v>
      </c>
      <c r="C4" s="158" t="s">
        <v>305</v>
      </c>
      <c r="D4" s="163" t="s">
        <v>306</v>
      </c>
      <c r="E4" s="163" t="s">
        <v>316</v>
      </c>
      <c r="F4" s="163" t="s">
        <v>317</v>
      </c>
    </row>
    <row r="5" spans="1:6" ht="81" customHeight="1">
      <c r="A5" s="162"/>
      <c r="B5" s="157"/>
      <c r="C5" s="158"/>
      <c r="D5" s="164"/>
      <c r="E5" s="164"/>
      <c r="F5" s="164"/>
    </row>
    <row r="6" spans="1:6" ht="18" customHeight="1">
      <c r="A6" s="69" t="s">
        <v>18</v>
      </c>
      <c r="B6" s="69" t="s">
        <v>19</v>
      </c>
      <c r="C6" s="69" t="s">
        <v>20</v>
      </c>
      <c r="D6" s="69" t="s">
        <v>21</v>
      </c>
      <c r="E6" s="69" t="s">
        <v>22</v>
      </c>
      <c r="F6" s="63">
        <v>6</v>
      </c>
    </row>
    <row r="7" spans="1:6" s="14" customFormat="1" ht="141.75" customHeight="1">
      <c r="A7" s="90" t="s">
        <v>18</v>
      </c>
      <c r="B7" s="90" t="s">
        <v>277</v>
      </c>
      <c r="C7" s="90" t="s">
        <v>4</v>
      </c>
      <c r="D7" s="123">
        <v>1</v>
      </c>
      <c r="E7" s="123"/>
      <c r="F7" s="123"/>
    </row>
    <row r="8" spans="1:6" s="14" customFormat="1" ht="74.25" customHeight="1">
      <c r="A8" s="90" t="s">
        <v>278</v>
      </c>
      <c r="B8" s="90" t="s">
        <v>279</v>
      </c>
      <c r="C8" s="90" t="s">
        <v>5</v>
      </c>
      <c r="D8" s="123">
        <v>1</v>
      </c>
      <c r="E8" s="123"/>
      <c r="F8" s="124"/>
    </row>
    <row r="9" spans="1:6" s="14" customFormat="1" ht="68.25" customHeight="1">
      <c r="A9" s="90" t="s">
        <v>278</v>
      </c>
      <c r="B9" s="90" t="s">
        <v>280</v>
      </c>
      <c r="C9" s="90" t="s">
        <v>5</v>
      </c>
      <c r="D9" s="123">
        <v>6</v>
      </c>
      <c r="E9" s="123"/>
      <c r="F9" s="124"/>
    </row>
    <row r="10" spans="1:6" s="14" customFormat="1" ht="72.75" customHeight="1">
      <c r="A10" s="90" t="s">
        <v>278</v>
      </c>
      <c r="B10" s="90" t="s">
        <v>281</v>
      </c>
      <c r="C10" s="90" t="s">
        <v>5</v>
      </c>
      <c r="D10" s="123">
        <v>1</v>
      </c>
      <c r="E10" s="123"/>
      <c r="F10" s="124"/>
    </row>
    <row r="11" spans="1:6" s="14" customFormat="1" ht="69" customHeight="1">
      <c r="A11" s="90" t="s">
        <v>19</v>
      </c>
      <c r="B11" s="90" t="s">
        <v>282</v>
      </c>
      <c r="C11" s="90" t="s">
        <v>1</v>
      </c>
      <c r="D11" s="123">
        <v>1</v>
      </c>
      <c r="E11" s="123"/>
      <c r="F11" s="124"/>
    </row>
    <row r="12" spans="1:6" ht="78" customHeight="1">
      <c r="A12" s="90" t="s">
        <v>20</v>
      </c>
      <c r="B12" s="90" t="s">
        <v>283</v>
      </c>
      <c r="C12" s="90" t="s">
        <v>1</v>
      </c>
      <c r="D12" s="123">
        <v>1</v>
      </c>
      <c r="E12" s="123"/>
      <c r="F12" s="124"/>
    </row>
    <row r="13" spans="1:6" ht="64.5" customHeight="1">
      <c r="A13" s="90" t="s">
        <v>21</v>
      </c>
      <c r="B13" s="90" t="s">
        <v>0</v>
      </c>
      <c r="C13" s="90" t="s">
        <v>1</v>
      </c>
      <c r="D13" s="123">
        <v>5</v>
      </c>
      <c r="E13" s="123"/>
      <c r="F13" s="124"/>
    </row>
    <row r="14" spans="1:6" ht="65.25" customHeight="1">
      <c r="A14" s="90" t="s">
        <v>22</v>
      </c>
      <c r="B14" s="90" t="s">
        <v>284</v>
      </c>
      <c r="C14" s="90" t="s">
        <v>3</v>
      </c>
      <c r="D14" s="123">
        <v>10</v>
      </c>
      <c r="E14" s="123"/>
      <c r="F14" s="124"/>
    </row>
    <row r="15" spans="1:6" ht="78" customHeight="1">
      <c r="A15" s="90" t="s">
        <v>23</v>
      </c>
      <c r="B15" s="90" t="s">
        <v>285</v>
      </c>
      <c r="C15" s="90" t="s">
        <v>3</v>
      </c>
      <c r="D15" s="123">
        <v>70</v>
      </c>
      <c r="E15" s="123"/>
      <c r="F15" s="124"/>
    </row>
    <row r="16" spans="1:6" ht="24.75" customHeight="1">
      <c r="A16" s="89"/>
      <c r="B16" s="117" t="s">
        <v>142</v>
      </c>
      <c r="C16" s="85"/>
      <c r="D16" s="118"/>
      <c r="E16" s="124"/>
      <c r="F16" s="123"/>
    </row>
    <row r="17" spans="1:6" s="14" customFormat="1" ht="26.25" customHeight="1">
      <c r="A17" s="90"/>
      <c r="B17" s="117" t="s">
        <v>157</v>
      </c>
      <c r="C17" s="125">
        <v>0.03</v>
      </c>
      <c r="D17" s="118"/>
      <c r="E17" s="123"/>
      <c r="F17" s="123"/>
    </row>
    <row r="18" spans="1:6" ht="19.5" customHeight="1">
      <c r="A18" s="90"/>
      <c r="B18" s="117" t="s">
        <v>139</v>
      </c>
      <c r="C18" s="96"/>
      <c r="D18" s="118"/>
      <c r="E18" s="123"/>
      <c r="F18" s="123"/>
    </row>
    <row r="19" spans="1:6" ht="26.25" customHeight="1">
      <c r="A19" s="90"/>
      <c r="B19" s="117" t="s">
        <v>158</v>
      </c>
      <c r="C19" s="125">
        <v>0.18</v>
      </c>
      <c r="D19" s="118"/>
      <c r="E19" s="123"/>
      <c r="F19" s="123"/>
    </row>
    <row r="20" spans="1:6" ht="24.75" customHeight="1">
      <c r="A20" s="90"/>
      <c r="B20" s="117" t="s">
        <v>139</v>
      </c>
      <c r="C20" s="90"/>
      <c r="D20" s="123"/>
      <c r="E20" s="123"/>
      <c r="F20" s="123"/>
    </row>
    <row r="23" spans="1:6" ht="15.75">
      <c r="A23" s="156"/>
      <c r="B23" s="156"/>
      <c r="C23" s="156"/>
      <c r="D23" s="156"/>
      <c r="E23" s="156"/>
      <c r="F23" s="156"/>
    </row>
    <row r="24" spans="2:6" ht="15" customHeight="1">
      <c r="B24" s="133"/>
      <c r="C24" s="133"/>
      <c r="D24" s="133"/>
      <c r="E24" s="133"/>
      <c r="F24" s="133"/>
    </row>
  </sheetData>
  <sheetProtection/>
  <mergeCells count="11">
    <mergeCell ref="A23:F23"/>
    <mergeCell ref="B24:F24"/>
    <mergeCell ref="A4:A5"/>
    <mergeCell ref="B4:B5"/>
    <mergeCell ref="C4:C5"/>
    <mergeCell ref="A3:F3"/>
    <mergeCell ref="A1:F1"/>
    <mergeCell ref="A2:F2"/>
    <mergeCell ref="D4:D5"/>
    <mergeCell ref="E4:E5"/>
    <mergeCell ref="F4:F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.375" style="0" customWidth="1"/>
    <col min="2" max="2" width="20.50390625" style="0" customWidth="1"/>
    <col min="3" max="3" width="42.125" style="0" customWidth="1"/>
    <col min="4" max="4" width="17.375" style="0" customWidth="1"/>
    <col min="5" max="5" width="18.50390625" style="0" customWidth="1"/>
  </cols>
  <sheetData>
    <row r="1" spans="1:4" ht="38.25" customHeight="1">
      <c r="A1" s="149" t="s">
        <v>230</v>
      </c>
      <c r="B1" s="149"/>
      <c r="C1" s="149"/>
      <c r="D1" s="149"/>
    </row>
    <row r="2" spans="1:4" ht="28.5" customHeight="1">
      <c r="A2" s="150" t="s">
        <v>313</v>
      </c>
      <c r="B2" s="150"/>
      <c r="C2" s="150"/>
      <c r="D2" s="150"/>
    </row>
    <row r="3" spans="1:4" ht="12.75" customHeight="1">
      <c r="A3" s="47"/>
      <c r="B3" s="47"/>
      <c r="C3" s="47"/>
      <c r="D3" s="47"/>
    </row>
    <row r="4" spans="1:4" ht="12.75" customHeight="1">
      <c r="A4" s="45"/>
      <c r="B4" s="45"/>
      <c r="C4" s="45"/>
      <c r="D4" s="45"/>
    </row>
    <row r="5" spans="1:4" ht="24" customHeight="1">
      <c r="A5" s="136" t="s">
        <v>9</v>
      </c>
      <c r="B5" s="151" t="s">
        <v>140</v>
      </c>
      <c r="C5" s="151" t="s">
        <v>322</v>
      </c>
      <c r="D5" s="147" t="s">
        <v>314</v>
      </c>
    </row>
    <row r="6" spans="1:4" ht="88.5" customHeight="1">
      <c r="A6" s="136"/>
      <c r="B6" s="152"/>
      <c r="C6" s="152"/>
      <c r="D6" s="148"/>
    </row>
    <row r="7" spans="1:4" s="14" customFormat="1" ht="63" customHeight="1">
      <c r="A7" s="87">
        <v>1</v>
      </c>
      <c r="B7" s="93" t="s">
        <v>141</v>
      </c>
      <c r="C7" s="88" t="s">
        <v>231</v>
      </c>
      <c r="D7" s="88"/>
    </row>
    <row r="8" spans="1:4" s="14" customFormat="1" ht="39.75" customHeight="1">
      <c r="A8" s="87">
        <v>2</v>
      </c>
      <c r="B8" s="93" t="s">
        <v>169</v>
      </c>
      <c r="C8" s="88" t="s">
        <v>258</v>
      </c>
      <c r="D8" s="88"/>
    </row>
    <row r="9" spans="1:5" ht="36.75" customHeight="1">
      <c r="A9" s="48"/>
      <c r="B9" s="49"/>
      <c r="C9" s="49" t="s">
        <v>143</v>
      </c>
      <c r="D9" s="49"/>
      <c r="E9" s="126"/>
    </row>
    <row r="10" spans="1:5" s="40" customFormat="1" ht="14.25" customHeight="1">
      <c r="A10" s="50"/>
      <c r="B10" s="51"/>
      <c r="C10" s="52"/>
      <c r="D10" s="53"/>
      <c r="E10" s="112"/>
    </row>
    <row r="11" spans="1:5" ht="16.5" customHeight="1">
      <c r="A11" s="54"/>
      <c r="B11" s="54"/>
      <c r="C11" s="55"/>
      <c r="D11" s="56"/>
      <c r="E11" s="35"/>
    </row>
    <row r="12" spans="3:4" ht="17.25">
      <c r="C12" s="32"/>
      <c r="D12" s="32"/>
    </row>
  </sheetData>
  <sheetProtection/>
  <mergeCells count="6">
    <mergeCell ref="D5:D6"/>
    <mergeCell ref="A1:D1"/>
    <mergeCell ref="A2:D2"/>
    <mergeCell ref="A5:A6"/>
    <mergeCell ref="B5:B6"/>
    <mergeCell ref="C5:C6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375" style="0" customWidth="1"/>
    <col min="2" max="2" width="18.50390625" style="0" customWidth="1"/>
    <col min="3" max="3" width="48.125" style="0" customWidth="1"/>
    <col min="4" max="4" width="18.00390625" style="0" customWidth="1"/>
  </cols>
  <sheetData>
    <row r="1" spans="1:9" ht="28.5" customHeight="1">
      <c r="A1" s="154" t="s">
        <v>228</v>
      </c>
      <c r="B1" s="154"/>
      <c r="C1" s="154"/>
      <c r="D1" s="154"/>
      <c r="E1" s="46"/>
      <c r="F1" s="46"/>
      <c r="G1" s="46"/>
      <c r="H1" s="46"/>
      <c r="I1" s="24"/>
    </row>
    <row r="2" spans="1:9" ht="49.5" customHeight="1">
      <c r="A2" s="153" t="s">
        <v>229</v>
      </c>
      <c r="B2" s="153"/>
      <c r="C2" s="153"/>
      <c r="D2" s="153"/>
      <c r="E2" s="153"/>
      <c r="F2" s="153"/>
      <c r="G2" s="153"/>
      <c r="H2" s="153"/>
      <c r="I2" s="153"/>
    </row>
    <row r="3" spans="1:9" ht="17.25">
      <c r="A3" s="155"/>
      <c r="B3" s="155"/>
      <c r="C3" s="155"/>
      <c r="D3" s="59"/>
      <c r="E3" s="24"/>
      <c r="F3" s="24"/>
      <c r="G3" s="24"/>
      <c r="H3" s="24"/>
      <c r="I3" s="24"/>
    </row>
    <row r="4" spans="1:9" ht="24.75" customHeight="1">
      <c r="A4" s="136" t="s">
        <v>9</v>
      </c>
      <c r="B4" s="151" t="s">
        <v>140</v>
      </c>
      <c r="C4" s="151" t="s">
        <v>319</v>
      </c>
      <c r="D4" s="151" t="s">
        <v>318</v>
      </c>
      <c r="E4" s="24"/>
      <c r="F4" s="24"/>
      <c r="G4" s="24"/>
      <c r="H4" s="24"/>
      <c r="I4" s="24"/>
    </row>
    <row r="5" spans="1:9" ht="65.25" customHeight="1">
      <c r="A5" s="136"/>
      <c r="B5" s="152"/>
      <c r="C5" s="152"/>
      <c r="D5" s="152"/>
      <c r="E5" s="24"/>
      <c r="F5" s="24"/>
      <c r="G5" s="24"/>
      <c r="H5" s="24"/>
      <c r="I5" s="24"/>
    </row>
    <row r="6" spans="1:9" ht="39.75" customHeight="1">
      <c r="A6" s="60">
        <v>1</v>
      </c>
      <c r="B6" s="86" t="s">
        <v>286</v>
      </c>
      <c r="C6" s="86" t="s">
        <v>224</v>
      </c>
      <c r="D6" s="62"/>
      <c r="E6" s="24"/>
      <c r="F6" s="24"/>
      <c r="G6" s="24"/>
      <c r="H6" s="24"/>
      <c r="I6" s="24"/>
    </row>
    <row r="7" spans="1:9" ht="39.75" customHeight="1">
      <c r="A7" s="60">
        <v>2</v>
      </c>
      <c r="B7" s="61" t="s">
        <v>215</v>
      </c>
      <c r="C7" s="61" t="s">
        <v>213</v>
      </c>
      <c r="D7" s="62"/>
      <c r="E7" s="24"/>
      <c r="F7" s="24"/>
      <c r="G7" s="24"/>
      <c r="H7" s="24"/>
      <c r="I7" s="24"/>
    </row>
    <row r="8" spans="1:9" ht="39.75" customHeight="1">
      <c r="A8" s="60">
        <v>3</v>
      </c>
      <c r="B8" s="61" t="s">
        <v>216</v>
      </c>
      <c r="C8" s="61" t="s">
        <v>214</v>
      </c>
      <c r="D8" s="62"/>
      <c r="E8" s="24"/>
      <c r="F8" s="24"/>
      <c r="G8" s="24"/>
      <c r="H8" s="24"/>
      <c r="I8" s="24"/>
    </row>
    <row r="9" spans="1:9" ht="39.75" customHeight="1">
      <c r="A9" s="60">
        <v>4</v>
      </c>
      <c r="B9" s="61" t="s">
        <v>225</v>
      </c>
      <c r="C9" s="61" t="s">
        <v>217</v>
      </c>
      <c r="D9" s="62"/>
      <c r="E9" s="24"/>
      <c r="F9" s="24"/>
      <c r="G9" s="24"/>
      <c r="H9" s="24"/>
      <c r="I9" s="24"/>
    </row>
    <row r="10" spans="1:9" ht="39.75" customHeight="1">
      <c r="A10" s="60">
        <v>5</v>
      </c>
      <c r="B10" s="61" t="s">
        <v>226</v>
      </c>
      <c r="C10" s="61" t="s">
        <v>218</v>
      </c>
      <c r="D10" s="62"/>
      <c r="E10" s="24"/>
      <c r="F10" s="24"/>
      <c r="G10" s="24"/>
      <c r="H10" s="24"/>
      <c r="I10" s="24"/>
    </row>
    <row r="11" spans="1:9" ht="39.75" customHeight="1">
      <c r="A11" s="60"/>
      <c r="B11" s="61"/>
      <c r="C11" s="63" t="s">
        <v>145</v>
      </c>
      <c r="D11" s="64"/>
      <c r="E11" s="24"/>
      <c r="F11" s="24"/>
      <c r="G11" s="24"/>
      <c r="H11" s="24"/>
      <c r="I11" s="24"/>
    </row>
    <row r="12" spans="1:9" ht="17.25">
      <c r="A12" s="59"/>
      <c r="B12" s="59"/>
      <c r="C12" s="59"/>
      <c r="D12" s="59"/>
      <c r="E12" s="24"/>
      <c r="F12" s="24"/>
      <c r="G12" s="24"/>
      <c r="H12" s="24"/>
      <c r="I12" s="24"/>
    </row>
    <row r="13" spans="1:9" ht="17.25">
      <c r="A13" s="46"/>
      <c r="B13" s="46"/>
      <c r="C13" s="55"/>
      <c r="D13" s="46"/>
      <c r="E13" s="24"/>
      <c r="F13" s="24"/>
      <c r="G13" s="24"/>
      <c r="H13" s="24"/>
      <c r="I13" s="24"/>
    </row>
    <row r="14" spans="1:9" ht="17.25">
      <c r="A14" s="46"/>
      <c r="B14" s="154" t="s">
        <v>146</v>
      </c>
      <c r="C14" s="154"/>
      <c r="D14" s="46"/>
      <c r="E14" s="24"/>
      <c r="F14" s="24"/>
      <c r="G14" s="24"/>
      <c r="H14" s="24"/>
      <c r="I14" s="24"/>
    </row>
    <row r="15" spans="1:9" ht="17.25">
      <c r="A15" s="32"/>
      <c r="B15" s="32"/>
      <c r="C15" s="57"/>
      <c r="D15" s="32"/>
      <c r="E15" s="24"/>
      <c r="F15" s="24"/>
      <c r="G15" s="24"/>
      <c r="H15" s="24"/>
      <c r="I15" s="24"/>
    </row>
  </sheetData>
  <sheetProtection/>
  <mergeCells count="8">
    <mergeCell ref="A2:I2"/>
    <mergeCell ref="A1:D1"/>
    <mergeCell ref="B14:C14"/>
    <mergeCell ref="A3:C3"/>
    <mergeCell ref="A4:A5"/>
    <mergeCell ref="B4:B5"/>
    <mergeCell ref="C4:C5"/>
    <mergeCell ref="D4:D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5" sqref="E5:F6"/>
    </sheetView>
  </sheetViews>
  <sheetFormatPr defaultColWidth="9.00390625" defaultRowHeight="12.75"/>
  <cols>
    <col min="1" max="1" width="4.625" style="0" customWidth="1"/>
    <col min="2" max="2" width="37.375" style="0" customWidth="1"/>
    <col min="3" max="3" width="7.50390625" style="0" customWidth="1"/>
    <col min="4" max="5" width="9.50390625" style="0" customWidth="1"/>
    <col min="6" max="6" width="9.00390625" style="0" customWidth="1"/>
  </cols>
  <sheetData>
    <row r="1" spans="1:6" ht="33" customHeight="1">
      <c r="A1" s="159" t="s">
        <v>178</v>
      </c>
      <c r="B1" s="159"/>
      <c r="C1" s="159"/>
      <c r="D1" s="159"/>
      <c r="E1" s="159"/>
      <c r="F1" s="159"/>
    </row>
    <row r="2" spans="1:6" ht="39" customHeight="1">
      <c r="A2" s="149" t="s">
        <v>227</v>
      </c>
      <c r="B2" s="149"/>
      <c r="C2" s="149"/>
      <c r="D2" s="149"/>
      <c r="E2" s="149"/>
      <c r="F2" s="149"/>
    </row>
    <row r="3" spans="1:6" ht="20.25" customHeight="1">
      <c r="A3" s="160" t="s">
        <v>224</v>
      </c>
      <c r="B3" s="160"/>
      <c r="C3" s="160"/>
      <c r="D3" s="160"/>
      <c r="E3" s="160"/>
      <c r="F3" s="160"/>
    </row>
    <row r="4" spans="1:6" ht="14.25" customHeight="1">
      <c r="A4" s="58"/>
      <c r="B4" s="58"/>
      <c r="C4" s="58"/>
      <c r="D4" s="58"/>
      <c r="E4" s="58"/>
      <c r="F4" s="58"/>
    </row>
    <row r="5" spans="1:6" ht="32.25" customHeight="1">
      <c r="A5" s="161" t="s">
        <v>9</v>
      </c>
      <c r="B5" s="157" t="s">
        <v>315</v>
      </c>
      <c r="C5" s="158" t="s">
        <v>305</v>
      </c>
      <c r="D5" s="163" t="s">
        <v>306</v>
      </c>
      <c r="E5" s="163" t="s">
        <v>316</v>
      </c>
      <c r="F5" s="163" t="s">
        <v>317</v>
      </c>
    </row>
    <row r="6" spans="1:6" ht="79.5" customHeight="1">
      <c r="A6" s="162"/>
      <c r="B6" s="157"/>
      <c r="C6" s="158"/>
      <c r="D6" s="164"/>
      <c r="E6" s="164"/>
      <c r="F6" s="164"/>
    </row>
    <row r="7" spans="1:6" ht="18" customHeight="1">
      <c r="A7" s="69" t="s">
        <v>18</v>
      </c>
      <c r="B7" s="69" t="s">
        <v>19</v>
      </c>
      <c r="C7" s="69" t="s">
        <v>20</v>
      </c>
      <c r="D7" s="69" t="s">
        <v>21</v>
      </c>
      <c r="E7" s="69" t="s">
        <v>22</v>
      </c>
      <c r="F7" s="63">
        <v>6</v>
      </c>
    </row>
    <row r="8" spans="1:6" ht="20.25" customHeight="1">
      <c r="A8" s="65"/>
      <c r="B8" s="103" t="s">
        <v>293</v>
      </c>
      <c r="C8" s="73"/>
      <c r="D8" s="114"/>
      <c r="E8" s="114"/>
      <c r="F8" s="115"/>
    </row>
    <row r="9" spans="1:6" s="14" customFormat="1" ht="42" customHeight="1">
      <c r="A9" s="66" t="s">
        <v>18</v>
      </c>
      <c r="B9" s="66" t="s">
        <v>295</v>
      </c>
      <c r="C9" s="66" t="s">
        <v>148</v>
      </c>
      <c r="D9" s="95">
        <v>6.5</v>
      </c>
      <c r="E9" s="95"/>
      <c r="F9" s="97"/>
    </row>
    <row r="10" spans="1:6" s="14" customFormat="1" ht="52.5" customHeight="1">
      <c r="A10" s="66" t="s">
        <v>19</v>
      </c>
      <c r="B10" s="72" t="s">
        <v>155</v>
      </c>
      <c r="C10" s="72" t="s">
        <v>148</v>
      </c>
      <c r="D10" s="111">
        <f>D9</f>
        <v>6.5</v>
      </c>
      <c r="E10" s="96"/>
      <c r="F10" s="97"/>
    </row>
    <row r="11" spans="1:6" s="14" customFormat="1" ht="47.25" customHeight="1">
      <c r="A11" s="66" t="s">
        <v>20</v>
      </c>
      <c r="B11" s="72" t="s">
        <v>223</v>
      </c>
      <c r="C11" s="72" t="s">
        <v>148</v>
      </c>
      <c r="D11" s="111">
        <f>D10</f>
        <v>6.5</v>
      </c>
      <c r="E11" s="96"/>
      <c r="F11" s="97"/>
    </row>
    <row r="12" spans="1:6" ht="19.5" customHeight="1">
      <c r="A12" s="66"/>
      <c r="B12" s="100" t="s">
        <v>156</v>
      </c>
      <c r="C12" s="66"/>
      <c r="D12" s="78"/>
      <c r="E12" s="78"/>
      <c r="F12" s="78"/>
    </row>
    <row r="13" spans="1:6" ht="21" customHeight="1">
      <c r="A13" s="66"/>
      <c r="B13" s="100" t="s">
        <v>157</v>
      </c>
      <c r="C13" s="102">
        <v>0.03</v>
      </c>
      <c r="D13" s="101"/>
      <c r="E13" s="78"/>
      <c r="F13" s="80"/>
    </row>
    <row r="14" spans="1:6" ht="13.5">
      <c r="A14" s="66"/>
      <c r="B14" s="100" t="s">
        <v>139</v>
      </c>
      <c r="C14" s="78"/>
      <c r="D14" s="101"/>
      <c r="E14" s="78"/>
      <c r="F14" s="80"/>
    </row>
    <row r="15" spans="1:6" ht="13.5">
      <c r="A15" s="66"/>
      <c r="B15" s="100" t="s">
        <v>158</v>
      </c>
      <c r="C15" s="102">
        <v>0.18</v>
      </c>
      <c r="D15" s="101"/>
      <c r="E15" s="78"/>
      <c r="F15" s="80"/>
    </row>
    <row r="16" spans="1:6" ht="13.5">
      <c r="A16" s="66"/>
      <c r="B16" s="100" t="s">
        <v>139</v>
      </c>
      <c r="C16" s="66"/>
      <c r="D16" s="78"/>
      <c r="E16" s="78"/>
      <c r="F16" s="80"/>
    </row>
    <row r="17" spans="1:6" ht="15.75">
      <c r="A17" s="54"/>
      <c r="B17" s="82"/>
      <c r="C17" s="82"/>
      <c r="D17" s="82"/>
      <c r="E17" s="82"/>
      <c r="F17" s="82"/>
    </row>
    <row r="18" spans="1:6" ht="15.75">
      <c r="A18" s="54"/>
      <c r="B18" s="55"/>
      <c r="C18" s="55"/>
      <c r="D18" s="46"/>
      <c r="E18" s="55"/>
      <c r="F18" s="46"/>
    </row>
    <row r="19" spans="1:6" ht="18" customHeight="1">
      <c r="A19" s="156"/>
      <c r="B19" s="156"/>
      <c r="C19" s="156"/>
      <c r="D19" s="156"/>
      <c r="E19" s="156"/>
      <c r="F19" s="156"/>
    </row>
  </sheetData>
  <sheetProtection/>
  <mergeCells count="10">
    <mergeCell ref="A19:F19"/>
    <mergeCell ref="B5:B6"/>
    <mergeCell ref="C5:C6"/>
    <mergeCell ref="A1:F1"/>
    <mergeCell ref="A3:F3"/>
    <mergeCell ref="A5:A6"/>
    <mergeCell ref="A2:F2"/>
    <mergeCell ref="D5:D6"/>
    <mergeCell ref="E5:E6"/>
    <mergeCell ref="F5:F6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E5" sqref="E5:F6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9.875" style="0" customWidth="1"/>
    <col min="4" max="4" width="11.00390625" style="0" customWidth="1"/>
    <col min="5" max="5" width="11.25390625" style="0" customWidth="1"/>
    <col min="6" max="6" width="11.50390625" style="0" customWidth="1"/>
  </cols>
  <sheetData>
    <row r="1" spans="1:6" ht="32.25" customHeight="1">
      <c r="A1" s="150" t="s">
        <v>222</v>
      </c>
      <c r="B1" s="150"/>
      <c r="C1" s="150"/>
      <c r="D1" s="150"/>
      <c r="E1" s="150"/>
      <c r="F1" s="150"/>
    </row>
    <row r="2" spans="1:6" ht="39.75" customHeight="1">
      <c r="A2" s="149" t="s">
        <v>227</v>
      </c>
      <c r="B2" s="149"/>
      <c r="C2" s="149"/>
      <c r="D2" s="149"/>
      <c r="E2" s="149"/>
      <c r="F2" s="149"/>
    </row>
    <row r="3" spans="1:6" ht="16.5" customHeight="1">
      <c r="A3" s="160" t="s">
        <v>212</v>
      </c>
      <c r="B3" s="160"/>
      <c r="C3" s="160"/>
      <c r="D3" s="160"/>
      <c r="E3" s="160"/>
      <c r="F3" s="160"/>
    </row>
    <row r="4" spans="1:6" ht="12" customHeight="1">
      <c r="A4" s="43"/>
      <c r="B4" s="43"/>
      <c r="C4" s="43"/>
      <c r="D4" s="83"/>
      <c r="E4" s="83"/>
      <c r="F4" s="44"/>
    </row>
    <row r="5" spans="1:6" ht="32.25" customHeight="1">
      <c r="A5" s="161" t="s">
        <v>9</v>
      </c>
      <c r="B5" s="157" t="s">
        <v>315</v>
      </c>
      <c r="C5" s="158" t="s">
        <v>305</v>
      </c>
      <c r="D5" s="163" t="s">
        <v>306</v>
      </c>
      <c r="E5" s="163" t="s">
        <v>316</v>
      </c>
      <c r="F5" s="163" t="s">
        <v>317</v>
      </c>
    </row>
    <row r="6" spans="1:6" ht="78" customHeight="1">
      <c r="A6" s="162"/>
      <c r="B6" s="157"/>
      <c r="C6" s="158"/>
      <c r="D6" s="164"/>
      <c r="E6" s="164"/>
      <c r="F6" s="164"/>
    </row>
    <row r="7" spans="1:6" ht="18" customHeight="1">
      <c r="A7" s="69" t="s">
        <v>18</v>
      </c>
      <c r="B7" s="69" t="s">
        <v>19</v>
      </c>
      <c r="C7" s="69" t="s">
        <v>20</v>
      </c>
      <c r="D7" s="69" t="s">
        <v>21</v>
      </c>
      <c r="E7" s="69" t="s">
        <v>22</v>
      </c>
      <c r="F7" s="63">
        <v>6</v>
      </c>
    </row>
    <row r="8" spans="1:6" ht="20.25" customHeight="1">
      <c r="A8" s="65"/>
      <c r="B8" s="103" t="s">
        <v>185</v>
      </c>
      <c r="C8" s="73"/>
      <c r="D8" s="114"/>
      <c r="E8" s="114"/>
      <c r="F8" s="115"/>
    </row>
    <row r="9" spans="1:6" ht="20.25" customHeight="1">
      <c r="A9" s="65"/>
      <c r="B9" s="66" t="s">
        <v>179</v>
      </c>
      <c r="C9" s="73"/>
      <c r="D9" s="114"/>
      <c r="E9" s="114"/>
      <c r="F9" s="115"/>
    </row>
    <row r="10" spans="1:6" s="14" customFormat="1" ht="63" customHeight="1">
      <c r="A10" s="66" t="s">
        <v>18</v>
      </c>
      <c r="B10" s="66" t="s">
        <v>186</v>
      </c>
      <c r="C10" s="66" t="s">
        <v>1</v>
      </c>
      <c r="D10" s="70">
        <v>1</v>
      </c>
      <c r="E10" s="71"/>
      <c r="F10" s="97"/>
    </row>
    <row r="11" spans="1:6" s="14" customFormat="1" ht="59.25" customHeight="1">
      <c r="A11" s="66" t="s">
        <v>19</v>
      </c>
      <c r="B11" s="66" t="s">
        <v>187</v>
      </c>
      <c r="C11" s="66" t="s">
        <v>1</v>
      </c>
      <c r="D11" s="70">
        <v>7</v>
      </c>
      <c r="E11" s="71"/>
      <c r="F11" s="97"/>
    </row>
    <row r="12" spans="1:6" s="14" customFormat="1" ht="63" customHeight="1">
      <c r="A12" s="66" t="s">
        <v>20</v>
      </c>
      <c r="B12" s="66" t="s">
        <v>188</v>
      </c>
      <c r="C12" s="66" t="s">
        <v>1</v>
      </c>
      <c r="D12" s="70">
        <v>5</v>
      </c>
      <c r="E12" s="71"/>
      <c r="F12" s="97"/>
    </row>
    <row r="13" spans="1:6" s="14" customFormat="1" ht="56.25" customHeight="1">
      <c r="A13" s="66" t="s">
        <v>21</v>
      </c>
      <c r="B13" s="66" t="s">
        <v>189</v>
      </c>
      <c r="C13" s="66" t="s">
        <v>1</v>
      </c>
      <c r="D13" s="70">
        <v>10</v>
      </c>
      <c r="E13" s="71"/>
      <c r="F13" s="97"/>
    </row>
    <row r="14" spans="1:6" s="14" customFormat="1" ht="62.25" customHeight="1">
      <c r="A14" s="66" t="s">
        <v>22</v>
      </c>
      <c r="B14" s="66" t="s">
        <v>190</v>
      </c>
      <c r="C14" s="66" t="s">
        <v>1</v>
      </c>
      <c r="D14" s="70">
        <v>3</v>
      </c>
      <c r="E14" s="71"/>
      <c r="F14" s="97"/>
    </row>
    <row r="15" spans="1:6" s="14" customFormat="1" ht="60.75" customHeight="1">
      <c r="A15" s="66" t="s">
        <v>23</v>
      </c>
      <c r="B15" s="66" t="s">
        <v>180</v>
      </c>
      <c r="C15" s="66" t="s">
        <v>1</v>
      </c>
      <c r="D15" s="70">
        <v>1</v>
      </c>
      <c r="E15" s="71"/>
      <c r="F15" s="97"/>
    </row>
    <row r="16" spans="1:6" s="14" customFormat="1" ht="57.75" customHeight="1">
      <c r="A16" s="66" t="s">
        <v>11</v>
      </c>
      <c r="B16" s="66" t="s">
        <v>191</v>
      </c>
      <c r="C16" s="66" t="s">
        <v>1</v>
      </c>
      <c r="D16" s="70">
        <v>4</v>
      </c>
      <c r="E16" s="71"/>
      <c r="F16" s="97"/>
    </row>
    <row r="17" spans="1:6" s="14" customFormat="1" ht="60.75" customHeight="1">
      <c r="A17" s="66" t="s">
        <v>12</v>
      </c>
      <c r="B17" s="66" t="s">
        <v>192</v>
      </c>
      <c r="C17" s="66" t="s">
        <v>1</v>
      </c>
      <c r="D17" s="70">
        <v>2</v>
      </c>
      <c r="E17" s="71"/>
      <c r="F17" s="97"/>
    </row>
    <row r="18" spans="1:6" s="14" customFormat="1" ht="65.25" customHeight="1">
      <c r="A18" s="66" t="s">
        <v>13</v>
      </c>
      <c r="B18" s="66" t="s">
        <v>181</v>
      </c>
      <c r="C18" s="66" t="s">
        <v>5</v>
      </c>
      <c r="D18" s="70">
        <v>33</v>
      </c>
      <c r="E18" s="76"/>
      <c r="F18" s="97"/>
    </row>
    <row r="19" spans="1:6" s="14" customFormat="1" ht="67.5" customHeight="1">
      <c r="A19" s="66" t="s">
        <v>14</v>
      </c>
      <c r="B19" s="66" t="s">
        <v>311</v>
      </c>
      <c r="C19" s="66" t="s">
        <v>5</v>
      </c>
      <c r="D19" s="70">
        <v>33</v>
      </c>
      <c r="E19" s="92"/>
      <c r="F19" s="97"/>
    </row>
    <row r="20" spans="1:6" s="14" customFormat="1" ht="61.5" customHeight="1">
      <c r="A20" s="66" t="s">
        <v>52</v>
      </c>
      <c r="B20" s="91" t="s">
        <v>193</v>
      </c>
      <c r="C20" s="74" t="s">
        <v>3</v>
      </c>
      <c r="D20" s="81">
        <v>206.7</v>
      </c>
      <c r="E20" s="84"/>
      <c r="F20" s="97"/>
    </row>
    <row r="21" spans="1:6" ht="19.5" customHeight="1">
      <c r="A21" s="99"/>
      <c r="B21" s="67" t="s">
        <v>194</v>
      </c>
      <c r="C21" s="67" t="s">
        <v>7</v>
      </c>
      <c r="D21" s="65">
        <v>190</v>
      </c>
      <c r="E21" s="87"/>
      <c r="F21" s="85"/>
    </row>
    <row r="22" spans="1:6" s="14" customFormat="1" ht="70.5" customHeight="1">
      <c r="A22" s="66" t="s">
        <v>30</v>
      </c>
      <c r="B22" s="66" t="s">
        <v>195</v>
      </c>
      <c r="C22" s="66" t="s">
        <v>5</v>
      </c>
      <c r="D22" s="70">
        <v>4</v>
      </c>
      <c r="E22" s="71"/>
      <c r="F22" s="97"/>
    </row>
    <row r="23" spans="1:6" s="14" customFormat="1" ht="60.75" customHeight="1">
      <c r="A23" s="66" t="s">
        <v>31</v>
      </c>
      <c r="B23" s="91" t="s">
        <v>196</v>
      </c>
      <c r="C23" s="74" t="s">
        <v>3</v>
      </c>
      <c r="D23" s="75">
        <v>33.3</v>
      </c>
      <c r="E23" s="84"/>
      <c r="F23" s="97"/>
    </row>
    <row r="24" spans="1:6" ht="19.5" customHeight="1">
      <c r="A24" s="99"/>
      <c r="B24" s="67" t="s">
        <v>197</v>
      </c>
      <c r="C24" s="67" t="s">
        <v>7</v>
      </c>
      <c r="D24" s="65">
        <v>66</v>
      </c>
      <c r="E24" s="87"/>
      <c r="F24" s="85"/>
    </row>
    <row r="25" spans="1:6" s="14" customFormat="1" ht="51.75" customHeight="1">
      <c r="A25" s="66" t="s">
        <v>32</v>
      </c>
      <c r="B25" s="91" t="s">
        <v>161</v>
      </c>
      <c r="C25" s="74" t="s">
        <v>3</v>
      </c>
      <c r="D25" s="81">
        <v>28</v>
      </c>
      <c r="E25" s="84"/>
      <c r="F25" s="97"/>
    </row>
    <row r="26" spans="1:6" ht="20.25" customHeight="1">
      <c r="A26" s="99"/>
      <c r="B26" s="67" t="s">
        <v>183</v>
      </c>
      <c r="C26" s="67" t="s">
        <v>7</v>
      </c>
      <c r="D26" s="65">
        <v>196</v>
      </c>
      <c r="E26" s="68"/>
      <c r="F26" s="85"/>
    </row>
    <row r="27" spans="1:6" s="14" customFormat="1" ht="65.25" customHeight="1">
      <c r="A27" s="66" t="s">
        <v>53</v>
      </c>
      <c r="B27" s="66" t="s">
        <v>198</v>
      </c>
      <c r="C27" s="66" t="s">
        <v>5</v>
      </c>
      <c r="D27" s="70">
        <v>6</v>
      </c>
      <c r="E27" s="95"/>
      <c r="F27" s="97"/>
    </row>
    <row r="28" spans="1:6" s="14" customFormat="1" ht="50.25" customHeight="1">
      <c r="A28" s="66" t="s">
        <v>35</v>
      </c>
      <c r="B28" s="66" t="s">
        <v>173</v>
      </c>
      <c r="C28" s="66" t="s">
        <v>6</v>
      </c>
      <c r="D28" s="70">
        <f>D25+D23+D20</f>
        <v>268</v>
      </c>
      <c r="E28" s="76"/>
      <c r="F28" s="97"/>
    </row>
    <row r="29" spans="1:6" s="14" customFormat="1" ht="57.75" customHeight="1">
      <c r="A29" s="66" t="s">
        <v>36</v>
      </c>
      <c r="B29" s="66" t="s">
        <v>210</v>
      </c>
      <c r="C29" s="66" t="s">
        <v>4</v>
      </c>
      <c r="D29" s="92">
        <v>1</v>
      </c>
      <c r="E29" s="76"/>
      <c r="F29" s="97"/>
    </row>
    <row r="30" spans="1:6" s="14" customFormat="1" ht="52.5" customHeight="1">
      <c r="A30" s="66" t="s">
        <v>37</v>
      </c>
      <c r="B30" s="72" t="s">
        <v>177</v>
      </c>
      <c r="C30" s="66" t="s">
        <v>4</v>
      </c>
      <c r="D30" s="119">
        <v>1</v>
      </c>
      <c r="E30" s="72"/>
      <c r="F30" s="97"/>
    </row>
    <row r="31" spans="1:6" s="14" customFormat="1" ht="64.5" customHeight="1">
      <c r="A31" s="66" t="s">
        <v>38</v>
      </c>
      <c r="B31" s="72" t="s">
        <v>204</v>
      </c>
      <c r="C31" s="66" t="s">
        <v>4</v>
      </c>
      <c r="D31" s="119">
        <v>1</v>
      </c>
      <c r="E31" s="72"/>
      <c r="F31" s="97"/>
    </row>
    <row r="32" spans="1:6" s="14" customFormat="1" ht="72" customHeight="1">
      <c r="A32" s="66" t="s">
        <v>39</v>
      </c>
      <c r="B32" s="66" t="s">
        <v>211</v>
      </c>
      <c r="C32" s="66" t="s">
        <v>1</v>
      </c>
      <c r="D32" s="70">
        <v>2</v>
      </c>
      <c r="E32" s="76"/>
      <c r="F32" s="97"/>
    </row>
    <row r="33" spans="1:6" s="14" customFormat="1" ht="62.25" customHeight="1">
      <c r="A33" s="90" t="s">
        <v>163</v>
      </c>
      <c r="B33" s="90" t="s">
        <v>220</v>
      </c>
      <c r="C33" s="90" t="s">
        <v>5</v>
      </c>
      <c r="D33" s="116">
        <v>1</v>
      </c>
      <c r="E33" s="92"/>
      <c r="F33" s="97"/>
    </row>
    <row r="34" spans="1:6" s="14" customFormat="1" ht="56.25" customHeight="1">
      <c r="A34" s="66" t="s">
        <v>164</v>
      </c>
      <c r="B34" s="66" t="s">
        <v>174</v>
      </c>
      <c r="C34" s="66" t="s">
        <v>1</v>
      </c>
      <c r="D34" s="116">
        <v>1</v>
      </c>
      <c r="E34" s="76"/>
      <c r="F34" s="97"/>
    </row>
    <row r="35" spans="1:6" s="14" customFormat="1" ht="51" customHeight="1">
      <c r="A35" s="66" t="s">
        <v>152</v>
      </c>
      <c r="B35" s="91" t="s">
        <v>199</v>
      </c>
      <c r="C35" s="66" t="s">
        <v>6</v>
      </c>
      <c r="D35" s="111">
        <v>4.6</v>
      </c>
      <c r="E35" s="78"/>
      <c r="F35" s="97"/>
    </row>
    <row r="36" spans="1:6" s="14" customFormat="1" ht="69.75" customHeight="1">
      <c r="A36" s="66" t="s">
        <v>153</v>
      </c>
      <c r="B36" s="66" t="s">
        <v>171</v>
      </c>
      <c r="C36" s="66" t="s">
        <v>5</v>
      </c>
      <c r="D36" s="70">
        <v>1</v>
      </c>
      <c r="E36" s="76"/>
      <c r="F36" s="97"/>
    </row>
    <row r="37" spans="1:6" s="14" customFormat="1" ht="51" customHeight="1">
      <c r="A37" s="66" t="s">
        <v>150</v>
      </c>
      <c r="B37" s="66" t="s">
        <v>202</v>
      </c>
      <c r="C37" s="66" t="s">
        <v>1</v>
      </c>
      <c r="D37" s="116">
        <v>1</v>
      </c>
      <c r="E37" s="76"/>
      <c r="F37" s="97"/>
    </row>
    <row r="38" spans="1:6" s="14" customFormat="1" ht="56.25" customHeight="1">
      <c r="A38" s="66" t="s">
        <v>154</v>
      </c>
      <c r="B38" s="66" t="s">
        <v>203</v>
      </c>
      <c r="C38" s="66" t="s">
        <v>1</v>
      </c>
      <c r="D38" s="116">
        <v>1</v>
      </c>
      <c r="E38" s="76"/>
      <c r="F38" s="97"/>
    </row>
    <row r="39" spans="1:6" s="14" customFormat="1" ht="68.25" customHeight="1">
      <c r="A39" s="66" t="s">
        <v>151</v>
      </c>
      <c r="B39" s="66" t="s">
        <v>201</v>
      </c>
      <c r="C39" s="66" t="s">
        <v>1</v>
      </c>
      <c r="D39" s="70">
        <v>1</v>
      </c>
      <c r="E39" s="76"/>
      <c r="F39" s="97"/>
    </row>
    <row r="40" spans="1:6" s="14" customFormat="1" ht="48" customHeight="1">
      <c r="A40" s="66" t="s">
        <v>165</v>
      </c>
      <c r="B40" s="66" t="s">
        <v>176</v>
      </c>
      <c r="C40" s="66" t="s">
        <v>175</v>
      </c>
      <c r="D40" s="116">
        <v>1</v>
      </c>
      <c r="E40" s="76"/>
      <c r="F40" s="97"/>
    </row>
    <row r="41" spans="1:6" s="14" customFormat="1" ht="67.5" customHeight="1">
      <c r="A41" s="120">
        <v>29</v>
      </c>
      <c r="B41" s="121" t="s">
        <v>209</v>
      </c>
      <c r="C41" s="69" t="s">
        <v>5</v>
      </c>
      <c r="D41" s="96">
        <v>1</v>
      </c>
      <c r="E41" s="78"/>
      <c r="F41" s="97"/>
    </row>
    <row r="42" spans="1:6" s="14" customFormat="1" ht="62.25" customHeight="1">
      <c r="A42" s="66" t="s">
        <v>247</v>
      </c>
      <c r="B42" s="66" t="s">
        <v>219</v>
      </c>
      <c r="C42" s="66" t="s">
        <v>1</v>
      </c>
      <c r="D42" s="70">
        <v>1</v>
      </c>
      <c r="E42" s="76"/>
      <c r="F42" s="97"/>
    </row>
    <row r="43" spans="1:6" s="14" customFormat="1" ht="48.75" customHeight="1">
      <c r="A43" s="66" t="s">
        <v>167</v>
      </c>
      <c r="B43" s="72" t="s">
        <v>200</v>
      </c>
      <c r="C43" s="72" t="s">
        <v>3</v>
      </c>
      <c r="D43" s="95">
        <v>4.75</v>
      </c>
      <c r="E43" s="72"/>
      <c r="F43" s="97"/>
    </row>
    <row r="44" spans="1:6" s="14" customFormat="1" ht="69" customHeight="1">
      <c r="A44" s="66" t="s">
        <v>168</v>
      </c>
      <c r="B44" s="66" t="s">
        <v>205</v>
      </c>
      <c r="C44" s="66" t="s">
        <v>5</v>
      </c>
      <c r="D44" s="70">
        <v>1</v>
      </c>
      <c r="E44" s="71"/>
      <c r="F44" s="97"/>
    </row>
    <row r="45" spans="1:6" s="14" customFormat="1" ht="27.75" customHeight="1">
      <c r="A45" s="66" t="s">
        <v>206</v>
      </c>
      <c r="B45" s="66" t="s">
        <v>184</v>
      </c>
      <c r="C45" s="66" t="s">
        <v>1</v>
      </c>
      <c r="D45" s="116">
        <v>295</v>
      </c>
      <c r="E45" s="76"/>
      <c r="F45" s="97"/>
    </row>
    <row r="46" spans="1:6" s="14" customFormat="1" ht="44.25" customHeight="1">
      <c r="A46" s="66" t="s">
        <v>207</v>
      </c>
      <c r="B46" s="66" t="s">
        <v>149</v>
      </c>
      <c r="C46" s="66" t="s">
        <v>2</v>
      </c>
      <c r="D46" s="116">
        <v>24</v>
      </c>
      <c r="E46" s="78"/>
      <c r="F46" s="97"/>
    </row>
    <row r="47" spans="1:6" s="14" customFormat="1" ht="71.25" customHeight="1">
      <c r="A47" s="66" t="s">
        <v>208</v>
      </c>
      <c r="B47" s="66" t="s">
        <v>172</v>
      </c>
      <c r="C47" s="66" t="s">
        <v>1</v>
      </c>
      <c r="D47" s="70">
        <v>19</v>
      </c>
      <c r="E47" s="76"/>
      <c r="F47" s="97"/>
    </row>
    <row r="48" spans="1:6" ht="21" customHeight="1">
      <c r="A48" s="66"/>
      <c r="B48" s="100" t="s">
        <v>156</v>
      </c>
      <c r="C48" s="66"/>
      <c r="D48" s="78"/>
      <c r="E48" s="78"/>
      <c r="F48" s="78"/>
    </row>
    <row r="49" spans="1:6" ht="30" customHeight="1">
      <c r="A49" s="66"/>
      <c r="B49" s="100" t="s">
        <v>157</v>
      </c>
      <c r="C49" s="102">
        <v>0.03</v>
      </c>
      <c r="D49" s="101"/>
      <c r="E49" s="78"/>
      <c r="F49" s="80"/>
    </row>
    <row r="50" spans="1:6" ht="25.5" customHeight="1">
      <c r="A50" s="66"/>
      <c r="B50" s="100" t="s">
        <v>139</v>
      </c>
      <c r="C50" s="78"/>
      <c r="D50" s="101"/>
      <c r="E50" s="78"/>
      <c r="F50" s="80"/>
    </row>
    <row r="51" spans="1:6" ht="23.25" customHeight="1">
      <c r="A51" s="66"/>
      <c r="B51" s="100" t="s">
        <v>158</v>
      </c>
      <c r="C51" s="102">
        <v>0.18</v>
      </c>
      <c r="D51" s="101"/>
      <c r="E51" s="78"/>
      <c r="F51" s="80"/>
    </row>
    <row r="52" spans="1:6" ht="26.25" customHeight="1">
      <c r="A52" s="66"/>
      <c r="B52" s="100" t="s">
        <v>139</v>
      </c>
      <c r="C52" s="66"/>
      <c r="D52" s="78"/>
      <c r="E52" s="78"/>
      <c r="F52" s="80"/>
    </row>
    <row r="53" spans="1:6" ht="15.75">
      <c r="A53" s="54"/>
      <c r="B53" s="82"/>
      <c r="C53" s="82"/>
      <c r="D53" s="82"/>
      <c r="E53" s="82"/>
      <c r="F53" s="82"/>
    </row>
    <row r="54" spans="1:6" ht="15.75">
      <c r="A54" s="54"/>
      <c r="B54" s="55"/>
      <c r="C54" s="55"/>
      <c r="D54" s="46"/>
      <c r="E54" s="55"/>
      <c r="F54" s="46"/>
    </row>
    <row r="55" spans="1:6" ht="18" customHeight="1">
      <c r="A55" s="156"/>
      <c r="B55" s="156"/>
      <c r="C55" s="156"/>
      <c r="D55" s="156"/>
      <c r="E55" s="156"/>
      <c r="F55" s="156"/>
    </row>
    <row r="59" spans="2:6" ht="15" customHeight="1">
      <c r="B59" s="133"/>
      <c r="C59" s="133"/>
      <c r="D59" s="133"/>
      <c r="E59" s="133"/>
      <c r="F59" s="133"/>
    </row>
  </sheetData>
  <sheetProtection/>
  <mergeCells count="11">
    <mergeCell ref="F5:F6"/>
    <mergeCell ref="B59:F59"/>
    <mergeCell ref="C5:C6"/>
    <mergeCell ref="A5:A6"/>
    <mergeCell ref="A55:F55"/>
    <mergeCell ref="A2:F2"/>
    <mergeCell ref="A1:F1"/>
    <mergeCell ref="A3:F3"/>
    <mergeCell ref="B5:B6"/>
    <mergeCell ref="D5:D6"/>
    <mergeCell ref="E5:E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5" sqref="B5:F6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8.125" style="0" customWidth="1"/>
    <col min="4" max="4" width="9.00390625" style="0" customWidth="1"/>
    <col min="5" max="5" width="8.00390625" style="0" customWidth="1"/>
    <col min="6" max="6" width="10.625" style="0" customWidth="1"/>
  </cols>
  <sheetData>
    <row r="1" spans="1:6" ht="22.5" customHeight="1">
      <c r="A1" s="159" t="s">
        <v>232</v>
      </c>
      <c r="B1" s="159"/>
      <c r="C1" s="159"/>
      <c r="D1" s="159"/>
      <c r="E1" s="159"/>
      <c r="F1" s="159"/>
    </row>
    <row r="2" spans="1:6" ht="42" customHeight="1">
      <c r="A2" s="149" t="s">
        <v>227</v>
      </c>
      <c r="B2" s="149"/>
      <c r="C2" s="149"/>
      <c r="D2" s="149"/>
      <c r="E2" s="149"/>
      <c r="F2" s="149"/>
    </row>
    <row r="3" spans="1:6" ht="16.5" customHeight="1">
      <c r="A3" s="160" t="s">
        <v>233</v>
      </c>
      <c r="B3" s="160"/>
      <c r="C3" s="160"/>
      <c r="D3" s="160"/>
      <c r="E3" s="160"/>
      <c r="F3" s="160"/>
    </row>
    <row r="4" spans="1:6" ht="12" customHeight="1">
      <c r="A4" s="43"/>
      <c r="B4" s="43"/>
      <c r="C4" s="43"/>
      <c r="D4" s="83"/>
      <c r="E4" s="83"/>
      <c r="F4" s="44"/>
    </row>
    <row r="5" spans="1:6" ht="32.25" customHeight="1">
      <c r="A5" s="161" t="s">
        <v>9</v>
      </c>
      <c r="B5" s="157" t="s">
        <v>315</v>
      </c>
      <c r="C5" s="158" t="s">
        <v>305</v>
      </c>
      <c r="D5" s="163" t="s">
        <v>306</v>
      </c>
      <c r="E5" s="163" t="s">
        <v>316</v>
      </c>
      <c r="F5" s="163" t="s">
        <v>317</v>
      </c>
    </row>
    <row r="6" spans="1:6" ht="78" customHeight="1">
      <c r="A6" s="162"/>
      <c r="B6" s="157"/>
      <c r="C6" s="158"/>
      <c r="D6" s="164"/>
      <c r="E6" s="164"/>
      <c r="F6" s="164"/>
    </row>
    <row r="7" spans="1:6" ht="18" customHeight="1">
      <c r="A7" s="69" t="s">
        <v>18</v>
      </c>
      <c r="B7" s="69" t="s">
        <v>19</v>
      </c>
      <c r="C7" s="69" t="s">
        <v>20</v>
      </c>
      <c r="D7" s="69" t="s">
        <v>21</v>
      </c>
      <c r="E7" s="69" t="s">
        <v>22</v>
      </c>
      <c r="F7" s="63">
        <v>6</v>
      </c>
    </row>
    <row r="8" spans="1:6" ht="20.25" customHeight="1">
      <c r="A8" s="65"/>
      <c r="B8" s="103" t="s">
        <v>234</v>
      </c>
      <c r="C8" s="73"/>
      <c r="D8" s="114"/>
      <c r="E8" s="114"/>
      <c r="F8" s="115"/>
    </row>
    <row r="9" spans="1:6" ht="20.25" customHeight="1">
      <c r="A9" s="65"/>
      <c r="B9" s="66" t="s">
        <v>179</v>
      </c>
      <c r="C9" s="73"/>
      <c r="D9" s="114"/>
      <c r="E9" s="114"/>
      <c r="F9" s="115"/>
    </row>
    <row r="10" spans="1:6" s="14" customFormat="1" ht="57" customHeight="1">
      <c r="A10" s="66" t="s">
        <v>18</v>
      </c>
      <c r="B10" s="66" t="s">
        <v>235</v>
      </c>
      <c r="C10" s="66" t="s">
        <v>1</v>
      </c>
      <c r="D10" s="70">
        <v>4</v>
      </c>
      <c r="E10" s="71"/>
      <c r="F10" s="97"/>
    </row>
    <row r="11" spans="1:6" s="14" customFormat="1" ht="57" customHeight="1">
      <c r="A11" s="66" t="s">
        <v>19</v>
      </c>
      <c r="B11" s="66" t="s">
        <v>188</v>
      </c>
      <c r="C11" s="66" t="s">
        <v>1</v>
      </c>
      <c r="D11" s="70">
        <v>3</v>
      </c>
      <c r="E11" s="71"/>
      <c r="F11" s="97"/>
    </row>
    <row r="12" spans="1:6" s="14" customFormat="1" ht="57" customHeight="1">
      <c r="A12" s="66" t="s">
        <v>20</v>
      </c>
      <c r="B12" s="66" t="s">
        <v>189</v>
      </c>
      <c r="C12" s="66" t="s">
        <v>1</v>
      </c>
      <c r="D12" s="70">
        <v>7</v>
      </c>
      <c r="E12" s="71"/>
      <c r="F12" s="97"/>
    </row>
    <row r="13" spans="1:6" s="14" customFormat="1" ht="57" customHeight="1">
      <c r="A13" s="66" t="s">
        <v>21</v>
      </c>
      <c r="B13" s="66" t="s">
        <v>190</v>
      </c>
      <c r="C13" s="66" t="s">
        <v>1</v>
      </c>
      <c r="D13" s="70">
        <v>4</v>
      </c>
      <c r="E13" s="71"/>
      <c r="F13" s="97"/>
    </row>
    <row r="14" spans="1:6" s="14" customFormat="1" ht="57" customHeight="1">
      <c r="A14" s="66" t="s">
        <v>22</v>
      </c>
      <c r="B14" s="66" t="s">
        <v>180</v>
      </c>
      <c r="C14" s="66" t="s">
        <v>1</v>
      </c>
      <c r="D14" s="70">
        <v>4</v>
      </c>
      <c r="E14" s="71"/>
      <c r="F14" s="97"/>
    </row>
    <row r="15" spans="1:6" s="14" customFormat="1" ht="57" customHeight="1">
      <c r="A15" s="66" t="s">
        <v>23</v>
      </c>
      <c r="B15" s="66" t="s">
        <v>191</v>
      </c>
      <c r="C15" s="66" t="s">
        <v>1</v>
      </c>
      <c r="D15" s="70">
        <v>1</v>
      </c>
      <c r="E15" s="71"/>
      <c r="F15" s="97"/>
    </row>
    <row r="16" spans="1:6" s="14" customFormat="1" ht="57" customHeight="1">
      <c r="A16" s="66" t="s">
        <v>11</v>
      </c>
      <c r="B16" s="66" t="s">
        <v>236</v>
      </c>
      <c r="C16" s="66" t="s">
        <v>1</v>
      </c>
      <c r="D16" s="70">
        <v>1</v>
      </c>
      <c r="E16" s="71"/>
      <c r="F16" s="97"/>
    </row>
    <row r="17" spans="1:6" s="14" customFormat="1" ht="57" customHeight="1">
      <c r="A17" s="66" t="s">
        <v>12</v>
      </c>
      <c r="B17" s="66" t="s">
        <v>237</v>
      </c>
      <c r="C17" s="66" t="s">
        <v>1</v>
      </c>
      <c r="D17" s="70">
        <v>1</v>
      </c>
      <c r="E17" s="71"/>
      <c r="F17" s="97"/>
    </row>
    <row r="18" spans="1:6" s="14" customFormat="1" ht="57" customHeight="1">
      <c r="A18" s="66" t="s">
        <v>13</v>
      </c>
      <c r="B18" s="66" t="s">
        <v>238</v>
      </c>
      <c r="C18" s="66" t="s">
        <v>1</v>
      </c>
      <c r="D18" s="70">
        <v>2</v>
      </c>
      <c r="E18" s="71"/>
      <c r="F18" s="97"/>
    </row>
    <row r="19" spans="1:6" s="14" customFormat="1" ht="65.25" customHeight="1">
      <c r="A19" s="66" t="s">
        <v>14</v>
      </c>
      <c r="B19" s="66" t="s">
        <v>181</v>
      </c>
      <c r="C19" s="66" t="s">
        <v>5</v>
      </c>
      <c r="D19" s="70">
        <v>27</v>
      </c>
      <c r="E19" s="76"/>
      <c r="F19" s="97"/>
    </row>
    <row r="20" spans="1:6" s="14" customFormat="1" ht="60" customHeight="1">
      <c r="A20" s="66" t="s">
        <v>52</v>
      </c>
      <c r="B20" s="66" t="s">
        <v>312</v>
      </c>
      <c r="C20" s="66" t="s">
        <v>5</v>
      </c>
      <c r="D20" s="70">
        <v>27</v>
      </c>
      <c r="E20" s="92"/>
      <c r="F20" s="97"/>
    </row>
    <row r="21" spans="1:6" s="14" customFormat="1" ht="48.75" customHeight="1">
      <c r="A21" s="66" t="s">
        <v>30</v>
      </c>
      <c r="B21" s="91" t="s">
        <v>193</v>
      </c>
      <c r="C21" s="74" t="s">
        <v>3</v>
      </c>
      <c r="D21" s="81">
        <v>210.7</v>
      </c>
      <c r="E21" s="84"/>
      <c r="F21" s="97"/>
    </row>
    <row r="22" spans="1:6" ht="19.5" customHeight="1">
      <c r="A22" s="99"/>
      <c r="B22" s="67" t="s">
        <v>194</v>
      </c>
      <c r="C22" s="67" t="s">
        <v>7</v>
      </c>
      <c r="D22" s="65">
        <v>206</v>
      </c>
      <c r="E22" s="87"/>
      <c r="F22" s="85"/>
    </row>
    <row r="23" spans="1:6" s="14" customFormat="1" ht="65.25" customHeight="1">
      <c r="A23" s="66" t="s">
        <v>31</v>
      </c>
      <c r="B23" s="66" t="s">
        <v>195</v>
      </c>
      <c r="C23" s="66" t="s">
        <v>5</v>
      </c>
      <c r="D23" s="70">
        <v>4</v>
      </c>
      <c r="E23" s="71"/>
      <c r="F23" s="97"/>
    </row>
    <row r="24" spans="1:6" s="14" customFormat="1" ht="55.5" customHeight="1">
      <c r="A24" s="66" t="s">
        <v>32</v>
      </c>
      <c r="B24" s="91" t="s">
        <v>196</v>
      </c>
      <c r="C24" s="74" t="s">
        <v>3</v>
      </c>
      <c r="D24" s="75">
        <v>28.5</v>
      </c>
      <c r="E24" s="84"/>
      <c r="F24" s="97"/>
    </row>
    <row r="25" spans="1:6" ht="19.5" customHeight="1">
      <c r="A25" s="99"/>
      <c r="B25" s="67" t="s">
        <v>197</v>
      </c>
      <c r="C25" s="67" t="s">
        <v>7</v>
      </c>
      <c r="D25" s="65">
        <v>54</v>
      </c>
      <c r="E25" s="87"/>
      <c r="F25" s="85"/>
    </row>
    <row r="26" spans="1:6" s="14" customFormat="1" ht="61.5" customHeight="1">
      <c r="A26" s="66" t="s">
        <v>53</v>
      </c>
      <c r="B26" s="91" t="s">
        <v>161</v>
      </c>
      <c r="C26" s="74" t="s">
        <v>3</v>
      </c>
      <c r="D26" s="81">
        <v>21.6</v>
      </c>
      <c r="E26" s="84"/>
      <c r="F26" s="97"/>
    </row>
    <row r="27" spans="1:6" ht="20.25" customHeight="1">
      <c r="A27" s="99"/>
      <c r="B27" s="67" t="s">
        <v>183</v>
      </c>
      <c r="C27" s="67" t="s">
        <v>7</v>
      </c>
      <c r="D27" s="65">
        <v>186</v>
      </c>
      <c r="E27" s="68"/>
      <c r="F27" s="85"/>
    </row>
    <row r="28" spans="1:6" s="14" customFormat="1" ht="65.25" customHeight="1">
      <c r="A28" s="66" t="s">
        <v>35</v>
      </c>
      <c r="B28" s="66" t="s">
        <v>198</v>
      </c>
      <c r="C28" s="66" t="s">
        <v>5</v>
      </c>
      <c r="D28" s="70">
        <v>6</v>
      </c>
      <c r="E28" s="95"/>
      <c r="F28" s="97"/>
    </row>
    <row r="29" spans="1:6" s="14" customFormat="1" ht="57.75" customHeight="1">
      <c r="A29" s="66" t="s">
        <v>36</v>
      </c>
      <c r="B29" s="66" t="s">
        <v>173</v>
      </c>
      <c r="C29" s="66" t="s">
        <v>6</v>
      </c>
      <c r="D29" s="70">
        <f>D26+D24+D21</f>
        <v>260.8</v>
      </c>
      <c r="E29" s="76"/>
      <c r="F29" s="97"/>
    </row>
    <row r="30" spans="1:6" s="14" customFormat="1" ht="57.75" customHeight="1">
      <c r="A30" s="66" t="s">
        <v>37</v>
      </c>
      <c r="B30" s="66" t="s">
        <v>210</v>
      </c>
      <c r="C30" s="66" t="s">
        <v>4</v>
      </c>
      <c r="D30" s="92">
        <v>1</v>
      </c>
      <c r="E30" s="76"/>
      <c r="F30" s="97"/>
    </row>
    <row r="31" spans="1:6" s="14" customFormat="1" ht="57" customHeight="1">
      <c r="A31" s="66" t="s">
        <v>38</v>
      </c>
      <c r="B31" s="72" t="s">
        <v>177</v>
      </c>
      <c r="C31" s="66" t="s">
        <v>4</v>
      </c>
      <c r="D31" s="119">
        <v>1</v>
      </c>
      <c r="E31" s="72"/>
      <c r="F31" s="97"/>
    </row>
    <row r="32" spans="1:6" s="14" customFormat="1" ht="59.25" customHeight="1">
      <c r="A32" s="66" t="s">
        <v>39</v>
      </c>
      <c r="B32" s="72" t="s">
        <v>204</v>
      </c>
      <c r="C32" s="66" t="s">
        <v>4</v>
      </c>
      <c r="D32" s="119">
        <v>1</v>
      </c>
      <c r="E32" s="72"/>
      <c r="F32" s="97"/>
    </row>
    <row r="33" spans="1:6" s="14" customFormat="1" ht="62.25" customHeight="1">
      <c r="A33" s="66" t="s">
        <v>163</v>
      </c>
      <c r="B33" s="66" t="s">
        <v>211</v>
      </c>
      <c r="C33" s="66" t="s">
        <v>1</v>
      </c>
      <c r="D33" s="70">
        <v>2</v>
      </c>
      <c r="E33" s="76"/>
      <c r="F33" s="97"/>
    </row>
    <row r="34" spans="1:6" s="14" customFormat="1" ht="62.25" customHeight="1">
      <c r="A34" s="90" t="s">
        <v>164</v>
      </c>
      <c r="B34" s="90" t="s">
        <v>220</v>
      </c>
      <c r="C34" s="90" t="s">
        <v>5</v>
      </c>
      <c r="D34" s="116">
        <v>1</v>
      </c>
      <c r="E34" s="92"/>
      <c r="F34" s="97"/>
    </row>
    <row r="35" spans="1:6" s="14" customFormat="1" ht="51" customHeight="1">
      <c r="A35" s="66" t="s">
        <v>152</v>
      </c>
      <c r="B35" s="66" t="s">
        <v>174</v>
      </c>
      <c r="C35" s="66" t="s">
        <v>1</v>
      </c>
      <c r="D35" s="116">
        <v>1</v>
      </c>
      <c r="E35" s="76"/>
      <c r="F35" s="97"/>
    </row>
    <row r="36" spans="1:6" s="14" customFormat="1" ht="65.25" customHeight="1">
      <c r="A36" s="66" t="s">
        <v>153</v>
      </c>
      <c r="B36" s="91" t="s">
        <v>199</v>
      </c>
      <c r="C36" s="66" t="s">
        <v>6</v>
      </c>
      <c r="D36" s="111">
        <v>4.6</v>
      </c>
      <c r="E36" s="78"/>
      <c r="F36" s="97"/>
    </row>
    <row r="37" spans="1:6" ht="20.25" customHeight="1">
      <c r="A37" s="99"/>
      <c r="B37" s="67" t="s">
        <v>182</v>
      </c>
      <c r="C37" s="67" t="s">
        <v>7</v>
      </c>
      <c r="D37" s="65">
        <v>2</v>
      </c>
      <c r="E37" s="68"/>
      <c r="F37" s="85"/>
    </row>
    <row r="38" spans="1:6" s="14" customFormat="1" ht="65.25" customHeight="1">
      <c r="A38" s="66" t="s">
        <v>150</v>
      </c>
      <c r="B38" s="66" t="s">
        <v>171</v>
      </c>
      <c r="C38" s="66" t="s">
        <v>5</v>
      </c>
      <c r="D38" s="70">
        <v>1</v>
      </c>
      <c r="E38" s="76"/>
      <c r="F38" s="97"/>
    </row>
    <row r="39" spans="1:6" s="14" customFormat="1" ht="51" customHeight="1">
      <c r="A39" s="66" t="s">
        <v>154</v>
      </c>
      <c r="B39" s="66" t="s">
        <v>202</v>
      </c>
      <c r="C39" s="66" t="s">
        <v>1</v>
      </c>
      <c r="D39" s="116">
        <v>1</v>
      </c>
      <c r="E39" s="76"/>
      <c r="F39" s="97"/>
    </row>
    <row r="40" spans="1:6" s="14" customFormat="1" ht="51" customHeight="1">
      <c r="A40" s="66" t="s">
        <v>151</v>
      </c>
      <c r="B40" s="66" t="s">
        <v>203</v>
      </c>
      <c r="C40" s="66" t="s">
        <v>1</v>
      </c>
      <c r="D40" s="116">
        <v>1</v>
      </c>
      <c r="E40" s="76"/>
      <c r="F40" s="97"/>
    </row>
    <row r="41" spans="1:6" s="14" customFormat="1" ht="62.25" customHeight="1">
      <c r="A41" s="66" t="s">
        <v>165</v>
      </c>
      <c r="B41" s="66" t="s">
        <v>201</v>
      </c>
      <c r="C41" s="66" t="s">
        <v>1</v>
      </c>
      <c r="D41" s="70">
        <v>1</v>
      </c>
      <c r="E41" s="76"/>
      <c r="F41" s="97"/>
    </row>
    <row r="42" spans="1:6" s="14" customFormat="1" ht="51" customHeight="1">
      <c r="A42" s="66" t="s">
        <v>166</v>
      </c>
      <c r="B42" s="66" t="s">
        <v>176</v>
      </c>
      <c r="C42" s="66" t="s">
        <v>175</v>
      </c>
      <c r="D42" s="116">
        <v>1</v>
      </c>
      <c r="E42" s="76"/>
      <c r="F42" s="97"/>
    </row>
    <row r="43" spans="1:6" s="14" customFormat="1" ht="61.5" customHeight="1">
      <c r="A43" s="120">
        <v>30</v>
      </c>
      <c r="B43" s="121" t="s">
        <v>209</v>
      </c>
      <c r="C43" s="69" t="s">
        <v>5</v>
      </c>
      <c r="D43" s="96">
        <v>1</v>
      </c>
      <c r="E43" s="78"/>
      <c r="F43" s="97"/>
    </row>
    <row r="44" spans="1:6" s="14" customFormat="1" ht="62.25" customHeight="1">
      <c r="A44" s="66" t="s">
        <v>167</v>
      </c>
      <c r="B44" s="66" t="s">
        <v>219</v>
      </c>
      <c r="C44" s="66" t="s">
        <v>1</v>
      </c>
      <c r="D44" s="70">
        <v>1</v>
      </c>
      <c r="E44" s="76"/>
      <c r="F44" s="97"/>
    </row>
    <row r="45" spans="1:6" s="14" customFormat="1" ht="42.75" customHeight="1">
      <c r="A45" s="66" t="s">
        <v>168</v>
      </c>
      <c r="B45" s="72" t="s">
        <v>200</v>
      </c>
      <c r="C45" s="72" t="s">
        <v>3</v>
      </c>
      <c r="D45" s="95">
        <v>4.75</v>
      </c>
      <c r="E45" s="72"/>
      <c r="F45" s="97"/>
    </row>
    <row r="46" spans="1:6" s="14" customFormat="1" ht="65.25" customHeight="1">
      <c r="A46" s="66" t="s">
        <v>206</v>
      </c>
      <c r="B46" s="66" t="s">
        <v>205</v>
      </c>
      <c r="C46" s="66" t="s">
        <v>5</v>
      </c>
      <c r="D46" s="70">
        <v>1</v>
      </c>
      <c r="E46" s="71"/>
      <c r="F46" s="97"/>
    </row>
    <row r="47" spans="1:6" s="14" customFormat="1" ht="27.75" customHeight="1">
      <c r="A47" s="66" t="s">
        <v>207</v>
      </c>
      <c r="B47" s="66" t="s">
        <v>184</v>
      </c>
      <c r="C47" s="66" t="s">
        <v>1</v>
      </c>
      <c r="D47" s="116">
        <v>285</v>
      </c>
      <c r="E47" s="76"/>
      <c r="F47" s="97"/>
    </row>
    <row r="48" spans="1:6" s="14" customFormat="1" ht="42" customHeight="1">
      <c r="A48" s="66" t="s">
        <v>208</v>
      </c>
      <c r="B48" s="66" t="s">
        <v>149</v>
      </c>
      <c r="C48" s="66" t="s">
        <v>2</v>
      </c>
      <c r="D48" s="116">
        <v>24</v>
      </c>
      <c r="E48" s="78"/>
      <c r="F48" s="97"/>
    </row>
    <row r="49" spans="1:6" s="14" customFormat="1" ht="63.75" customHeight="1">
      <c r="A49" s="66" t="s">
        <v>221</v>
      </c>
      <c r="B49" s="66" t="s">
        <v>172</v>
      </c>
      <c r="C49" s="66" t="s">
        <v>1</v>
      </c>
      <c r="D49" s="70">
        <v>20</v>
      </c>
      <c r="E49" s="76"/>
      <c r="F49" s="97"/>
    </row>
    <row r="50" spans="1:6" ht="21" customHeight="1">
      <c r="A50" s="66"/>
      <c r="B50" s="100" t="s">
        <v>156</v>
      </c>
      <c r="C50" s="66"/>
      <c r="D50" s="78"/>
      <c r="E50" s="78"/>
      <c r="F50" s="78"/>
    </row>
    <row r="51" spans="1:6" ht="25.5" customHeight="1">
      <c r="A51" s="66"/>
      <c r="B51" s="100" t="s">
        <v>157</v>
      </c>
      <c r="C51" s="102">
        <v>0.03</v>
      </c>
      <c r="D51" s="101"/>
      <c r="E51" s="78"/>
      <c r="F51" s="80"/>
    </row>
    <row r="52" spans="1:6" ht="21" customHeight="1">
      <c r="A52" s="66"/>
      <c r="B52" s="100" t="s">
        <v>139</v>
      </c>
      <c r="C52" s="78"/>
      <c r="D52" s="101"/>
      <c r="E52" s="78"/>
      <c r="F52" s="80"/>
    </row>
    <row r="53" spans="1:6" ht="18" customHeight="1">
      <c r="A53" s="66"/>
      <c r="B53" s="100" t="s">
        <v>158</v>
      </c>
      <c r="C53" s="102">
        <v>0.18</v>
      </c>
      <c r="D53" s="101"/>
      <c r="E53" s="78"/>
      <c r="F53" s="80"/>
    </row>
    <row r="54" spans="1:6" ht="19.5" customHeight="1">
      <c r="A54" s="66"/>
      <c r="B54" s="100" t="s">
        <v>139</v>
      </c>
      <c r="C54" s="66"/>
      <c r="D54" s="78"/>
      <c r="E54" s="78"/>
      <c r="F54" s="80"/>
    </row>
    <row r="55" spans="1:6" ht="15.75">
      <c r="A55" s="54"/>
      <c r="B55" s="82"/>
      <c r="C55" s="82"/>
      <c r="D55" s="82"/>
      <c r="E55" s="82"/>
      <c r="F55" s="82"/>
    </row>
    <row r="56" spans="1:6" ht="15.75">
      <c r="A56" s="54"/>
      <c r="B56" s="55"/>
      <c r="C56" s="55"/>
      <c r="D56" s="46"/>
      <c r="E56" s="55"/>
      <c r="F56" s="46"/>
    </row>
    <row r="57" spans="1:6" ht="18" customHeight="1">
      <c r="A57" s="156"/>
      <c r="B57" s="156"/>
      <c r="C57" s="156"/>
      <c r="D57" s="156"/>
      <c r="E57" s="156"/>
      <c r="F57" s="156"/>
    </row>
    <row r="61" spans="2:6" ht="15" customHeight="1">
      <c r="B61" s="133"/>
      <c r="C61" s="133"/>
      <c r="D61" s="133"/>
      <c r="E61" s="133"/>
      <c r="F61" s="133"/>
    </row>
  </sheetData>
  <sheetProtection/>
  <mergeCells count="11">
    <mergeCell ref="F5:F6"/>
    <mergeCell ref="A57:F57"/>
    <mergeCell ref="B61:F61"/>
    <mergeCell ref="A5:A6"/>
    <mergeCell ref="B5:B6"/>
    <mergeCell ref="C5:C6"/>
    <mergeCell ref="A1:F1"/>
    <mergeCell ref="A2:F2"/>
    <mergeCell ref="A3:F3"/>
    <mergeCell ref="D5:D6"/>
    <mergeCell ref="E5:E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B5" sqref="B5:F6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8.125" style="0" customWidth="1"/>
    <col min="4" max="4" width="9.00390625" style="0" customWidth="1"/>
    <col min="5" max="5" width="8.00390625" style="0" customWidth="1"/>
    <col min="6" max="6" width="11.50390625" style="0" customWidth="1"/>
  </cols>
  <sheetData>
    <row r="1" spans="1:6" ht="26.25" customHeight="1">
      <c r="A1" s="159" t="s">
        <v>239</v>
      </c>
      <c r="B1" s="159"/>
      <c r="C1" s="159"/>
      <c r="D1" s="159"/>
      <c r="E1" s="159"/>
      <c r="F1" s="159"/>
    </row>
    <row r="2" spans="1:6" ht="39" customHeight="1">
      <c r="A2" s="149" t="s">
        <v>227</v>
      </c>
      <c r="B2" s="149"/>
      <c r="C2" s="149"/>
      <c r="D2" s="149"/>
      <c r="E2" s="149"/>
      <c r="F2" s="149"/>
    </row>
    <row r="3" spans="1:6" ht="16.5" customHeight="1">
      <c r="A3" s="160" t="s">
        <v>240</v>
      </c>
      <c r="B3" s="160"/>
      <c r="C3" s="160"/>
      <c r="D3" s="160"/>
      <c r="E3" s="160"/>
      <c r="F3" s="160"/>
    </row>
    <row r="4" spans="1:6" ht="12" customHeight="1">
      <c r="A4" s="43"/>
      <c r="B4" s="43"/>
      <c r="C4" s="43"/>
      <c r="D4" s="83"/>
      <c r="E4" s="83"/>
      <c r="F4" s="44"/>
    </row>
    <row r="5" spans="1:6" ht="32.25" customHeight="1">
      <c r="A5" s="161" t="s">
        <v>9</v>
      </c>
      <c r="B5" s="157" t="s">
        <v>315</v>
      </c>
      <c r="C5" s="158" t="s">
        <v>305</v>
      </c>
      <c r="D5" s="163" t="s">
        <v>306</v>
      </c>
      <c r="E5" s="163" t="s">
        <v>316</v>
      </c>
      <c r="F5" s="163" t="s">
        <v>317</v>
      </c>
    </row>
    <row r="6" spans="1:6" ht="79.5" customHeight="1">
      <c r="A6" s="162"/>
      <c r="B6" s="157"/>
      <c r="C6" s="158"/>
      <c r="D6" s="164"/>
      <c r="E6" s="164"/>
      <c r="F6" s="164"/>
    </row>
    <row r="7" spans="1:6" ht="18" customHeight="1">
      <c r="A7" s="69" t="s">
        <v>18</v>
      </c>
      <c r="B7" s="69" t="s">
        <v>19</v>
      </c>
      <c r="C7" s="69" t="s">
        <v>20</v>
      </c>
      <c r="D7" s="69" t="s">
        <v>21</v>
      </c>
      <c r="E7" s="69" t="s">
        <v>22</v>
      </c>
      <c r="F7" s="63">
        <v>6</v>
      </c>
    </row>
    <row r="8" spans="1:6" ht="20.25" customHeight="1">
      <c r="A8" s="65"/>
      <c r="B8" s="103" t="s">
        <v>241</v>
      </c>
      <c r="C8" s="73"/>
      <c r="D8" s="114"/>
      <c r="E8" s="114"/>
      <c r="F8" s="115"/>
    </row>
    <row r="9" spans="1:6" ht="20.25" customHeight="1">
      <c r="A9" s="65"/>
      <c r="B9" s="66" t="s">
        <v>179</v>
      </c>
      <c r="C9" s="73"/>
      <c r="D9" s="114"/>
      <c r="E9" s="114"/>
      <c r="F9" s="115"/>
    </row>
    <row r="10" spans="1:6" s="14" customFormat="1" ht="57" customHeight="1">
      <c r="A10" s="66" t="s">
        <v>18</v>
      </c>
      <c r="B10" s="66" t="s">
        <v>235</v>
      </c>
      <c r="C10" s="66" t="s">
        <v>1</v>
      </c>
      <c r="D10" s="70">
        <v>2</v>
      </c>
      <c r="E10" s="71"/>
      <c r="F10" s="97"/>
    </row>
    <row r="11" spans="1:6" s="14" customFormat="1" ht="57" customHeight="1">
      <c r="A11" s="66" t="s">
        <v>19</v>
      </c>
      <c r="B11" s="66" t="s">
        <v>242</v>
      </c>
      <c r="C11" s="66" t="s">
        <v>1</v>
      </c>
      <c r="D11" s="70">
        <v>1</v>
      </c>
      <c r="E11" s="71"/>
      <c r="F11" s="97"/>
    </row>
    <row r="12" spans="1:6" s="14" customFormat="1" ht="57" customHeight="1">
      <c r="A12" s="66" t="s">
        <v>20</v>
      </c>
      <c r="B12" s="66" t="s">
        <v>187</v>
      </c>
      <c r="C12" s="66" t="s">
        <v>1</v>
      </c>
      <c r="D12" s="70">
        <v>2</v>
      </c>
      <c r="E12" s="71"/>
      <c r="F12" s="97"/>
    </row>
    <row r="13" spans="1:6" s="14" customFormat="1" ht="57" customHeight="1">
      <c r="A13" s="66" t="s">
        <v>21</v>
      </c>
      <c r="B13" s="66" t="s">
        <v>188</v>
      </c>
      <c r="C13" s="66" t="s">
        <v>1</v>
      </c>
      <c r="D13" s="70">
        <v>4</v>
      </c>
      <c r="E13" s="71"/>
      <c r="F13" s="97"/>
    </row>
    <row r="14" spans="1:6" s="14" customFormat="1" ht="57" customHeight="1">
      <c r="A14" s="66" t="s">
        <v>22</v>
      </c>
      <c r="B14" s="66" t="s">
        <v>189</v>
      </c>
      <c r="C14" s="66" t="s">
        <v>1</v>
      </c>
      <c r="D14" s="70">
        <v>8</v>
      </c>
      <c r="E14" s="71"/>
      <c r="F14" s="97"/>
    </row>
    <row r="15" spans="1:6" s="14" customFormat="1" ht="57" customHeight="1">
      <c r="A15" s="66" t="s">
        <v>23</v>
      </c>
      <c r="B15" s="66" t="s">
        <v>190</v>
      </c>
      <c r="C15" s="66" t="s">
        <v>1</v>
      </c>
      <c r="D15" s="70">
        <v>4</v>
      </c>
      <c r="E15" s="71"/>
      <c r="F15" s="97"/>
    </row>
    <row r="16" spans="1:6" s="14" customFormat="1" ht="57" customHeight="1">
      <c r="A16" s="66" t="s">
        <v>11</v>
      </c>
      <c r="B16" s="66" t="s">
        <v>180</v>
      </c>
      <c r="C16" s="66" t="s">
        <v>1</v>
      </c>
      <c r="D16" s="70">
        <v>3</v>
      </c>
      <c r="E16" s="71"/>
      <c r="F16" s="97"/>
    </row>
    <row r="17" spans="1:6" s="14" customFormat="1" ht="57" customHeight="1">
      <c r="A17" s="66" t="s">
        <v>12</v>
      </c>
      <c r="B17" s="66" t="s">
        <v>236</v>
      </c>
      <c r="C17" s="66" t="s">
        <v>1</v>
      </c>
      <c r="D17" s="70">
        <v>2</v>
      </c>
      <c r="E17" s="71"/>
      <c r="F17" s="97"/>
    </row>
    <row r="18" spans="1:6" s="14" customFormat="1" ht="57" customHeight="1">
      <c r="A18" s="66" t="s">
        <v>13</v>
      </c>
      <c r="B18" s="66" t="s">
        <v>237</v>
      </c>
      <c r="C18" s="66" t="s">
        <v>1</v>
      </c>
      <c r="D18" s="70">
        <v>2</v>
      </c>
      <c r="E18" s="71"/>
      <c r="F18" s="97"/>
    </row>
    <row r="19" spans="1:6" s="14" customFormat="1" ht="65.25" customHeight="1">
      <c r="A19" s="66" t="s">
        <v>14</v>
      </c>
      <c r="B19" s="66" t="s">
        <v>181</v>
      </c>
      <c r="C19" s="66" t="s">
        <v>5</v>
      </c>
      <c r="D19" s="70">
        <v>28</v>
      </c>
      <c r="E19" s="76"/>
      <c r="F19" s="97"/>
    </row>
    <row r="20" spans="1:6" s="14" customFormat="1" ht="60" customHeight="1">
      <c r="A20" s="66" t="s">
        <v>52</v>
      </c>
      <c r="B20" s="66" t="s">
        <v>311</v>
      </c>
      <c r="C20" s="66" t="s">
        <v>5</v>
      </c>
      <c r="D20" s="70">
        <v>28</v>
      </c>
      <c r="E20" s="92"/>
      <c r="F20" s="97"/>
    </row>
    <row r="21" spans="1:6" s="14" customFormat="1" ht="48.75" customHeight="1">
      <c r="A21" s="66" t="s">
        <v>30</v>
      </c>
      <c r="B21" s="91" t="s">
        <v>193</v>
      </c>
      <c r="C21" s="74" t="s">
        <v>3</v>
      </c>
      <c r="D21" s="81">
        <v>224.1</v>
      </c>
      <c r="E21" s="84"/>
      <c r="F21" s="97"/>
    </row>
    <row r="22" spans="1:6" ht="19.5" customHeight="1">
      <c r="A22" s="99"/>
      <c r="B22" s="67" t="s">
        <v>194</v>
      </c>
      <c r="C22" s="67" t="s">
        <v>7</v>
      </c>
      <c r="D22" s="65">
        <v>216</v>
      </c>
      <c r="E22" s="87"/>
      <c r="F22" s="85"/>
    </row>
    <row r="23" spans="1:6" s="14" customFormat="1" ht="65.25" customHeight="1">
      <c r="A23" s="66" t="s">
        <v>31</v>
      </c>
      <c r="B23" s="66" t="s">
        <v>195</v>
      </c>
      <c r="C23" s="66" t="s">
        <v>5</v>
      </c>
      <c r="D23" s="70">
        <v>4</v>
      </c>
      <c r="E23" s="71"/>
      <c r="F23" s="97"/>
    </row>
    <row r="24" spans="1:6" s="14" customFormat="1" ht="55.5" customHeight="1">
      <c r="A24" s="66" t="s">
        <v>32</v>
      </c>
      <c r="B24" s="91" t="s">
        <v>196</v>
      </c>
      <c r="C24" s="74" t="s">
        <v>3</v>
      </c>
      <c r="D24" s="75">
        <v>30.5</v>
      </c>
      <c r="E24" s="84"/>
      <c r="F24" s="97"/>
    </row>
    <row r="25" spans="1:6" ht="19.5" customHeight="1">
      <c r="A25" s="99"/>
      <c r="B25" s="67" t="s">
        <v>197</v>
      </c>
      <c r="C25" s="67" t="s">
        <v>7</v>
      </c>
      <c r="D25" s="65">
        <v>54</v>
      </c>
      <c r="E25" s="87"/>
      <c r="F25" s="85"/>
    </row>
    <row r="26" spans="1:6" s="14" customFormat="1" ht="61.5" customHeight="1">
      <c r="A26" s="66" t="s">
        <v>53</v>
      </c>
      <c r="B26" s="91" t="s">
        <v>161</v>
      </c>
      <c r="C26" s="74" t="s">
        <v>3</v>
      </c>
      <c r="D26" s="81">
        <v>23.4</v>
      </c>
      <c r="E26" s="84"/>
      <c r="F26" s="97"/>
    </row>
    <row r="27" spans="1:6" ht="20.25" customHeight="1">
      <c r="A27" s="99"/>
      <c r="B27" s="67" t="s">
        <v>183</v>
      </c>
      <c r="C27" s="67" t="s">
        <v>7</v>
      </c>
      <c r="D27" s="65">
        <v>196</v>
      </c>
      <c r="E27" s="68"/>
      <c r="F27" s="85"/>
    </row>
    <row r="28" spans="1:6" s="14" customFormat="1" ht="65.25" customHeight="1">
      <c r="A28" s="66" t="s">
        <v>35</v>
      </c>
      <c r="B28" s="66" t="s">
        <v>198</v>
      </c>
      <c r="C28" s="66" t="s">
        <v>5</v>
      </c>
      <c r="D28" s="70">
        <v>6</v>
      </c>
      <c r="E28" s="95"/>
      <c r="F28" s="97"/>
    </row>
    <row r="29" spans="1:6" s="14" customFormat="1" ht="57.75" customHeight="1">
      <c r="A29" s="66" t="s">
        <v>36</v>
      </c>
      <c r="B29" s="66" t="s">
        <v>173</v>
      </c>
      <c r="C29" s="66" t="s">
        <v>6</v>
      </c>
      <c r="D29" s="116">
        <f>D26+D24+D21</f>
        <v>278</v>
      </c>
      <c r="E29" s="76"/>
      <c r="F29" s="97"/>
    </row>
    <row r="30" spans="1:6" s="14" customFormat="1" ht="57.75" customHeight="1">
      <c r="A30" s="66" t="s">
        <v>37</v>
      </c>
      <c r="B30" s="66" t="s">
        <v>210</v>
      </c>
      <c r="C30" s="66" t="s">
        <v>4</v>
      </c>
      <c r="D30" s="92">
        <v>1</v>
      </c>
      <c r="E30" s="76"/>
      <c r="F30" s="97"/>
    </row>
    <row r="31" spans="1:6" s="14" customFormat="1" ht="57" customHeight="1">
      <c r="A31" s="66" t="s">
        <v>38</v>
      </c>
      <c r="B31" s="72" t="s">
        <v>177</v>
      </c>
      <c r="C31" s="66" t="s">
        <v>4</v>
      </c>
      <c r="D31" s="119">
        <v>1</v>
      </c>
      <c r="E31" s="72"/>
      <c r="F31" s="97"/>
    </row>
    <row r="32" spans="1:6" s="14" customFormat="1" ht="59.25" customHeight="1">
      <c r="A32" s="66" t="s">
        <v>39</v>
      </c>
      <c r="B32" s="72" t="s">
        <v>204</v>
      </c>
      <c r="C32" s="66" t="s">
        <v>4</v>
      </c>
      <c r="D32" s="119">
        <v>1</v>
      </c>
      <c r="E32" s="72"/>
      <c r="F32" s="97"/>
    </row>
    <row r="33" spans="1:6" s="14" customFormat="1" ht="62.25" customHeight="1">
      <c r="A33" s="66" t="s">
        <v>163</v>
      </c>
      <c r="B33" s="66" t="s">
        <v>211</v>
      </c>
      <c r="C33" s="66" t="s">
        <v>1</v>
      </c>
      <c r="D33" s="70">
        <v>2</v>
      </c>
      <c r="E33" s="76"/>
      <c r="F33" s="97"/>
    </row>
    <row r="34" spans="1:6" s="14" customFormat="1" ht="62.25" customHeight="1">
      <c r="A34" s="90" t="s">
        <v>164</v>
      </c>
      <c r="B34" s="90" t="s">
        <v>220</v>
      </c>
      <c r="C34" s="90" t="s">
        <v>5</v>
      </c>
      <c r="D34" s="116">
        <v>1</v>
      </c>
      <c r="E34" s="92"/>
      <c r="F34" s="97"/>
    </row>
    <row r="35" spans="1:6" s="14" customFormat="1" ht="51" customHeight="1">
      <c r="A35" s="66" t="s">
        <v>152</v>
      </c>
      <c r="B35" s="66" t="s">
        <v>174</v>
      </c>
      <c r="C35" s="66" t="s">
        <v>1</v>
      </c>
      <c r="D35" s="116">
        <v>1</v>
      </c>
      <c r="E35" s="76"/>
      <c r="F35" s="97"/>
    </row>
    <row r="36" spans="1:6" s="14" customFormat="1" ht="65.25" customHeight="1">
      <c r="A36" s="66" t="s">
        <v>153</v>
      </c>
      <c r="B36" s="91" t="s">
        <v>199</v>
      </c>
      <c r="C36" s="66" t="s">
        <v>6</v>
      </c>
      <c r="D36" s="111">
        <v>4.6</v>
      </c>
      <c r="E36" s="78"/>
      <c r="F36" s="97"/>
    </row>
    <row r="37" spans="1:6" ht="20.25" customHeight="1">
      <c r="A37" s="99"/>
      <c r="B37" s="67" t="s">
        <v>182</v>
      </c>
      <c r="C37" s="67" t="s">
        <v>7</v>
      </c>
      <c r="D37" s="65">
        <v>2</v>
      </c>
      <c r="E37" s="68"/>
      <c r="F37" s="85"/>
    </row>
    <row r="38" spans="1:6" s="14" customFormat="1" ht="65.25" customHeight="1">
      <c r="A38" s="66" t="s">
        <v>150</v>
      </c>
      <c r="B38" s="66" t="s">
        <v>171</v>
      </c>
      <c r="C38" s="66" t="s">
        <v>5</v>
      </c>
      <c r="D38" s="70">
        <v>1</v>
      </c>
      <c r="E38" s="76"/>
      <c r="F38" s="97"/>
    </row>
    <row r="39" spans="1:6" s="14" customFormat="1" ht="51" customHeight="1">
      <c r="A39" s="66" t="s">
        <v>154</v>
      </c>
      <c r="B39" s="66" t="s">
        <v>202</v>
      </c>
      <c r="C39" s="66" t="s">
        <v>1</v>
      </c>
      <c r="D39" s="116">
        <v>1</v>
      </c>
      <c r="E39" s="76"/>
      <c r="F39" s="97"/>
    </row>
    <row r="40" spans="1:6" s="14" customFormat="1" ht="51" customHeight="1">
      <c r="A40" s="66" t="s">
        <v>151</v>
      </c>
      <c r="B40" s="66" t="s">
        <v>203</v>
      </c>
      <c r="C40" s="66" t="s">
        <v>1</v>
      </c>
      <c r="D40" s="116">
        <v>1</v>
      </c>
      <c r="E40" s="76"/>
      <c r="F40" s="97"/>
    </row>
    <row r="41" spans="1:6" s="14" customFormat="1" ht="62.25" customHeight="1">
      <c r="A41" s="66" t="s">
        <v>165</v>
      </c>
      <c r="B41" s="66" t="s">
        <v>201</v>
      </c>
      <c r="C41" s="66" t="s">
        <v>1</v>
      </c>
      <c r="D41" s="70">
        <v>1</v>
      </c>
      <c r="E41" s="76"/>
      <c r="F41" s="97"/>
    </row>
    <row r="42" spans="1:6" s="14" customFormat="1" ht="51" customHeight="1">
      <c r="A42" s="66" t="s">
        <v>166</v>
      </c>
      <c r="B42" s="66" t="s">
        <v>176</v>
      </c>
      <c r="C42" s="66" t="s">
        <v>175</v>
      </c>
      <c r="D42" s="116">
        <v>1</v>
      </c>
      <c r="E42" s="76"/>
      <c r="F42" s="97"/>
    </row>
    <row r="43" spans="1:6" s="14" customFormat="1" ht="61.5" customHeight="1">
      <c r="A43" s="120">
        <v>30</v>
      </c>
      <c r="B43" s="121" t="s">
        <v>209</v>
      </c>
      <c r="C43" s="69" t="s">
        <v>5</v>
      </c>
      <c r="D43" s="96">
        <v>1</v>
      </c>
      <c r="E43" s="78"/>
      <c r="F43" s="97"/>
    </row>
    <row r="44" spans="1:6" s="14" customFormat="1" ht="62.25" customHeight="1">
      <c r="A44" s="66" t="s">
        <v>167</v>
      </c>
      <c r="B44" s="66" t="s">
        <v>219</v>
      </c>
      <c r="C44" s="66" t="s">
        <v>1</v>
      </c>
      <c r="D44" s="70">
        <v>1</v>
      </c>
      <c r="E44" s="76"/>
      <c r="F44" s="97"/>
    </row>
    <row r="45" spans="1:6" s="14" customFormat="1" ht="42.75" customHeight="1">
      <c r="A45" s="66" t="s">
        <v>168</v>
      </c>
      <c r="B45" s="72" t="s">
        <v>200</v>
      </c>
      <c r="C45" s="72" t="s">
        <v>3</v>
      </c>
      <c r="D45" s="95">
        <v>4.75</v>
      </c>
      <c r="E45" s="72"/>
      <c r="F45" s="97"/>
    </row>
    <row r="46" spans="1:6" s="14" customFormat="1" ht="65.25" customHeight="1">
      <c r="A46" s="66" t="s">
        <v>206</v>
      </c>
      <c r="B46" s="66" t="s">
        <v>205</v>
      </c>
      <c r="C46" s="66" t="s">
        <v>5</v>
      </c>
      <c r="D46" s="70">
        <v>1</v>
      </c>
      <c r="E46" s="71"/>
      <c r="F46" s="97"/>
    </row>
    <row r="47" spans="1:6" s="14" customFormat="1" ht="27.75" customHeight="1">
      <c r="A47" s="66" t="s">
        <v>207</v>
      </c>
      <c r="B47" s="66" t="s">
        <v>184</v>
      </c>
      <c r="C47" s="66" t="s">
        <v>1</v>
      </c>
      <c r="D47" s="116">
        <v>285</v>
      </c>
      <c r="E47" s="76"/>
      <c r="F47" s="97"/>
    </row>
    <row r="48" spans="1:6" s="14" customFormat="1" ht="42" customHeight="1">
      <c r="A48" s="66" t="s">
        <v>208</v>
      </c>
      <c r="B48" s="66" t="s">
        <v>149</v>
      </c>
      <c r="C48" s="66" t="s">
        <v>2</v>
      </c>
      <c r="D48" s="116">
        <v>24</v>
      </c>
      <c r="E48" s="78"/>
      <c r="F48" s="97"/>
    </row>
    <row r="49" spans="1:6" s="14" customFormat="1" ht="63.75" customHeight="1">
      <c r="A49" s="66" t="s">
        <v>221</v>
      </c>
      <c r="B49" s="66" t="s">
        <v>172</v>
      </c>
      <c r="C49" s="66" t="s">
        <v>1</v>
      </c>
      <c r="D49" s="70">
        <v>20</v>
      </c>
      <c r="E49" s="76"/>
      <c r="F49" s="97"/>
    </row>
    <row r="50" spans="1:6" ht="21" customHeight="1">
      <c r="A50" s="66"/>
      <c r="B50" s="100" t="s">
        <v>156</v>
      </c>
      <c r="C50" s="66"/>
      <c r="D50" s="78"/>
      <c r="E50" s="78"/>
      <c r="F50" s="127"/>
    </row>
    <row r="51" spans="1:6" ht="18.75" customHeight="1">
      <c r="A51" s="66"/>
      <c r="B51" s="100" t="s">
        <v>157</v>
      </c>
      <c r="C51" s="102">
        <v>0.03</v>
      </c>
      <c r="D51" s="101"/>
      <c r="E51" s="78"/>
      <c r="F51" s="80"/>
    </row>
    <row r="52" spans="1:6" ht="19.5" customHeight="1">
      <c r="A52" s="66"/>
      <c r="B52" s="100" t="s">
        <v>139</v>
      </c>
      <c r="C52" s="78"/>
      <c r="D52" s="101"/>
      <c r="E52" s="78"/>
      <c r="F52" s="80"/>
    </row>
    <row r="53" spans="1:6" ht="13.5">
      <c r="A53" s="66"/>
      <c r="B53" s="100" t="s">
        <v>158</v>
      </c>
      <c r="C53" s="102">
        <v>0.18</v>
      </c>
      <c r="D53" s="101"/>
      <c r="E53" s="78"/>
      <c r="F53" s="80"/>
    </row>
    <row r="54" spans="1:6" ht="13.5">
      <c r="A54" s="66"/>
      <c r="B54" s="100" t="s">
        <v>139</v>
      </c>
      <c r="C54" s="66"/>
      <c r="D54" s="78"/>
      <c r="E54" s="78"/>
      <c r="F54" s="80"/>
    </row>
    <row r="55" spans="1:6" ht="15.75">
      <c r="A55" s="54"/>
      <c r="B55" s="82"/>
      <c r="C55" s="82"/>
      <c r="D55" s="82"/>
      <c r="E55" s="82"/>
      <c r="F55" s="82"/>
    </row>
    <row r="56" spans="1:6" ht="15.75">
      <c r="A56" s="54"/>
      <c r="B56" s="55"/>
      <c r="C56" s="55"/>
      <c r="D56" s="46"/>
      <c r="E56" s="55"/>
      <c r="F56" s="46"/>
    </row>
    <row r="60" spans="2:6" ht="15" customHeight="1">
      <c r="B60" s="133"/>
      <c r="C60" s="133"/>
      <c r="D60" s="133"/>
      <c r="E60" s="133"/>
      <c r="F60" s="133"/>
    </row>
  </sheetData>
  <sheetProtection/>
  <mergeCells count="10">
    <mergeCell ref="A1:F1"/>
    <mergeCell ref="A2:F2"/>
    <mergeCell ref="A3:F3"/>
    <mergeCell ref="F5:F6"/>
    <mergeCell ref="B60:F60"/>
    <mergeCell ref="A5:A6"/>
    <mergeCell ref="B5:B6"/>
    <mergeCell ref="C5:C6"/>
    <mergeCell ref="D5:D6"/>
    <mergeCell ref="E5:E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5" sqref="B5:F6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8.125" style="0" customWidth="1"/>
    <col min="4" max="4" width="9.00390625" style="0" customWidth="1"/>
    <col min="5" max="5" width="8.00390625" style="0" customWidth="1"/>
    <col min="6" max="6" width="11.50390625" style="0" customWidth="1"/>
  </cols>
  <sheetData>
    <row r="1" spans="1:6" ht="24" customHeight="1">
      <c r="A1" s="150" t="s">
        <v>250</v>
      </c>
      <c r="B1" s="150"/>
      <c r="C1" s="150"/>
      <c r="D1" s="150"/>
      <c r="E1" s="150"/>
      <c r="F1" s="150"/>
    </row>
    <row r="2" spans="1:6" ht="41.25" customHeight="1">
      <c r="A2" s="149" t="s">
        <v>227</v>
      </c>
      <c r="B2" s="149"/>
      <c r="C2" s="149"/>
      <c r="D2" s="149"/>
      <c r="E2" s="149"/>
      <c r="F2" s="149"/>
    </row>
    <row r="3" spans="1:6" ht="16.5" customHeight="1">
      <c r="A3" s="160" t="s">
        <v>243</v>
      </c>
      <c r="B3" s="160"/>
      <c r="C3" s="160"/>
      <c r="D3" s="160"/>
      <c r="E3" s="160"/>
      <c r="F3" s="160"/>
    </row>
    <row r="4" spans="1:6" ht="12" customHeight="1">
      <c r="A4" s="43"/>
      <c r="B4" s="43"/>
      <c r="C4" s="43"/>
      <c r="D4" s="83"/>
      <c r="E4" s="83"/>
      <c r="F4" s="44"/>
    </row>
    <row r="5" spans="1:6" ht="32.25" customHeight="1">
      <c r="A5" s="161" t="s">
        <v>9</v>
      </c>
      <c r="B5" s="157" t="s">
        <v>315</v>
      </c>
      <c r="C5" s="158" t="s">
        <v>305</v>
      </c>
      <c r="D5" s="163" t="s">
        <v>306</v>
      </c>
      <c r="E5" s="163" t="s">
        <v>316</v>
      </c>
      <c r="F5" s="163" t="s">
        <v>317</v>
      </c>
    </row>
    <row r="6" spans="1:6" ht="75" customHeight="1">
      <c r="A6" s="162"/>
      <c r="B6" s="157"/>
      <c r="C6" s="158"/>
      <c r="D6" s="164"/>
      <c r="E6" s="164"/>
      <c r="F6" s="164"/>
    </row>
    <row r="7" spans="1:6" ht="18" customHeight="1">
      <c r="A7" s="69" t="s">
        <v>18</v>
      </c>
      <c r="B7" s="69" t="s">
        <v>19</v>
      </c>
      <c r="C7" s="69" t="s">
        <v>20</v>
      </c>
      <c r="D7" s="69" t="s">
        <v>21</v>
      </c>
      <c r="E7" s="69" t="s">
        <v>22</v>
      </c>
      <c r="F7" s="63">
        <v>6</v>
      </c>
    </row>
    <row r="8" spans="1:6" ht="20.25" customHeight="1">
      <c r="A8" s="65"/>
      <c r="B8" s="103" t="s">
        <v>244</v>
      </c>
      <c r="C8" s="73"/>
      <c r="D8" s="114"/>
      <c r="E8" s="114"/>
      <c r="F8" s="115"/>
    </row>
    <row r="9" spans="1:6" ht="20.25" customHeight="1">
      <c r="A9" s="65"/>
      <c r="B9" s="66" t="s">
        <v>179</v>
      </c>
      <c r="C9" s="73"/>
      <c r="D9" s="114"/>
      <c r="E9" s="114"/>
      <c r="F9" s="115"/>
    </row>
    <row r="10" spans="1:6" s="14" customFormat="1" ht="57" customHeight="1">
      <c r="A10" s="66" t="s">
        <v>18</v>
      </c>
      <c r="B10" s="66" t="s">
        <v>235</v>
      </c>
      <c r="C10" s="66" t="s">
        <v>1</v>
      </c>
      <c r="D10" s="70">
        <v>1</v>
      </c>
      <c r="E10" s="71"/>
      <c r="F10" s="97"/>
    </row>
    <row r="11" spans="1:6" s="14" customFormat="1" ht="57" customHeight="1">
      <c r="A11" s="66" t="s">
        <v>19</v>
      </c>
      <c r="B11" s="66" t="s">
        <v>242</v>
      </c>
      <c r="C11" s="66" t="s">
        <v>1</v>
      </c>
      <c r="D11" s="70">
        <v>2</v>
      </c>
      <c r="E11" s="71"/>
      <c r="F11" s="97"/>
    </row>
    <row r="12" spans="1:6" s="14" customFormat="1" ht="57" customHeight="1">
      <c r="A12" s="66" t="s">
        <v>20</v>
      </c>
      <c r="B12" s="66" t="s">
        <v>187</v>
      </c>
      <c r="C12" s="66" t="s">
        <v>1</v>
      </c>
      <c r="D12" s="70">
        <v>2</v>
      </c>
      <c r="E12" s="71"/>
      <c r="F12" s="97"/>
    </row>
    <row r="13" spans="1:6" s="14" customFormat="1" ht="57" customHeight="1">
      <c r="A13" s="66" t="s">
        <v>21</v>
      </c>
      <c r="B13" s="66" t="s">
        <v>188</v>
      </c>
      <c r="C13" s="66" t="s">
        <v>1</v>
      </c>
      <c r="D13" s="70">
        <v>4</v>
      </c>
      <c r="E13" s="71"/>
      <c r="F13" s="97"/>
    </row>
    <row r="14" spans="1:6" s="14" customFormat="1" ht="57" customHeight="1">
      <c r="A14" s="66" t="s">
        <v>22</v>
      </c>
      <c r="B14" s="66" t="s">
        <v>189</v>
      </c>
      <c r="C14" s="66" t="s">
        <v>1</v>
      </c>
      <c r="D14" s="70">
        <v>2</v>
      </c>
      <c r="E14" s="71"/>
      <c r="F14" s="97"/>
    </row>
    <row r="15" spans="1:6" s="14" customFormat="1" ht="57" customHeight="1">
      <c r="A15" s="66" t="s">
        <v>23</v>
      </c>
      <c r="B15" s="66" t="s">
        <v>190</v>
      </c>
      <c r="C15" s="66" t="s">
        <v>1</v>
      </c>
      <c r="D15" s="70">
        <v>1</v>
      </c>
      <c r="E15" s="71"/>
      <c r="F15" s="97"/>
    </row>
    <row r="16" spans="1:6" s="14" customFormat="1" ht="57" customHeight="1">
      <c r="A16" s="66" t="s">
        <v>11</v>
      </c>
      <c r="B16" s="66" t="s">
        <v>180</v>
      </c>
      <c r="C16" s="66" t="s">
        <v>1</v>
      </c>
      <c r="D16" s="70">
        <v>10</v>
      </c>
      <c r="E16" s="71"/>
      <c r="F16" s="97"/>
    </row>
    <row r="17" spans="1:6" s="14" customFormat="1" ht="57" customHeight="1">
      <c r="A17" s="66" t="s">
        <v>12</v>
      </c>
      <c r="B17" s="66" t="s">
        <v>191</v>
      </c>
      <c r="C17" s="66" t="s">
        <v>1</v>
      </c>
      <c r="D17" s="70">
        <v>2</v>
      </c>
      <c r="E17" s="71"/>
      <c r="F17" s="97"/>
    </row>
    <row r="18" spans="1:6" s="14" customFormat="1" ht="57" customHeight="1">
      <c r="A18" s="66" t="s">
        <v>13</v>
      </c>
      <c r="B18" s="66" t="s">
        <v>236</v>
      </c>
      <c r="C18" s="66" t="s">
        <v>1</v>
      </c>
      <c r="D18" s="70">
        <v>1</v>
      </c>
      <c r="E18" s="71"/>
      <c r="F18" s="97"/>
    </row>
    <row r="19" spans="1:6" s="14" customFormat="1" ht="57" customHeight="1">
      <c r="A19" s="66" t="s">
        <v>14</v>
      </c>
      <c r="B19" s="66" t="s">
        <v>192</v>
      </c>
      <c r="C19" s="66" t="s">
        <v>1</v>
      </c>
      <c r="D19" s="70">
        <v>1</v>
      </c>
      <c r="E19" s="71"/>
      <c r="F19" s="97"/>
    </row>
    <row r="20" spans="1:6" s="14" customFormat="1" ht="57" customHeight="1">
      <c r="A20" s="66" t="s">
        <v>52</v>
      </c>
      <c r="B20" s="66" t="s">
        <v>238</v>
      </c>
      <c r="C20" s="66" t="s">
        <v>1</v>
      </c>
      <c r="D20" s="70">
        <v>1</v>
      </c>
      <c r="E20" s="71"/>
      <c r="F20" s="97"/>
    </row>
    <row r="21" spans="1:6" s="14" customFormat="1" ht="57" customHeight="1">
      <c r="A21" s="66" t="s">
        <v>30</v>
      </c>
      <c r="B21" s="66" t="s">
        <v>245</v>
      </c>
      <c r="C21" s="66" t="s">
        <v>1</v>
      </c>
      <c r="D21" s="70">
        <v>1</v>
      </c>
      <c r="E21" s="71"/>
      <c r="F21" s="97"/>
    </row>
    <row r="22" spans="1:6" s="14" customFormat="1" ht="65.25" customHeight="1">
      <c r="A22" s="66" t="s">
        <v>31</v>
      </c>
      <c r="B22" s="66" t="s">
        <v>181</v>
      </c>
      <c r="C22" s="66" t="s">
        <v>5</v>
      </c>
      <c r="D22" s="70">
        <v>28</v>
      </c>
      <c r="E22" s="76"/>
      <c r="F22" s="97"/>
    </row>
    <row r="23" spans="1:6" s="14" customFormat="1" ht="60" customHeight="1">
      <c r="A23" s="66" t="s">
        <v>32</v>
      </c>
      <c r="B23" s="66" t="s">
        <v>310</v>
      </c>
      <c r="C23" s="66" t="s">
        <v>5</v>
      </c>
      <c r="D23" s="70">
        <v>28</v>
      </c>
      <c r="E23" s="92"/>
      <c r="F23" s="97"/>
    </row>
    <row r="24" spans="1:6" s="14" customFormat="1" ht="48.75" customHeight="1">
      <c r="A24" s="66" t="s">
        <v>53</v>
      </c>
      <c r="B24" s="91" t="s">
        <v>193</v>
      </c>
      <c r="C24" s="74" t="s">
        <v>3</v>
      </c>
      <c r="D24" s="81">
        <v>218.6</v>
      </c>
      <c r="E24" s="84"/>
      <c r="F24" s="97"/>
    </row>
    <row r="25" spans="1:6" ht="20.25" customHeight="1">
      <c r="A25" s="99"/>
      <c r="B25" s="67" t="s">
        <v>194</v>
      </c>
      <c r="C25" s="67" t="s">
        <v>7</v>
      </c>
      <c r="D25" s="65">
        <v>206</v>
      </c>
      <c r="E25" s="87"/>
      <c r="F25" s="85"/>
    </row>
    <row r="26" spans="1:6" s="14" customFormat="1" ht="65.25" customHeight="1">
      <c r="A26" s="66" t="s">
        <v>35</v>
      </c>
      <c r="B26" s="66" t="s">
        <v>195</v>
      </c>
      <c r="C26" s="66" t="s">
        <v>5</v>
      </c>
      <c r="D26" s="70">
        <v>4</v>
      </c>
      <c r="E26" s="71"/>
      <c r="F26" s="97"/>
    </row>
    <row r="27" spans="1:6" s="14" customFormat="1" ht="55.5" customHeight="1">
      <c r="A27" s="66" t="s">
        <v>36</v>
      </c>
      <c r="B27" s="91" t="s">
        <v>196</v>
      </c>
      <c r="C27" s="74" t="s">
        <v>3</v>
      </c>
      <c r="D27" s="75">
        <v>38.5</v>
      </c>
      <c r="E27" s="84"/>
      <c r="F27" s="97"/>
    </row>
    <row r="28" spans="1:6" ht="19.5" customHeight="1">
      <c r="A28" s="99"/>
      <c r="B28" s="67" t="s">
        <v>197</v>
      </c>
      <c r="C28" s="67" t="s">
        <v>7</v>
      </c>
      <c r="D28" s="65">
        <v>64</v>
      </c>
      <c r="E28" s="87"/>
      <c r="F28" s="85"/>
    </row>
    <row r="29" spans="1:6" s="14" customFormat="1" ht="61.5" customHeight="1">
      <c r="A29" s="66" t="s">
        <v>37</v>
      </c>
      <c r="B29" s="91" t="s">
        <v>161</v>
      </c>
      <c r="C29" s="74" t="s">
        <v>3</v>
      </c>
      <c r="D29" s="81">
        <v>23</v>
      </c>
      <c r="E29" s="84"/>
      <c r="F29" s="97"/>
    </row>
    <row r="30" spans="1:6" ht="20.25" customHeight="1">
      <c r="A30" s="99"/>
      <c r="B30" s="67" t="s">
        <v>183</v>
      </c>
      <c r="C30" s="67" t="s">
        <v>7</v>
      </c>
      <c r="D30" s="65">
        <v>186</v>
      </c>
      <c r="E30" s="68"/>
      <c r="F30" s="85"/>
    </row>
    <row r="31" spans="1:6" s="14" customFormat="1" ht="65.25" customHeight="1">
      <c r="A31" s="66" t="s">
        <v>38</v>
      </c>
      <c r="B31" s="66" t="s">
        <v>198</v>
      </c>
      <c r="C31" s="66" t="s">
        <v>5</v>
      </c>
      <c r="D31" s="70">
        <v>6</v>
      </c>
      <c r="E31" s="95"/>
      <c r="F31" s="97"/>
    </row>
    <row r="32" spans="1:6" s="14" customFormat="1" ht="57.75" customHeight="1">
      <c r="A32" s="66" t="s">
        <v>39</v>
      </c>
      <c r="B32" s="66" t="s">
        <v>173</v>
      </c>
      <c r="C32" s="66" t="s">
        <v>6</v>
      </c>
      <c r="D32" s="116">
        <f>D29+D27+D24</f>
        <v>280.1</v>
      </c>
      <c r="E32" s="76"/>
      <c r="F32" s="97"/>
    </row>
    <row r="33" spans="1:6" s="14" customFormat="1" ht="57.75" customHeight="1">
      <c r="A33" s="66" t="s">
        <v>163</v>
      </c>
      <c r="B33" s="66" t="s">
        <v>210</v>
      </c>
      <c r="C33" s="66" t="s">
        <v>4</v>
      </c>
      <c r="D33" s="92">
        <v>1</v>
      </c>
      <c r="E33" s="76"/>
      <c r="F33" s="97"/>
    </row>
    <row r="34" spans="1:6" s="14" customFormat="1" ht="57" customHeight="1">
      <c r="A34" s="66" t="s">
        <v>164</v>
      </c>
      <c r="B34" s="72" t="s">
        <v>177</v>
      </c>
      <c r="C34" s="66" t="s">
        <v>4</v>
      </c>
      <c r="D34" s="119">
        <v>1</v>
      </c>
      <c r="E34" s="72"/>
      <c r="F34" s="97"/>
    </row>
    <row r="35" spans="1:6" s="14" customFormat="1" ht="59.25" customHeight="1">
      <c r="A35" s="66" t="s">
        <v>152</v>
      </c>
      <c r="B35" s="72" t="s">
        <v>204</v>
      </c>
      <c r="C35" s="66" t="s">
        <v>4</v>
      </c>
      <c r="D35" s="119">
        <v>1</v>
      </c>
      <c r="E35" s="72"/>
      <c r="F35" s="97"/>
    </row>
    <row r="36" spans="1:6" s="14" customFormat="1" ht="62.25" customHeight="1">
      <c r="A36" s="66" t="s">
        <v>153</v>
      </c>
      <c r="B36" s="66" t="s">
        <v>211</v>
      </c>
      <c r="C36" s="66" t="s">
        <v>1</v>
      </c>
      <c r="D36" s="70">
        <v>2</v>
      </c>
      <c r="E36" s="76"/>
      <c r="F36" s="97"/>
    </row>
    <row r="37" spans="1:6" s="14" customFormat="1" ht="62.25" customHeight="1">
      <c r="A37" s="90" t="s">
        <v>150</v>
      </c>
      <c r="B37" s="90" t="s">
        <v>220</v>
      </c>
      <c r="C37" s="90" t="s">
        <v>5</v>
      </c>
      <c r="D37" s="116">
        <v>1</v>
      </c>
      <c r="E37" s="92"/>
      <c r="F37" s="97"/>
    </row>
    <row r="38" spans="1:6" s="14" customFormat="1" ht="51" customHeight="1">
      <c r="A38" s="66" t="s">
        <v>154</v>
      </c>
      <c r="B38" s="66" t="s">
        <v>174</v>
      </c>
      <c r="C38" s="66" t="s">
        <v>1</v>
      </c>
      <c r="D38" s="116">
        <v>1</v>
      </c>
      <c r="E38" s="76"/>
      <c r="F38" s="97"/>
    </row>
    <row r="39" spans="1:6" s="14" customFormat="1" ht="65.25" customHeight="1">
      <c r="A39" s="66" t="s">
        <v>151</v>
      </c>
      <c r="B39" s="91" t="s">
        <v>199</v>
      </c>
      <c r="C39" s="66" t="s">
        <v>6</v>
      </c>
      <c r="D39" s="111">
        <v>4.6</v>
      </c>
      <c r="E39" s="78"/>
      <c r="F39" s="97"/>
    </row>
    <row r="40" spans="1:6" ht="20.25" customHeight="1">
      <c r="A40" s="99"/>
      <c r="B40" s="67" t="s">
        <v>182</v>
      </c>
      <c r="C40" s="67" t="s">
        <v>7</v>
      </c>
      <c r="D40" s="65">
        <v>2</v>
      </c>
      <c r="E40" s="68"/>
      <c r="F40" s="85"/>
    </row>
    <row r="41" spans="1:6" s="14" customFormat="1" ht="65.25" customHeight="1">
      <c r="A41" s="66" t="s">
        <v>165</v>
      </c>
      <c r="B41" s="66" t="s">
        <v>171</v>
      </c>
      <c r="C41" s="66" t="s">
        <v>5</v>
      </c>
      <c r="D41" s="70">
        <v>1</v>
      </c>
      <c r="E41" s="76"/>
      <c r="F41" s="97"/>
    </row>
    <row r="42" spans="1:6" s="14" customFormat="1" ht="51" customHeight="1">
      <c r="A42" s="66" t="s">
        <v>166</v>
      </c>
      <c r="B42" s="66" t="s">
        <v>202</v>
      </c>
      <c r="C42" s="66" t="s">
        <v>1</v>
      </c>
      <c r="D42" s="116">
        <v>1</v>
      </c>
      <c r="E42" s="76"/>
      <c r="F42" s="97"/>
    </row>
    <row r="43" spans="1:6" s="14" customFormat="1" ht="51" customHeight="1">
      <c r="A43" s="66" t="s">
        <v>247</v>
      </c>
      <c r="B43" s="66" t="s">
        <v>203</v>
      </c>
      <c r="C43" s="66" t="s">
        <v>1</v>
      </c>
      <c r="D43" s="116">
        <v>1</v>
      </c>
      <c r="E43" s="76"/>
      <c r="F43" s="97"/>
    </row>
    <row r="44" spans="1:6" s="14" customFormat="1" ht="62.25" customHeight="1">
      <c r="A44" s="66" t="s">
        <v>167</v>
      </c>
      <c r="B44" s="66" t="s">
        <v>201</v>
      </c>
      <c r="C44" s="66" t="s">
        <v>1</v>
      </c>
      <c r="D44" s="70">
        <v>1</v>
      </c>
      <c r="E44" s="76"/>
      <c r="F44" s="97"/>
    </row>
    <row r="45" spans="1:6" s="14" customFormat="1" ht="51" customHeight="1">
      <c r="A45" s="66" t="s">
        <v>168</v>
      </c>
      <c r="B45" s="66" t="s">
        <v>176</v>
      </c>
      <c r="C45" s="66" t="s">
        <v>175</v>
      </c>
      <c r="D45" s="116">
        <v>1</v>
      </c>
      <c r="E45" s="76"/>
      <c r="F45" s="97"/>
    </row>
    <row r="46" spans="1:6" s="14" customFormat="1" ht="61.5" customHeight="1">
      <c r="A46" s="120">
        <v>33</v>
      </c>
      <c r="B46" s="121" t="s">
        <v>209</v>
      </c>
      <c r="C46" s="69" t="s">
        <v>5</v>
      </c>
      <c r="D46" s="96">
        <v>1</v>
      </c>
      <c r="E46" s="78"/>
      <c r="F46" s="97"/>
    </row>
    <row r="47" spans="1:6" s="14" customFormat="1" ht="62.25" customHeight="1">
      <c r="A47" s="66" t="s">
        <v>207</v>
      </c>
      <c r="B47" s="66" t="s">
        <v>219</v>
      </c>
      <c r="C47" s="66" t="s">
        <v>1</v>
      </c>
      <c r="D47" s="70">
        <v>1</v>
      </c>
      <c r="E47" s="76"/>
      <c r="F47" s="97"/>
    </row>
    <row r="48" spans="1:6" s="14" customFormat="1" ht="42.75" customHeight="1">
      <c r="A48" s="66" t="s">
        <v>208</v>
      </c>
      <c r="B48" s="72" t="s">
        <v>200</v>
      </c>
      <c r="C48" s="72" t="s">
        <v>3</v>
      </c>
      <c r="D48" s="95">
        <v>4.75</v>
      </c>
      <c r="E48" s="72"/>
      <c r="F48" s="97"/>
    </row>
    <row r="49" spans="1:6" s="14" customFormat="1" ht="65.25" customHeight="1">
      <c r="A49" s="66" t="s">
        <v>221</v>
      </c>
      <c r="B49" s="66" t="s">
        <v>205</v>
      </c>
      <c r="C49" s="66" t="s">
        <v>5</v>
      </c>
      <c r="D49" s="70">
        <v>1</v>
      </c>
      <c r="E49" s="71"/>
      <c r="F49" s="97"/>
    </row>
    <row r="50" spans="1:6" s="14" customFormat="1" ht="27.75" customHeight="1">
      <c r="A50" s="66" t="s">
        <v>248</v>
      </c>
      <c r="B50" s="66" t="s">
        <v>184</v>
      </c>
      <c r="C50" s="66" t="s">
        <v>1</v>
      </c>
      <c r="D50" s="116">
        <v>295</v>
      </c>
      <c r="E50" s="76"/>
      <c r="F50" s="97"/>
    </row>
    <row r="51" spans="1:6" s="14" customFormat="1" ht="42" customHeight="1">
      <c r="A51" s="66" t="s">
        <v>249</v>
      </c>
      <c r="B51" s="66" t="s">
        <v>149</v>
      </c>
      <c r="C51" s="66" t="s">
        <v>2</v>
      </c>
      <c r="D51" s="116">
        <v>24</v>
      </c>
      <c r="E51" s="78"/>
      <c r="F51" s="97"/>
    </row>
    <row r="52" spans="1:6" s="14" customFormat="1" ht="63.75" customHeight="1">
      <c r="A52" s="66" t="s">
        <v>296</v>
      </c>
      <c r="B52" s="66" t="s">
        <v>172</v>
      </c>
      <c r="C52" s="66" t="s">
        <v>1</v>
      </c>
      <c r="D52" s="70">
        <v>20</v>
      </c>
      <c r="E52" s="76"/>
      <c r="F52" s="97"/>
    </row>
    <row r="53" spans="1:6" ht="30" customHeight="1">
      <c r="A53" s="66"/>
      <c r="B53" s="100" t="s">
        <v>156</v>
      </c>
      <c r="C53" s="66"/>
      <c r="D53" s="78"/>
      <c r="E53" s="78"/>
      <c r="F53" s="78"/>
    </row>
    <row r="54" spans="1:6" ht="23.25" customHeight="1">
      <c r="A54" s="66"/>
      <c r="B54" s="100" t="s">
        <v>157</v>
      </c>
      <c r="C54" s="102">
        <v>0.03</v>
      </c>
      <c r="D54" s="101"/>
      <c r="E54" s="78"/>
      <c r="F54" s="80"/>
    </row>
    <row r="55" spans="1:6" ht="20.25" customHeight="1">
      <c r="A55" s="66"/>
      <c r="B55" s="100" t="s">
        <v>139</v>
      </c>
      <c r="C55" s="78"/>
      <c r="D55" s="101"/>
      <c r="E55" s="78"/>
      <c r="F55" s="80"/>
    </row>
    <row r="56" spans="1:6" ht="31.5" customHeight="1">
      <c r="A56" s="66"/>
      <c r="B56" s="100" t="s">
        <v>158</v>
      </c>
      <c r="C56" s="102">
        <v>0.18</v>
      </c>
      <c r="D56" s="101"/>
      <c r="E56" s="78"/>
      <c r="F56" s="80"/>
    </row>
    <row r="57" spans="1:6" ht="26.25" customHeight="1">
      <c r="A57" s="66"/>
      <c r="B57" s="100" t="s">
        <v>139</v>
      </c>
      <c r="C57" s="66"/>
      <c r="D57" s="78"/>
      <c r="E57" s="78"/>
      <c r="F57" s="80"/>
    </row>
    <row r="58" spans="1:6" ht="15.75">
      <c r="A58" s="54"/>
      <c r="B58" s="82"/>
      <c r="C58" s="82"/>
      <c r="D58" s="82"/>
      <c r="E58" s="82"/>
      <c r="F58" s="82"/>
    </row>
    <row r="59" spans="1:6" ht="15.75">
      <c r="A59" s="54"/>
      <c r="B59" s="55"/>
      <c r="C59" s="55"/>
      <c r="D59" s="46"/>
      <c r="E59" s="55"/>
      <c r="F59" s="46"/>
    </row>
    <row r="63" spans="2:6" ht="15" customHeight="1">
      <c r="B63" s="133"/>
      <c r="C63" s="133"/>
      <c r="D63" s="133"/>
      <c r="E63" s="133"/>
      <c r="F63" s="133"/>
    </row>
  </sheetData>
  <sheetProtection/>
  <mergeCells count="10">
    <mergeCell ref="A1:F1"/>
    <mergeCell ref="A2:F2"/>
    <mergeCell ref="A3:F3"/>
    <mergeCell ref="F5:F6"/>
    <mergeCell ref="B63:F63"/>
    <mergeCell ref="A5:A6"/>
    <mergeCell ref="B5:B6"/>
    <mergeCell ref="C5:C6"/>
    <mergeCell ref="D5:D6"/>
    <mergeCell ref="E5:E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375" style="0" customWidth="1"/>
    <col min="2" max="2" width="18.50390625" style="0" customWidth="1"/>
    <col min="3" max="3" width="48.125" style="0" customWidth="1"/>
    <col min="4" max="4" width="15.875" style="0" customWidth="1"/>
  </cols>
  <sheetData>
    <row r="1" spans="1:9" ht="26.25" customHeight="1">
      <c r="A1" s="166" t="s">
        <v>252</v>
      </c>
      <c r="B1" s="166"/>
      <c r="C1" s="166"/>
      <c r="D1" s="166"/>
      <c r="E1" s="46"/>
      <c r="F1" s="46"/>
      <c r="G1" s="46"/>
      <c r="H1" s="46"/>
      <c r="I1" s="24"/>
    </row>
    <row r="2" spans="1:9" ht="37.5" customHeight="1">
      <c r="A2" s="149" t="s">
        <v>251</v>
      </c>
      <c r="B2" s="149"/>
      <c r="C2" s="149"/>
      <c r="D2" s="149"/>
      <c r="E2" s="113"/>
      <c r="F2" s="113"/>
      <c r="G2" s="113"/>
      <c r="H2" s="113"/>
      <c r="I2" s="24"/>
    </row>
    <row r="3" spans="1:9" ht="24.75" customHeight="1">
      <c r="A3" s="165" t="s">
        <v>257</v>
      </c>
      <c r="B3" s="165"/>
      <c r="C3" s="165"/>
      <c r="D3" s="165"/>
      <c r="E3" s="24"/>
      <c r="F3" s="24"/>
      <c r="G3" s="24"/>
      <c r="H3" s="24"/>
      <c r="I3" s="24"/>
    </row>
    <row r="4" spans="1:9" ht="24.75" customHeight="1">
      <c r="A4" s="136" t="s">
        <v>9</v>
      </c>
      <c r="B4" s="151" t="s">
        <v>140</v>
      </c>
      <c r="C4" s="151" t="s">
        <v>319</v>
      </c>
      <c r="D4" s="151" t="s">
        <v>318</v>
      </c>
      <c r="E4" s="24"/>
      <c r="F4" s="24"/>
      <c r="G4" s="24"/>
      <c r="H4" s="24"/>
      <c r="I4" s="24"/>
    </row>
    <row r="5" spans="1:9" ht="65.25" customHeight="1">
      <c r="A5" s="136"/>
      <c r="B5" s="152"/>
      <c r="C5" s="152"/>
      <c r="D5" s="152"/>
      <c r="E5" s="24"/>
      <c r="F5" s="24"/>
      <c r="G5" s="24"/>
      <c r="H5" s="24"/>
      <c r="I5" s="24"/>
    </row>
    <row r="6" spans="1:9" ht="39.75" customHeight="1">
      <c r="A6" s="60">
        <v>1</v>
      </c>
      <c r="B6" s="61" t="s">
        <v>253</v>
      </c>
      <c r="C6" s="61" t="s">
        <v>144</v>
      </c>
      <c r="D6" s="62"/>
      <c r="E6" s="24"/>
      <c r="F6" s="24"/>
      <c r="G6" s="24"/>
      <c r="H6" s="24"/>
      <c r="I6" s="24"/>
    </row>
    <row r="7" spans="1:9" ht="39.75" customHeight="1">
      <c r="A7" s="60">
        <v>2</v>
      </c>
      <c r="B7" s="61" t="s">
        <v>254</v>
      </c>
      <c r="C7" s="61" t="s">
        <v>170</v>
      </c>
      <c r="D7" s="62"/>
      <c r="E7" s="24"/>
      <c r="F7" s="24"/>
      <c r="G7" s="24"/>
      <c r="H7" s="24"/>
      <c r="I7" s="24"/>
    </row>
    <row r="8" spans="1:9" ht="39.75" customHeight="1">
      <c r="A8" s="60"/>
      <c r="B8" s="61"/>
      <c r="C8" s="63" t="s">
        <v>145</v>
      </c>
      <c r="D8" s="64"/>
      <c r="E8" s="24"/>
      <c r="F8" s="24"/>
      <c r="G8" s="24"/>
      <c r="H8" s="24"/>
      <c r="I8" s="24"/>
    </row>
    <row r="9" spans="1:9" ht="17.25">
      <c r="A9" s="59"/>
      <c r="B9" s="59"/>
      <c r="C9" s="59"/>
      <c r="D9" s="59"/>
      <c r="E9" s="24"/>
      <c r="F9" s="24"/>
      <c r="G9" s="24"/>
      <c r="H9" s="24"/>
      <c r="I9" s="24"/>
    </row>
    <row r="10" spans="1:9" ht="17.25">
      <c r="A10" s="46"/>
      <c r="B10" s="46"/>
      <c r="C10" s="55"/>
      <c r="D10" s="46"/>
      <c r="E10" s="24"/>
      <c r="F10" s="24"/>
      <c r="G10" s="24"/>
      <c r="H10" s="24"/>
      <c r="I10" s="24"/>
    </row>
    <row r="11" spans="1:9" ht="17.25">
      <c r="A11" s="32"/>
      <c r="B11" s="32"/>
      <c r="C11" s="57"/>
      <c r="D11" s="32"/>
      <c r="E11" s="24"/>
      <c r="F11" s="24"/>
      <c r="G11" s="24"/>
      <c r="H11" s="24"/>
      <c r="I11" s="24"/>
    </row>
  </sheetData>
  <sheetProtection/>
  <mergeCells count="7">
    <mergeCell ref="A2:D2"/>
    <mergeCell ref="A3:D3"/>
    <mergeCell ref="A1:D1"/>
    <mergeCell ref="A4:A5"/>
    <mergeCell ref="B4:B5"/>
    <mergeCell ref="C4:C5"/>
    <mergeCell ref="D4:D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Irakli Adeishvili</cp:lastModifiedBy>
  <cp:lastPrinted>2020-08-20T07:53:23Z</cp:lastPrinted>
  <dcterms:created xsi:type="dcterms:W3CDTF">2005-10-04T05:52:32Z</dcterms:created>
  <dcterms:modified xsi:type="dcterms:W3CDTF">2020-08-20T08:17:23Z</dcterms:modified>
  <cp:category/>
  <cp:version/>
  <cp:contentType/>
  <cp:contentStatus/>
</cp:coreProperties>
</file>