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LTIMATE\Desktop\koreqtireba binaTmesakuTreebi\2-lermontovis N98\"/>
    </mc:Choice>
  </mc:AlternateContent>
  <bookViews>
    <workbookView xWindow="15240" yWindow="465" windowWidth="13275" windowHeight="12270" activeTab="1"/>
  </bookViews>
  <sheets>
    <sheet name="KREBSITI " sheetId="15" r:id="rId1"/>
    <sheet name="LOKALURI 1" sheetId="12" r:id="rId2"/>
  </sheets>
  <definedNames>
    <definedName name="_xlnm._FilterDatabase" localSheetId="1" hidden="1">'LOKALURI 1'!$A$4:$F$33</definedName>
    <definedName name="_xlnm.Print_Titles" localSheetId="1">'LOKALURI 1'!$4:$4</definedName>
    <definedName name="_xlnm.Print_Area" localSheetId="0">'KREBSITI '!$A$1:$H$38</definedName>
    <definedName name="_xlnm.Print_Area" localSheetId="1">'LOKALURI 1'!$A$1:$F$33</definedName>
  </definedNames>
  <calcPr calcId="152511" fullPrecision="0"/>
</workbook>
</file>

<file path=xl/calcChain.xml><?xml version="1.0" encoding="utf-8"?>
<calcChain xmlns="http://schemas.openxmlformats.org/spreadsheetml/2006/main">
  <c r="A8" i="15" l="1"/>
  <c r="C19" i="15" s="1"/>
  <c r="H31" i="15"/>
  <c r="G31" i="15"/>
  <c r="H27" i="15"/>
  <c r="G25" i="15"/>
  <c r="G27" i="15" s="1"/>
  <c r="G28" i="15" s="1"/>
  <c r="H23" i="15"/>
  <c r="G22" i="15"/>
  <c r="G23" i="15" s="1"/>
  <c r="G20" i="15"/>
  <c r="F20" i="15"/>
  <c r="E20" i="15"/>
  <c r="E28" i="15" s="1"/>
  <c r="E32" i="15" s="1"/>
  <c r="G32" i="15" l="1"/>
  <c r="E33" i="15"/>
  <c r="E34" i="15" s="1"/>
  <c r="E36" i="15" s="1"/>
  <c r="D19" i="15" l="1"/>
  <c r="H33" i="15" l="1"/>
  <c r="G33" i="15" s="1"/>
  <c r="G34" i="15" s="1"/>
  <c r="H19" i="15"/>
  <c r="D20" i="15"/>
  <c r="H20" i="15" l="1"/>
  <c r="H28" i="15" s="1"/>
  <c r="H32" i="15" s="1"/>
  <c r="H34" i="15" s="1"/>
  <c r="D28" i="15"/>
  <c r="D32" i="15" s="1"/>
  <c r="D34" i="15" s="1"/>
  <c r="D36" i="15" s="1"/>
  <c r="H35" i="15" l="1"/>
  <c r="G35" i="15" s="1"/>
  <c r="G36" i="15" s="1"/>
  <c r="H36" i="15" s="1"/>
  <c r="C39" i="15" s="1"/>
  <c r="I36" i="15" l="1"/>
  <c r="J36" i="15" s="1"/>
  <c r="G12" i="15"/>
</calcChain>
</file>

<file path=xl/sharedStrings.xml><?xml version="1.0" encoding="utf-8"?>
<sst xmlns="http://schemas.openxmlformats.org/spreadsheetml/2006/main" count="121" uniqueCount="94">
  <si>
    <t>------------------------------------'</t>
  </si>
  <si>
    <t>1000 მ3</t>
  </si>
  <si>
    <t>100 მ3</t>
  </si>
  <si>
    <t>100მ3</t>
  </si>
  <si>
    <t>ლარი</t>
  </si>
  <si>
    <t>მ3</t>
  </si>
  <si>
    <t>პლასმასის სანიაღვრე მილების მოწყობა</t>
  </si>
  <si>
    <t>ტრანშეის ამოღება პლასმასის სანიაღვრე მილების მოსაწყობად</t>
  </si>
  <si>
    <t>ამოღებული გრუნტის დატვირთვა _x000D_
ავტოთვითმცლელზე და გატანა ნაყარში (10 კმ-მდე)</t>
  </si>
  <si>
    <t>სანიაღვრე პლასმასის მილების  ქვიშის ბალიშისა და გარსაცმის მოწყობა</t>
  </si>
  <si>
    <t>10მ3</t>
  </si>
  <si>
    <t xml:space="preserve">ქვიშა </t>
  </si>
  <si>
    <t xml:space="preserve"> მ3 </t>
  </si>
  <si>
    <t xml:space="preserve">სანიაღვრე პლასმასის მილების მოწყობა   </t>
  </si>
  <si>
    <t>1000 მ</t>
  </si>
  <si>
    <t>გრძ/მ</t>
  </si>
  <si>
    <t>მილების დაერთება ჭებთან და არსებულ ქსელთან</t>
  </si>
  <si>
    <t>10 ცალი</t>
  </si>
  <si>
    <t>ტრანშეის შევსება (პლასმასის სანიაღვრე მილების გასწვრივ)  შემოტანილი ქვიშა-ხრეშოვანი ნარევით</t>
  </si>
  <si>
    <t>ქვიშა-ხრეშოვანი ნარევი</t>
  </si>
  <si>
    <t>ქვიშა-ხრეში</t>
  </si>
  <si>
    <t>ცემენტის ხსნარი</t>
  </si>
  <si>
    <t>სანიაღვრე ჭების მოწყობა</t>
  </si>
  <si>
    <t>გრუნტის ამოღება ხელით სანიაღვრე ჭების მოსაწყობად</t>
  </si>
  <si>
    <t xml:space="preserve">სანიაღვრე ჭებისათვის ქვიშა-ხრეშოვანი ნარევით საფუძვლის მოწყობა სისქით 10 სმ  </t>
  </si>
  <si>
    <t>ბეტონი ბ-25</t>
  </si>
  <si>
    <t>არმატურა დ-14 A-III</t>
  </si>
  <si>
    <t>თუჯის ცხაურა ოთხკუთხედი ჩარჩოთი</t>
  </si>
  <si>
    <t>ცალი</t>
  </si>
  <si>
    <t>სანიაღვე ჭებთან დარჩენილი ღიობის შევსება შემოტანილი ქვიშა-ხრეშოვანი ნარევით</t>
  </si>
  <si>
    <t>ასფალტო-ბეტონის საფარის მოხსნა სამტვრევი ჩაქუჩის გამოყენებით და გატანა ნაყარში (10 კმ-მდე)</t>
  </si>
  <si>
    <t>შეთანხმებულია მოიჯარადე</t>
  </si>
  <si>
    <t>დამტკიცებულია დამკვეთი</t>
  </si>
  <si>
    <t>2019 წ.</t>
  </si>
  <si>
    <t>ხელმოწერა</t>
  </si>
  <si>
    <t>ბ.ა.</t>
  </si>
  <si>
    <t>კრებსითი სახარჯთარღიცხვო ანგარიში</t>
  </si>
  <si>
    <t>სახარჯთაღრიცხვო ღირებულება</t>
  </si>
  <si>
    <t>N</t>
  </si>
  <si>
    <t>ხარჯთაღრიცხვა და ანგარიშის N</t>
  </si>
  <si>
    <t>თავების, ობიექტების და სამუშაოების დასახელება</t>
  </si>
  <si>
    <t>საერთო სახარჯთაღრიცხვო ღირებულება</t>
  </si>
  <si>
    <t>სამშენებლო სამუშაოები</t>
  </si>
  <si>
    <t>სამონტაჟო სამუშაოები</t>
  </si>
  <si>
    <t>მოწყობილობა, ავეჯი, ინვენტარი</t>
  </si>
  <si>
    <t>სხვადასხვა ხარჯები</t>
  </si>
  <si>
    <t>თავი 2, ძირ. სამშენებლო ობიექტი</t>
  </si>
  <si>
    <t>ლოკალური ხარჯთაღრიცხვა
1-1</t>
  </si>
  <si>
    <t>მე-2 თავის ჯამი</t>
  </si>
  <si>
    <t>თავი 4, ენერგომომარაგება</t>
  </si>
  <si>
    <t xml:space="preserve">ელ.ენერგიის გამანაწილებელ ქსელზე მიერთების საფასური </t>
  </si>
  <si>
    <t>მე-4 თავის ჯამი</t>
  </si>
  <si>
    <t>თავი 10, დირექციის შენახვის ხარჯები</t>
  </si>
  <si>
    <t>ანგარიში N1</t>
  </si>
  <si>
    <t>ტექნიკური ზედამხედველობა</t>
  </si>
  <si>
    <t>ანგარიში N3</t>
  </si>
  <si>
    <t>საავტორო ზედამხედველობა</t>
  </si>
  <si>
    <t>მე-10 თავის ჯამი</t>
  </si>
  <si>
    <t>2-10 თავის ჯამი</t>
  </si>
  <si>
    <t>თავი 12, საპროექტო სამუშაოები</t>
  </si>
  <si>
    <t>ანგარიში N2</t>
  </si>
  <si>
    <t>საპროექტო სამუშაოები</t>
  </si>
  <si>
    <t>ჯამი თავი #12</t>
  </si>
  <si>
    <t>2-12 თავის ჯამი</t>
  </si>
  <si>
    <t>ანგარიში N5</t>
  </si>
  <si>
    <t>გაუთვალისწინებელი სამუშაოები</t>
  </si>
  <si>
    <t>ჯამი</t>
  </si>
  <si>
    <t>დ.ღ.გ. 18 %</t>
  </si>
  <si>
    <t>სულ ჯამი</t>
  </si>
  <si>
    <t>შეადგინა:                                   /ს. დოლბაია/</t>
  </si>
  <si>
    <t>სამუშაოს დასახელება</t>
  </si>
  <si>
    <t>განზომი ლების _x000D_
ერთეული</t>
  </si>
  <si>
    <t>რაოდენობა</t>
  </si>
  <si>
    <t>საპროექტო მონაცემზე</t>
  </si>
  <si>
    <t>განზომი ლების ერთელზე</t>
  </si>
  <si>
    <t>სულ</t>
  </si>
  <si>
    <t>სადემონტაჟო სამუშაოები</t>
  </si>
  <si>
    <t>სანიაღვრე სისტემა</t>
  </si>
  <si>
    <t>პლასმასის მილი დ-200X9,60 მმ (კომპლ.)</t>
  </si>
  <si>
    <t>ზედნადები ხარჯები  %</t>
  </si>
  <si>
    <t>ჯამი:</t>
  </si>
  <si>
    <t>გეგმიური დაგროვება  %</t>
  </si>
  <si>
    <t>სულ ჯამი:</t>
  </si>
  <si>
    <t xml:space="preserve"> 10 მ3</t>
  </si>
  <si>
    <t>1 კმ</t>
  </si>
  <si>
    <t xml:space="preserve">არსებული რკ/ბეტონის ჭების დემონატაჟი და გატანა ნაყარში 10 კმ-მდე </t>
  </si>
  <si>
    <t>ქ. ბათუმში, ლერმონტოვის  ქ. N98 მდებარე საცხოვრებელი სახლის ეზოს მიწისქვეშა კომუნიკაციების სარეაბილიტაციო სამუშაოები</t>
  </si>
  <si>
    <t>არსებული სანიაღვრე მილების დემონტაჟი და გატანა ნაყარში</t>
  </si>
  <si>
    <t>რკინა-ბეტონის მონოლითური სანიაღვრე ჭების მოწყობა (8 ცალი)</t>
  </si>
  <si>
    <t>სხვაობა</t>
  </si>
  <si>
    <t>შენიშვნა</t>
  </si>
  <si>
    <t>ასფალტის დაგება ამოვიღე</t>
  </si>
  <si>
    <t>გაუთვალისწინებელი ხარჯები  %</t>
  </si>
  <si>
    <t>დღგ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</si>
</sst>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5" formatCode="0.000"/>
    <numFmt numFmtId="166" formatCode="0.0000"/>
    <numFmt numFmtId="168" formatCode="#,##0.000"/>
    <numFmt numFmtId="169" formatCode="#,##0.0000"/>
    <numFmt numFmtId="170" formatCode="#,##0.00000"/>
    <numFmt numFmtId="171" formatCode="_-* #,##0.00_-;\-* #,##0.00_-;_-* &quot;-&quot;??_-;_-@_-"/>
    <numFmt numFmtId="172" formatCode="_-* #,##0.0000_-;\-* #,##0.0000_-;_-* &quot;-&quot;??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 Cyr"/>
      <charset val="1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10"/>
      <color indexed="8"/>
      <name val="Sylfae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sz val="11"/>
      <color indexed="8"/>
      <name val="Sylfaen"/>
      <family val="1"/>
      <charset val="204"/>
    </font>
    <font>
      <sz val="8"/>
      <color indexed="8"/>
      <name val="Sylfaen"/>
      <family val="1"/>
      <charset val="204"/>
    </font>
    <font>
      <sz val="8"/>
      <name val="Sylfaen"/>
      <family val="1"/>
      <charset val="204"/>
    </font>
    <font>
      <b/>
      <sz val="10"/>
      <color rgb="FF000000"/>
      <name val="Sylfaen"/>
      <family val="1"/>
      <charset val="204"/>
    </font>
    <font>
      <sz val="11"/>
      <name val="Stylus BT"/>
      <family val="2"/>
    </font>
    <font>
      <sz val="9"/>
      <name val="Sylfaen"/>
      <family val="1"/>
      <charset val="204"/>
    </font>
    <font>
      <sz val="11"/>
      <name val="Sylfaen"/>
      <family val="1"/>
      <charset val="204"/>
    </font>
    <font>
      <sz val="8"/>
      <color theme="1"/>
      <name val="Sylfaen"/>
      <family val="1"/>
      <charset val="204"/>
    </font>
    <font>
      <sz val="8"/>
      <color rgb="FF000000"/>
      <name val="Sylfaen"/>
      <family val="1"/>
      <charset val="204"/>
    </font>
    <font>
      <b/>
      <sz val="11"/>
      <name val="Sylfae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9" fillId="0" borderId="32" applyNumberFormat="0" applyFill="0" applyAlignment="0" applyProtection="0"/>
    <xf numFmtId="0" fontId="3" fillId="0" borderId="0"/>
  </cellStyleXfs>
  <cellXfs count="199">
    <xf numFmtId="0" fontId="0" fillId="0" borderId="0" xfId="0"/>
    <xf numFmtId="171" fontId="6" fillId="0" borderId="15" xfId="4" applyNumberFormat="1" applyFont="1" applyFill="1" applyBorder="1" applyAlignment="1" applyProtection="1">
      <alignment horizontal="center" vertical="center" wrapText="1"/>
      <protection locked="0"/>
    </xf>
    <xf numFmtId="4" fontId="10" fillId="0" borderId="15" xfId="0" applyNumberFormat="1" applyFont="1" applyBorder="1" applyAlignment="1">
      <alignment vertical="center"/>
    </xf>
    <xf numFmtId="0" fontId="6" fillId="0" borderId="15" xfId="0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171" fontId="6" fillId="0" borderId="15" xfId="5" applyNumberFormat="1" applyFont="1" applyFill="1" applyBorder="1" applyAlignment="1" applyProtection="1">
      <alignment horizontal="right" vertical="center" wrapText="1"/>
      <protection locked="0"/>
    </xf>
    <xf numFmtId="171" fontId="6" fillId="0" borderId="13" xfId="5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0" fontId="12" fillId="0" borderId="0" xfId="0" applyFont="1"/>
    <xf numFmtId="0" fontId="11" fillId="0" borderId="0" xfId="0" applyFont="1"/>
    <xf numFmtId="0" fontId="7" fillId="0" borderId="2" xfId="0" applyFont="1" applyBorder="1" applyAlignment="1">
      <alignment vertical="center" wrapText="1"/>
    </xf>
    <xf numFmtId="0" fontId="7" fillId="4" borderId="22" xfId="0" applyFont="1" applyFill="1" applyBorder="1" applyAlignment="1">
      <alignment horizontal="center" vertical="center"/>
    </xf>
    <xf numFmtId="1" fontId="7" fillId="4" borderId="22" xfId="0" applyNumberFormat="1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4" fontId="10" fillId="0" borderId="15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1" fontId="7" fillId="0" borderId="2" xfId="5" applyNumberFormat="1" applyFont="1" applyFill="1" applyBorder="1" applyAlignment="1">
      <alignment horizontal="right" vertical="center" wrapText="1"/>
    </xf>
    <xf numFmtId="171" fontId="7" fillId="0" borderId="12" xfId="5" applyNumberFormat="1" applyFont="1" applyFill="1" applyBorder="1" applyAlignment="1">
      <alignment horizontal="right" vertical="center" wrapText="1"/>
    </xf>
    <xf numFmtId="171" fontId="7" fillId="0" borderId="2" xfId="5" applyNumberFormat="1" applyFont="1" applyFill="1" applyBorder="1" applyAlignment="1" applyProtection="1">
      <alignment horizontal="right" vertical="center" wrapText="1"/>
      <protection locked="0"/>
    </xf>
    <xf numFmtId="0" fontId="7" fillId="0" borderId="2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horizontal="center" vertical="center"/>
    </xf>
    <xf numFmtId="170" fontId="6" fillId="0" borderId="15" xfId="0" applyNumberFormat="1" applyFont="1" applyFill="1" applyBorder="1" applyAlignment="1">
      <alignment vertical="center"/>
    </xf>
    <xf numFmtId="0" fontId="7" fillId="0" borderId="29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7" fillId="0" borderId="0" xfId="1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171" fontId="7" fillId="0" borderId="2" xfId="5" applyNumberFormat="1" applyFont="1" applyBorder="1" applyAlignment="1">
      <alignment horizontal="center" vertical="top" wrapText="1"/>
    </xf>
    <xf numFmtId="171" fontId="7" fillId="0" borderId="2" xfId="5" applyNumberFormat="1" applyFont="1" applyFill="1" applyBorder="1" applyAlignment="1">
      <alignment horizontal="center" vertical="top" wrapText="1"/>
    </xf>
    <xf numFmtId="171" fontId="7" fillId="0" borderId="24" xfId="5" applyNumberFormat="1" applyFont="1" applyFill="1" applyBorder="1" applyAlignment="1">
      <alignment horizontal="center" vertical="top" wrapText="1"/>
    </xf>
    <xf numFmtId="172" fontId="7" fillId="0" borderId="2" xfId="5" applyNumberFormat="1" applyFont="1" applyBorder="1" applyAlignment="1">
      <alignment horizontal="center" vertical="top" wrapText="1"/>
    </xf>
    <xf numFmtId="171" fontId="7" fillId="0" borderId="2" xfId="5" applyNumberFormat="1" applyFont="1" applyBorder="1" applyAlignment="1">
      <alignment horizontal="right" vertical="top" wrapText="1"/>
    </xf>
    <xf numFmtId="2" fontId="6" fillId="0" borderId="15" xfId="5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2" fontId="7" fillId="0" borderId="2" xfId="0" applyNumberFormat="1" applyFont="1" applyFill="1" applyBorder="1" applyAlignment="1">
      <alignment horizontal="right" vertical="center"/>
    </xf>
    <xf numFmtId="0" fontId="10" fillId="0" borderId="15" xfId="0" applyFont="1" applyBorder="1" applyAlignment="1">
      <alignment horizontal="center" vertical="center" wrapText="1"/>
    </xf>
    <xf numFmtId="4" fontId="6" fillId="0" borderId="13" xfId="5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vertical="top" wrapText="1"/>
    </xf>
    <xf numFmtId="171" fontId="6" fillId="0" borderId="15" xfId="5" applyNumberFormat="1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2" fontId="6" fillId="0" borderId="13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4" fontId="10" fillId="0" borderId="8" xfId="0" applyNumberFormat="1" applyFont="1" applyFill="1" applyBorder="1" applyAlignment="1">
      <alignment vertical="center"/>
    </xf>
    <xf numFmtId="168" fontId="10" fillId="0" borderId="8" xfId="0" applyNumberFormat="1" applyFont="1" applyBorder="1" applyAlignment="1">
      <alignment vertical="center"/>
    </xf>
    <xf numFmtId="4" fontId="10" fillId="0" borderId="21" xfId="0" applyNumberFormat="1" applyFont="1" applyFill="1" applyBorder="1" applyAlignment="1">
      <alignment vertical="center"/>
    </xf>
    <xf numFmtId="169" fontId="6" fillId="0" borderId="15" xfId="0" applyNumberFormat="1" applyFont="1" applyFill="1" applyBorder="1" applyAlignment="1">
      <alignment vertical="center"/>
    </xf>
    <xf numFmtId="165" fontId="6" fillId="0" borderId="15" xfId="5" applyNumberFormat="1" applyFont="1" applyFill="1" applyBorder="1" applyAlignment="1">
      <alignment horizontal="right" vertical="center" wrapText="1"/>
    </xf>
    <xf numFmtId="171" fontId="7" fillId="0" borderId="24" xfId="5" applyNumberFormat="1" applyFont="1" applyFill="1" applyBorder="1" applyAlignment="1">
      <alignment horizontal="right" vertical="top" wrapText="1"/>
    </xf>
    <xf numFmtId="172" fontId="7" fillId="0" borderId="2" xfId="5" applyNumberFormat="1" applyFont="1" applyFill="1" applyBorder="1" applyAlignment="1">
      <alignment horizontal="center" vertical="top" wrapText="1"/>
    </xf>
    <xf numFmtId="171" fontId="7" fillId="0" borderId="2" xfId="5" applyNumberFormat="1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horizontal="right" vertical="center"/>
    </xf>
    <xf numFmtId="168" fontId="6" fillId="0" borderId="15" xfId="4" applyNumberFormat="1" applyFont="1" applyFill="1" applyBorder="1" applyAlignment="1">
      <alignment horizontal="right" vertical="center" wrapText="1"/>
    </xf>
    <xf numFmtId="171" fontId="6" fillId="0" borderId="13" xfId="4" applyNumberFormat="1" applyFont="1" applyFill="1" applyBorder="1" applyAlignment="1">
      <alignment horizontal="right" vertical="center" wrapText="1"/>
    </xf>
    <xf numFmtId="0" fontId="7" fillId="0" borderId="0" xfId="8" applyFont="1" applyAlignment="1">
      <alignment horizontal="center" vertical="center"/>
    </xf>
    <xf numFmtId="0" fontId="7" fillId="0" borderId="0" xfId="8" applyFont="1" applyAlignment="1">
      <alignment horizontal="left" vertical="center"/>
    </xf>
    <xf numFmtId="4" fontId="7" fillId="0" borderId="0" xfId="8" applyNumberFormat="1" applyFont="1" applyAlignment="1">
      <alignment horizontal="right" vertical="center"/>
    </xf>
    <xf numFmtId="0" fontId="13" fillId="0" borderId="0" xfId="8" applyFont="1" applyAlignment="1">
      <alignment horizontal="center" vertical="center"/>
    </xf>
    <xf numFmtId="0" fontId="13" fillId="0" borderId="0" xfId="8" applyFont="1" applyAlignment="1">
      <alignment horizontal="left" vertical="center"/>
    </xf>
    <xf numFmtId="4" fontId="13" fillId="0" borderId="0" xfId="8" applyNumberFormat="1" applyFont="1" applyAlignment="1">
      <alignment horizontal="right" vertical="center"/>
    </xf>
    <xf numFmtId="0" fontId="7" fillId="0" borderId="0" xfId="8" applyFont="1" applyAlignment="1">
      <alignment horizontal="center" vertical="center" wrapText="1"/>
    </xf>
    <xf numFmtId="2" fontId="7" fillId="0" borderId="0" xfId="8" applyNumberFormat="1" applyFont="1" applyAlignment="1">
      <alignment horizontal="center" vertical="center"/>
    </xf>
    <xf numFmtId="0" fontId="13" fillId="2" borderId="10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center" vertical="center" wrapText="1"/>
    </xf>
    <xf numFmtId="0" fontId="7" fillId="2" borderId="1" xfId="8" applyFont="1" applyFill="1" applyBorder="1" applyAlignment="1">
      <alignment horizontal="center" vertical="center" wrapText="1"/>
    </xf>
    <xf numFmtId="0" fontId="7" fillId="2" borderId="1" xfId="8" applyFont="1" applyFill="1" applyBorder="1" applyAlignment="1">
      <alignment horizontal="center" vertical="center"/>
    </xf>
    <xf numFmtId="0" fontId="7" fillId="2" borderId="5" xfId="8" applyFont="1" applyFill="1" applyBorder="1" applyAlignment="1">
      <alignment horizontal="center" vertical="center"/>
    </xf>
    <xf numFmtId="0" fontId="7" fillId="0" borderId="4" xfId="8" applyFont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/>
    </xf>
    <xf numFmtId="0" fontId="7" fillId="0" borderId="5" xfId="8" applyFont="1" applyBorder="1" applyAlignment="1">
      <alignment horizontal="center" vertical="center"/>
    </xf>
    <xf numFmtId="0" fontId="7" fillId="0" borderId="6" xfId="8" applyFont="1" applyBorder="1" applyAlignment="1">
      <alignment horizontal="center" vertical="center" wrapText="1"/>
    </xf>
    <xf numFmtId="0" fontId="7" fillId="0" borderId="2" xfId="8" applyFont="1" applyBorder="1" applyAlignment="1">
      <alignment horizontal="center" vertical="center" wrapText="1"/>
    </xf>
    <xf numFmtId="4" fontId="7" fillId="0" borderId="2" xfId="8" applyNumberFormat="1" applyFont="1" applyBorder="1" applyAlignment="1">
      <alignment horizontal="center" vertical="center"/>
    </xf>
    <xf numFmtId="4" fontId="7" fillId="0" borderId="12" xfId="8" applyNumberFormat="1" applyFont="1" applyBorder="1" applyAlignment="1">
      <alignment horizontal="center" vertical="center"/>
    </xf>
    <xf numFmtId="4" fontId="7" fillId="0" borderId="0" xfId="8" applyNumberFormat="1" applyFont="1" applyAlignment="1">
      <alignment horizontal="center" vertical="center"/>
    </xf>
    <xf numFmtId="4" fontId="7" fillId="2" borderId="1" xfId="8" applyNumberFormat="1" applyFont="1" applyFill="1" applyBorder="1" applyAlignment="1">
      <alignment horizontal="center" vertical="center"/>
    </xf>
    <xf numFmtId="4" fontId="7" fillId="2" borderId="5" xfId="8" applyNumberFormat="1" applyFont="1" applyFill="1" applyBorder="1" applyAlignment="1">
      <alignment horizontal="center" vertical="center"/>
    </xf>
    <xf numFmtId="0" fontId="7" fillId="0" borderId="1" xfId="8" applyFont="1" applyBorder="1" applyAlignment="1">
      <alignment horizontal="center" vertical="center" wrapText="1"/>
    </xf>
    <xf numFmtId="4" fontId="7" fillId="0" borderId="1" xfId="8" applyNumberFormat="1" applyFont="1" applyBorder="1" applyAlignment="1">
      <alignment horizontal="center" vertical="center"/>
    </xf>
    <xf numFmtId="4" fontId="7" fillId="0" borderId="5" xfId="8" applyNumberFormat="1" applyFont="1" applyBorder="1" applyAlignment="1">
      <alignment horizontal="center" vertical="center"/>
    </xf>
    <xf numFmtId="0" fontId="16" fillId="0" borderId="0" xfId="8" applyFont="1" applyAlignment="1">
      <alignment horizontal="right" vertical="center"/>
    </xf>
    <xf numFmtId="0" fontId="7" fillId="0" borderId="7" xfId="8" applyFont="1" applyBorder="1" applyAlignment="1">
      <alignment horizontal="center" vertical="center" wrapText="1"/>
    </xf>
    <xf numFmtId="0" fontId="7" fillId="0" borderId="8" xfId="8" applyFont="1" applyBorder="1" applyAlignment="1">
      <alignment horizontal="center" vertical="center" wrapText="1"/>
    </xf>
    <xf numFmtId="4" fontId="7" fillId="0" borderId="8" xfId="8" applyNumberFormat="1" applyFont="1" applyBorder="1" applyAlignment="1">
      <alignment horizontal="center" vertical="center"/>
    </xf>
    <xf numFmtId="4" fontId="7" fillId="0" borderId="13" xfId="8" applyNumberFormat="1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7" fillId="2" borderId="2" xfId="8" applyFont="1" applyFill="1" applyBorder="1" applyAlignment="1">
      <alignment horizontal="center" vertical="center" wrapText="1"/>
    </xf>
    <xf numFmtId="4" fontId="7" fillId="2" borderId="2" xfId="8" applyNumberFormat="1" applyFont="1" applyFill="1" applyBorder="1" applyAlignment="1">
      <alignment horizontal="center" vertical="center"/>
    </xf>
    <xf numFmtId="4" fontId="7" fillId="2" borderId="12" xfId="8" applyNumberFormat="1" applyFont="1" applyFill="1" applyBorder="1" applyAlignment="1">
      <alignment horizontal="center" vertical="center"/>
    </xf>
    <xf numFmtId="4" fontId="7" fillId="0" borderId="13" xfId="8" applyNumberFormat="1" applyFont="1" applyBorder="1" applyAlignment="1">
      <alignment horizontal="center" vertical="center"/>
    </xf>
    <xf numFmtId="0" fontId="7" fillId="0" borderId="9" xfId="8" applyFont="1" applyBorder="1" applyAlignment="1">
      <alignment horizontal="center" vertical="center" wrapText="1"/>
    </xf>
    <xf numFmtId="0" fontId="7" fillId="0" borderId="10" xfId="8" applyFont="1" applyBorder="1" applyAlignment="1">
      <alignment horizontal="center" vertical="center" wrapText="1"/>
    </xf>
    <xf numFmtId="4" fontId="7" fillId="0" borderId="10" xfId="8" applyNumberFormat="1" applyFont="1" applyBorder="1" applyAlignment="1">
      <alignment horizontal="center" vertical="center"/>
    </xf>
    <xf numFmtId="4" fontId="7" fillId="0" borderId="11" xfId="8" applyNumberFormat="1" applyFont="1" applyBorder="1" applyAlignment="1">
      <alignment horizontal="center" vertical="center"/>
    </xf>
    <xf numFmtId="0" fontId="7" fillId="2" borderId="9" xfId="8" applyFont="1" applyFill="1" applyBorder="1" applyAlignment="1">
      <alignment horizontal="center" vertical="center" wrapText="1"/>
    </xf>
    <xf numFmtId="0" fontId="7" fillId="2" borderId="10" xfId="8" applyFont="1" applyFill="1" applyBorder="1" applyAlignment="1">
      <alignment horizontal="center" vertical="center" wrapText="1"/>
    </xf>
    <xf numFmtId="16" fontId="7" fillId="2" borderId="10" xfId="8" applyNumberFormat="1" applyFont="1" applyFill="1" applyBorder="1" applyAlignment="1">
      <alignment horizontal="center" vertical="center" wrapText="1"/>
    </xf>
    <xf numFmtId="4" fontId="7" fillId="2" borderId="10" xfId="8" applyNumberFormat="1" applyFont="1" applyFill="1" applyBorder="1" applyAlignment="1">
      <alignment horizontal="center" vertical="center"/>
    </xf>
    <xf numFmtId="4" fontId="7" fillId="2" borderId="11" xfId="8" applyNumberFormat="1" applyFont="1" applyFill="1" applyBorder="1" applyAlignment="1">
      <alignment horizontal="center" vertical="center"/>
    </xf>
    <xf numFmtId="9" fontId="7" fillId="0" borderId="0" xfId="8" applyNumberFormat="1" applyFont="1" applyAlignment="1">
      <alignment horizontal="center" vertical="center"/>
    </xf>
    <xf numFmtId="4" fontId="17" fillId="0" borderId="0" xfId="8" applyNumberFormat="1" applyFont="1" applyAlignment="1">
      <alignment horizontal="left" vertical="center"/>
    </xf>
    <xf numFmtId="4" fontId="17" fillId="0" borderId="0" xfId="8" applyNumberFormat="1" applyFont="1" applyAlignment="1">
      <alignment horizontal="right" vertical="center"/>
    </xf>
    <xf numFmtId="4" fontId="17" fillId="5" borderId="0" xfId="8" applyNumberFormat="1" applyFont="1" applyFill="1" applyAlignment="1">
      <alignment horizontal="center" vertical="center"/>
    </xf>
    <xf numFmtId="4" fontId="13" fillId="0" borderId="0" xfId="8" applyNumberFormat="1" applyFont="1" applyAlignment="1">
      <alignment horizontal="left" vertical="center"/>
    </xf>
    <xf numFmtId="0" fontId="17" fillId="0" borderId="0" xfId="8" applyFont="1"/>
    <xf numFmtId="0" fontId="17" fillId="0" borderId="0" xfId="8" applyFont="1" applyAlignment="1">
      <alignment horizontal="center" vertical="center"/>
    </xf>
    <xf numFmtId="2" fontId="17" fillId="0" borderId="0" xfId="8" applyNumberFormat="1" applyFont="1"/>
    <xf numFmtId="4" fontId="17" fillId="0" borderId="0" xfId="8" applyNumberFormat="1" applyFont="1" applyAlignment="1">
      <alignment horizontal="right"/>
    </xf>
    <xf numFmtId="0" fontId="17" fillId="3" borderId="0" xfId="8" applyFont="1" applyFill="1"/>
    <xf numFmtId="2" fontId="19" fillId="4" borderId="10" xfId="0" applyNumberFormat="1" applyFont="1" applyFill="1" applyBorder="1" applyAlignment="1">
      <alignment horizontal="center" vertical="center" wrapText="1"/>
    </xf>
    <xf numFmtId="4" fontId="19" fillId="4" borderId="11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/>
    </xf>
    <xf numFmtId="1" fontId="13" fillId="4" borderId="19" xfId="0" applyNumberFormat="1" applyFont="1" applyFill="1" applyBorder="1" applyAlignment="1">
      <alignment horizontal="center" vertical="center"/>
    </xf>
    <xf numFmtId="1" fontId="13" fillId="4" borderId="5" xfId="0" applyNumberFormat="1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1" fontId="7" fillId="4" borderId="17" xfId="0" applyNumberFormat="1" applyFont="1" applyFill="1" applyBorder="1" applyAlignment="1">
      <alignment horizontal="center" vertical="center"/>
    </xf>
    <xf numFmtId="1" fontId="7" fillId="4" borderId="18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Alignment="1">
      <alignment vertical="center"/>
    </xf>
    <xf numFmtId="4" fontId="11" fillId="0" borderId="0" xfId="0" applyNumberFormat="1" applyFont="1" applyAlignment="1">
      <alignment vertical="center"/>
    </xf>
    <xf numFmtId="169" fontId="10" fillId="0" borderId="8" xfId="0" applyNumberFormat="1" applyFont="1" applyBorder="1" applyAlignment="1">
      <alignment vertical="center"/>
    </xf>
    <xf numFmtId="4" fontId="6" fillId="0" borderId="15" xfId="0" applyNumberFormat="1" applyFont="1" applyBorder="1" applyAlignment="1">
      <alignment horizontal="right" vertical="center"/>
    </xf>
    <xf numFmtId="0" fontId="7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6" fillId="0" borderId="22" xfId="8" applyFont="1" applyBorder="1" applyAlignment="1">
      <alignment horizontal="center" vertical="center" wrapText="1"/>
    </xf>
    <xf numFmtId="4" fontId="6" fillId="5" borderId="22" xfId="8" applyNumberFormat="1" applyFont="1" applyFill="1" applyBorder="1" applyAlignment="1">
      <alignment horizontal="center" vertical="center" wrapText="1"/>
    </xf>
    <xf numFmtId="0" fontId="6" fillId="0" borderId="22" xfId="8" applyFont="1" applyBorder="1" applyAlignment="1">
      <alignment horizontal="center" vertical="center" wrapText="1"/>
    </xf>
    <xf numFmtId="0" fontId="7" fillId="0" borderId="0" xfId="8" applyFont="1" applyAlignment="1">
      <alignment horizontal="center" vertical="center" wrapText="1"/>
    </xf>
    <xf numFmtId="0" fontId="7" fillId="0" borderId="0" xfId="8" quotePrefix="1" applyFont="1" applyAlignment="1">
      <alignment horizontal="center" vertical="center" wrapText="1"/>
    </xf>
    <xf numFmtId="0" fontId="13" fillId="0" borderId="0" xfId="8" applyFont="1" applyAlignment="1">
      <alignment horizontal="center" vertical="center" wrapText="1"/>
    </xf>
    <xf numFmtId="0" fontId="7" fillId="0" borderId="28" xfId="8" applyFont="1" applyBorder="1" applyAlignment="1">
      <alignment horizontal="center" vertical="center" wrapText="1"/>
    </xf>
    <xf numFmtId="0" fontId="7" fillId="0" borderId="19" xfId="8" applyFont="1" applyBorder="1" applyAlignment="1">
      <alignment horizontal="center" vertical="center" wrapText="1"/>
    </xf>
    <xf numFmtId="0" fontId="15" fillId="0" borderId="0" xfId="8" applyFont="1" applyAlignment="1">
      <alignment horizontal="center" vertical="center" wrapText="1"/>
    </xf>
    <xf numFmtId="0" fontId="7" fillId="0" borderId="0" xfId="8" applyFont="1" applyAlignment="1">
      <alignment horizontal="right" vertical="center" wrapText="1"/>
    </xf>
    <xf numFmtId="1" fontId="7" fillId="0" borderId="0" xfId="8" applyNumberFormat="1" applyFont="1" applyAlignment="1">
      <alignment horizontal="right" vertical="center"/>
    </xf>
    <xf numFmtId="0" fontId="13" fillId="2" borderId="29" xfId="8" applyFont="1" applyFill="1" applyBorder="1" applyAlignment="1">
      <alignment horizontal="center" vertical="center" wrapText="1"/>
    </xf>
    <xf numFmtId="0" fontId="13" fillId="2" borderId="20" xfId="8" applyFont="1" applyFill="1" applyBorder="1" applyAlignment="1">
      <alignment horizontal="center" vertical="center" wrapText="1"/>
    </xf>
    <xf numFmtId="0" fontId="13" fillId="2" borderId="17" xfId="8" applyFont="1" applyFill="1" applyBorder="1" applyAlignment="1">
      <alignment horizontal="center" vertical="center" wrapText="1"/>
    </xf>
    <xf numFmtId="0" fontId="13" fillId="2" borderId="3" xfId="8" applyFont="1" applyFill="1" applyBorder="1" applyAlignment="1">
      <alignment horizontal="center" vertical="center" wrapText="1"/>
    </xf>
    <xf numFmtId="0" fontId="13" fillId="2" borderId="26" xfId="8" applyFont="1" applyFill="1" applyBorder="1" applyAlignment="1">
      <alignment horizontal="center" vertical="center"/>
    </xf>
    <xf numFmtId="0" fontId="13" fillId="2" borderId="30" xfId="8" applyFont="1" applyFill="1" applyBorder="1" applyAlignment="1">
      <alignment horizontal="center" vertical="center"/>
    </xf>
    <xf numFmtId="0" fontId="13" fillId="2" borderId="27" xfId="8" applyFont="1" applyFill="1" applyBorder="1" applyAlignment="1">
      <alignment horizontal="center" vertical="center"/>
    </xf>
    <xf numFmtId="0" fontId="13" fillId="2" borderId="18" xfId="8" applyFont="1" applyFill="1" applyBorder="1" applyAlignment="1">
      <alignment horizontal="center" vertical="center" wrapText="1"/>
    </xf>
    <xf numFmtId="0" fontId="13" fillId="2" borderId="14" xfId="8" applyFont="1" applyFill="1" applyBorder="1" applyAlignment="1">
      <alignment horizontal="center" vertical="center" wrapText="1"/>
    </xf>
    <xf numFmtId="2" fontId="19" fillId="4" borderId="26" xfId="0" applyNumberFormat="1" applyFont="1" applyFill="1" applyBorder="1" applyAlignment="1">
      <alignment horizontal="center" vertical="center" wrapText="1"/>
    </xf>
    <xf numFmtId="2" fontId="19" fillId="4" borderId="23" xfId="0" applyNumberFormat="1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4" fontId="18" fillId="4" borderId="26" xfId="0" applyNumberFormat="1" applyFont="1" applyFill="1" applyBorder="1" applyAlignment="1">
      <alignment vertical="center" wrapText="1"/>
    </xf>
    <xf numFmtId="165" fontId="6" fillId="0" borderId="26" xfId="5" applyNumberFormat="1" applyFont="1" applyFill="1" applyBorder="1" applyAlignment="1">
      <alignment horizontal="center" vertical="center" wrapText="1"/>
    </xf>
    <xf numFmtId="165" fontId="6" fillId="0" borderId="30" xfId="5" applyNumberFormat="1" applyFont="1" applyFill="1" applyBorder="1" applyAlignment="1">
      <alignment horizontal="center" vertical="center" wrapText="1"/>
    </xf>
    <xf numFmtId="165" fontId="6" fillId="0" borderId="23" xfId="5" applyNumberFormat="1" applyFont="1" applyFill="1" applyBorder="1" applyAlignment="1">
      <alignment horizontal="center" vertical="center" wrapText="1"/>
    </xf>
    <xf numFmtId="165" fontId="6" fillId="0" borderId="26" xfId="0" applyNumberFormat="1" applyFont="1" applyFill="1" applyBorder="1" applyAlignment="1">
      <alignment horizontal="center" vertical="center"/>
    </xf>
    <xf numFmtId="165" fontId="6" fillId="0" borderId="30" xfId="0" applyNumberFormat="1" applyFont="1" applyFill="1" applyBorder="1" applyAlignment="1">
      <alignment horizontal="center" vertical="center"/>
    </xf>
    <xf numFmtId="165" fontId="6" fillId="0" borderId="23" xfId="0" applyNumberFormat="1" applyFont="1" applyFill="1" applyBorder="1" applyAlignment="1">
      <alignment horizontal="center" vertical="center"/>
    </xf>
    <xf numFmtId="166" fontId="6" fillId="0" borderId="26" xfId="5" applyNumberFormat="1" applyFont="1" applyFill="1" applyBorder="1" applyAlignment="1">
      <alignment horizontal="center" vertical="center" wrapText="1"/>
    </xf>
    <xf numFmtId="166" fontId="6" fillId="0" borderId="30" xfId="5" applyNumberFormat="1" applyFont="1" applyFill="1" applyBorder="1" applyAlignment="1">
      <alignment horizontal="center" vertical="center" wrapText="1"/>
    </xf>
    <xf numFmtId="166" fontId="6" fillId="0" borderId="23" xfId="5" applyNumberFormat="1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4" fontId="14" fillId="6" borderId="33" xfId="0" applyNumberFormat="1" applyFont="1" applyFill="1" applyBorder="1" applyAlignment="1">
      <alignment horizontal="right" vertical="center"/>
    </xf>
    <xf numFmtId="0" fontId="14" fillId="6" borderId="20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9" fontId="14" fillId="6" borderId="16" xfId="0" applyNumberFormat="1" applyFont="1" applyFill="1" applyBorder="1" applyAlignment="1">
      <alignment horizontal="center" vertical="center"/>
    </xf>
    <xf numFmtId="4" fontId="14" fillId="6" borderId="25" xfId="0" applyNumberFormat="1" applyFont="1" applyFill="1" applyBorder="1" applyAlignment="1">
      <alignment horizontal="right" vertical="center"/>
    </xf>
    <xf numFmtId="0" fontId="14" fillId="7" borderId="20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4" fontId="14" fillId="7" borderId="25" xfId="0" applyNumberFormat="1" applyFont="1" applyFill="1" applyBorder="1" applyAlignment="1">
      <alignment horizontal="right" vertical="center"/>
    </xf>
  </cellXfs>
  <cellStyles count="9">
    <cellStyle name="Normal 10" xfId="1"/>
    <cellStyle name="Заголовок 3" xfId="7" builtinId="18" hidden="1"/>
    <cellStyle name="Обычный" xfId="0" builtinId="0"/>
    <cellStyle name="Обычный 2" xfId="2"/>
    <cellStyle name="Обычный 2 2" xfId="8"/>
    <cellStyle name="Обычный 4" xfId="3"/>
    <cellStyle name="Финансовый 2" xfId="4"/>
    <cellStyle name="მძიმე 2" xfId="5"/>
    <cellStyle name="ჩვეულებრივი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S41"/>
  <sheetViews>
    <sheetView topLeftCell="A17" zoomScale="115" zoomScaleNormal="115" workbookViewId="0">
      <selection activeCell="K25" sqref="K25"/>
    </sheetView>
  </sheetViews>
  <sheetFormatPr defaultRowHeight="15" x14ac:dyDescent="0.25"/>
  <cols>
    <col min="1" max="1" width="4.28515625" style="79" customWidth="1"/>
    <col min="2" max="2" width="15.7109375" style="79" customWidth="1"/>
    <col min="3" max="3" width="56" style="79" customWidth="1"/>
    <col min="4" max="4" width="11.7109375" style="73" bestFit="1" customWidth="1"/>
    <col min="5" max="5" width="11" style="73" bestFit="1" customWidth="1"/>
    <col min="6" max="6" width="15.140625" style="73" customWidth="1"/>
    <col min="7" max="7" width="13.28515625" style="73" customWidth="1"/>
    <col min="8" max="8" width="16.42578125" style="73" customWidth="1"/>
    <col min="9" max="9" width="12" style="73" customWidth="1"/>
    <col min="10" max="10" width="16.85546875" style="74" customWidth="1"/>
    <col min="11" max="11" width="13.7109375" style="75" customWidth="1"/>
    <col min="12" max="16384" width="9.140625" style="73"/>
  </cols>
  <sheetData>
    <row r="1" spans="1:11" ht="17.25" customHeight="1" x14ac:dyDescent="0.25">
      <c r="A1" s="147" t="s">
        <v>31</v>
      </c>
      <c r="B1" s="147"/>
      <c r="C1" s="147"/>
      <c r="F1" s="147" t="s">
        <v>32</v>
      </c>
      <c r="G1" s="147"/>
      <c r="H1" s="147"/>
    </row>
    <row r="2" spans="1:11" ht="13.5" customHeight="1" x14ac:dyDescent="0.25">
      <c r="A2" s="148" t="s">
        <v>0</v>
      </c>
      <c r="B2" s="148"/>
      <c r="C2" s="148"/>
      <c r="F2" s="148" t="s">
        <v>0</v>
      </c>
      <c r="G2" s="148"/>
      <c r="H2" s="148"/>
    </row>
    <row r="3" spans="1:11" ht="13.5" customHeight="1" x14ac:dyDescent="0.25">
      <c r="A3" s="147" t="s">
        <v>33</v>
      </c>
      <c r="B3" s="147"/>
      <c r="C3" s="147"/>
      <c r="F3" s="147" t="s">
        <v>33</v>
      </c>
      <c r="G3" s="147"/>
      <c r="H3" s="147"/>
    </row>
    <row r="4" spans="1:11" ht="13.5" customHeight="1" x14ac:dyDescent="0.25">
      <c r="A4" s="148" t="s">
        <v>0</v>
      </c>
      <c r="B4" s="148"/>
      <c r="C4" s="148"/>
      <c r="F4" s="148" t="s">
        <v>0</v>
      </c>
      <c r="G4" s="148"/>
      <c r="H4" s="148"/>
    </row>
    <row r="5" spans="1:11" ht="13.5" customHeight="1" x14ac:dyDescent="0.25">
      <c r="A5" s="147" t="s">
        <v>34</v>
      </c>
      <c r="B5" s="147"/>
      <c r="C5" s="147"/>
      <c r="F5" s="147" t="s">
        <v>34</v>
      </c>
      <c r="G5" s="147"/>
      <c r="H5" s="147"/>
    </row>
    <row r="6" spans="1:11" s="76" customFormat="1" ht="12.75" customHeight="1" x14ac:dyDescent="0.25">
      <c r="A6" s="149" t="s">
        <v>35</v>
      </c>
      <c r="B6" s="149"/>
      <c r="C6" s="149"/>
      <c r="F6" s="149" t="s">
        <v>35</v>
      </c>
      <c r="G6" s="149"/>
      <c r="H6" s="149"/>
      <c r="J6" s="77"/>
      <c r="K6" s="78"/>
    </row>
    <row r="7" spans="1:11" ht="3" customHeight="1" x14ac:dyDescent="0.25"/>
    <row r="8" spans="1:11" ht="28.9" customHeight="1" x14ac:dyDescent="0.25">
      <c r="A8" s="152" t="str">
        <f>'LOKALURI 1'!A1:F1</f>
        <v>ქ. ბათუმში, ლერმონტოვის  ქ. N98 მდებარე საცხოვრებელი სახლის ეზოს მიწისქვეშა კომუნიკაციების სარეაბილიტაციო სამუშაოები</v>
      </c>
      <c r="B8" s="152"/>
      <c r="C8" s="152"/>
      <c r="D8" s="152"/>
      <c r="E8" s="152"/>
      <c r="F8" s="152"/>
      <c r="G8" s="152"/>
      <c r="H8" s="152"/>
    </row>
    <row r="9" spans="1:11" ht="3" customHeight="1" x14ac:dyDescent="0.25">
      <c r="A9" s="147"/>
      <c r="B9" s="147"/>
      <c r="C9" s="147"/>
      <c r="D9" s="147"/>
      <c r="E9" s="147"/>
      <c r="F9" s="147"/>
      <c r="G9" s="147"/>
      <c r="H9" s="147"/>
    </row>
    <row r="10" spans="1:11" ht="13.5" customHeight="1" x14ac:dyDescent="0.25">
      <c r="A10" s="147" t="s">
        <v>36</v>
      </c>
      <c r="B10" s="147"/>
      <c r="C10" s="147"/>
      <c r="D10" s="147"/>
      <c r="E10" s="147"/>
      <c r="F10" s="147"/>
      <c r="G10" s="147"/>
      <c r="H10" s="147"/>
    </row>
    <row r="11" spans="1:11" ht="3" customHeight="1" x14ac:dyDescent="0.25"/>
    <row r="12" spans="1:11" ht="12.75" customHeight="1" x14ac:dyDescent="0.25">
      <c r="B12" s="153"/>
      <c r="C12" s="153"/>
      <c r="D12" s="154" t="s">
        <v>37</v>
      </c>
      <c r="E12" s="154"/>
      <c r="F12" s="154"/>
      <c r="G12" s="80" t="e">
        <f>H36</f>
        <v>#REF!</v>
      </c>
      <c r="H12" s="74" t="s">
        <v>4</v>
      </c>
    </row>
    <row r="13" spans="1:11" ht="13.5" hidden="1" customHeight="1" x14ac:dyDescent="0.25"/>
    <row r="14" spans="1:11" ht="3" customHeight="1" thickBot="1" x14ac:dyDescent="0.3"/>
    <row r="15" spans="1:11" s="76" customFormat="1" ht="14.25" customHeight="1" thickTop="1" x14ac:dyDescent="0.25">
      <c r="A15" s="155" t="s">
        <v>38</v>
      </c>
      <c r="B15" s="157" t="s">
        <v>39</v>
      </c>
      <c r="C15" s="157" t="s">
        <v>40</v>
      </c>
      <c r="D15" s="159" t="s">
        <v>37</v>
      </c>
      <c r="E15" s="160"/>
      <c r="F15" s="160"/>
      <c r="G15" s="161"/>
      <c r="H15" s="162" t="s">
        <v>41</v>
      </c>
      <c r="J15" s="77"/>
      <c r="K15" s="78"/>
    </row>
    <row r="16" spans="1:11" s="76" customFormat="1" ht="22.9" customHeight="1" thickBot="1" x14ac:dyDescent="0.3">
      <c r="A16" s="156"/>
      <c r="B16" s="158"/>
      <c r="C16" s="158"/>
      <c r="D16" s="81" t="s">
        <v>42</v>
      </c>
      <c r="E16" s="81" t="s">
        <v>43</v>
      </c>
      <c r="F16" s="81" t="s">
        <v>44</v>
      </c>
      <c r="G16" s="81" t="s">
        <v>45</v>
      </c>
      <c r="H16" s="163"/>
      <c r="J16" s="77"/>
    </row>
    <row r="17" spans="1:15" ht="9.75" customHeight="1" thickTop="1" thickBot="1" x14ac:dyDescent="0.3">
      <c r="A17" s="82">
        <v>1</v>
      </c>
      <c r="B17" s="83">
        <v>2</v>
      </c>
      <c r="C17" s="83">
        <v>3</v>
      </c>
      <c r="D17" s="84">
        <v>4</v>
      </c>
      <c r="E17" s="84">
        <v>5</v>
      </c>
      <c r="F17" s="84">
        <v>6</v>
      </c>
      <c r="G17" s="84">
        <v>7</v>
      </c>
      <c r="H17" s="85">
        <v>8</v>
      </c>
      <c r="J17" s="77"/>
      <c r="K17" s="78"/>
      <c r="L17" s="76"/>
      <c r="M17" s="76"/>
      <c r="N17" s="76"/>
      <c r="O17" s="76"/>
    </row>
    <row r="18" spans="1:15" ht="15" customHeight="1" thickTop="1" thickBot="1" x14ac:dyDescent="0.3">
      <c r="A18" s="86">
        <v>1</v>
      </c>
      <c r="B18" s="150" t="s">
        <v>46</v>
      </c>
      <c r="C18" s="151"/>
      <c r="D18" s="87"/>
      <c r="E18" s="87"/>
      <c r="F18" s="87"/>
      <c r="G18" s="87"/>
      <c r="H18" s="88"/>
      <c r="J18" s="77"/>
      <c r="K18" s="78"/>
      <c r="L18" s="76"/>
      <c r="M18" s="76"/>
      <c r="N18" s="76"/>
      <c r="O18" s="76"/>
    </row>
    <row r="19" spans="1:15" ht="55.5" customHeight="1" thickTop="1" thickBot="1" x14ac:dyDescent="0.3">
      <c r="A19" s="89">
        <v>1</v>
      </c>
      <c r="B19" s="90" t="s">
        <v>47</v>
      </c>
      <c r="C19" s="90" t="str">
        <f>A8</f>
        <v>ქ. ბათუმში, ლერმონტოვის  ქ. N98 მდებარე საცხოვრებელი სახლის ეზოს მიწისქვეშა კომუნიკაციების სარეაბილიტაციო სამუშაოები</v>
      </c>
      <c r="D19" s="91" t="e">
        <f>'LOKALURI 1'!#REF!</f>
        <v>#REF!</v>
      </c>
      <c r="E19" s="91">
        <v>0</v>
      </c>
      <c r="F19" s="91"/>
      <c r="G19" s="91"/>
      <c r="H19" s="92" t="e">
        <f>SUM(D19:G19)</f>
        <v>#REF!</v>
      </c>
      <c r="J19" s="77"/>
      <c r="L19" s="76"/>
      <c r="M19" s="76"/>
      <c r="N19" s="76"/>
      <c r="O19" s="76"/>
    </row>
    <row r="20" spans="1:15" ht="18" customHeight="1" thickTop="1" thickBot="1" x14ac:dyDescent="0.3">
      <c r="A20" s="82"/>
      <c r="B20" s="83"/>
      <c r="C20" s="83" t="s">
        <v>48</v>
      </c>
      <c r="D20" s="94" t="e">
        <f>D19</f>
        <v>#REF!</v>
      </c>
      <c r="E20" s="94">
        <f>E19</f>
        <v>0</v>
      </c>
      <c r="F20" s="94">
        <f>F19</f>
        <v>0</v>
      </c>
      <c r="G20" s="94">
        <f>G19</f>
        <v>0</v>
      </c>
      <c r="H20" s="95" t="e">
        <f>SUM(D20:G20)</f>
        <v>#REF!</v>
      </c>
      <c r="J20" s="77"/>
      <c r="L20" s="76"/>
      <c r="M20" s="76"/>
      <c r="N20" s="76"/>
      <c r="O20" s="76"/>
    </row>
    <row r="21" spans="1:15" ht="18" customHeight="1" thickTop="1" thickBot="1" x14ac:dyDescent="0.3">
      <c r="A21" s="86">
        <v>2</v>
      </c>
      <c r="B21" s="96"/>
      <c r="C21" s="96" t="s">
        <v>49</v>
      </c>
      <c r="D21" s="97"/>
      <c r="E21" s="97"/>
      <c r="F21" s="97"/>
      <c r="G21" s="97"/>
      <c r="H21" s="98"/>
      <c r="I21" s="99"/>
      <c r="J21" s="77"/>
      <c r="L21" s="76"/>
      <c r="M21" s="76"/>
      <c r="N21" s="76"/>
      <c r="O21" s="76"/>
    </row>
    <row r="22" spans="1:15" ht="22.5" customHeight="1" thickTop="1" x14ac:dyDescent="0.25">
      <c r="A22" s="100"/>
      <c r="B22" s="101"/>
      <c r="C22" s="101" t="s">
        <v>50</v>
      </c>
      <c r="D22" s="102"/>
      <c r="E22" s="102"/>
      <c r="F22" s="102"/>
      <c r="G22" s="102">
        <f>H22</f>
        <v>0</v>
      </c>
      <c r="H22" s="103">
        <v>0</v>
      </c>
      <c r="L22" s="76"/>
      <c r="M22" s="76"/>
      <c r="N22" s="76"/>
      <c r="O22" s="76"/>
    </row>
    <row r="23" spans="1:15" ht="15" customHeight="1" thickBot="1" x14ac:dyDescent="0.3">
      <c r="A23" s="104"/>
      <c r="B23" s="105"/>
      <c r="C23" s="105" t="s">
        <v>51</v>
      </c>
      <c r="D23" s="106"/>
      <c r="E23" s="106"/>
      <c r="F23" s="106"/>
      <c r="G23" s="107">
        <f>SUM(G22)</f>
        <v>0</v>
      </c>
      <c r="H23" s="107">
        <f>SUM(H22)</f>
        <v>0</v>
      </c>
      <c r="L23" s="76"/>
      <c r="M23" s="76"/>
      <c r="N23" s="76"/>
      <c r="O23" s="76"/>
    </row>
    <row r="24" spans="1:15" ht="18" customHeight="1" thickTop="1" thickBot="1" x14ac:dyDescent="0.3">
      <c r="A24" s="86">
        <v>2</v>
      </c>
      <c r="B24" s="96"/>
      <c r="C24" s="96" t="s">
        <v>52</v>
      </c>
      <c r="D24" s="97"/>
      <c r="E24" s="97"/>
      <c r="F24" s="97"/>
      <c r="G24" s="97"/>
      <c r="H24" s="98"/>
      <c r="I24" s="99"/>
      <c r="L24" s="76"/>
      <c r="M24" s="76"/>
      <c r="N24" s="76"/>
      <c r="O24" s="76"/>
    </row>
    <row r="25" spans="1:15" ht="15" customHeight="1" thickTop="1" x14ac:dyDescent="0.25">
      <c r="A25" s="100"/>
      <c r="B25" s="101" t="s">
        <v>53</v>
      </c>
      <c r="C25" s="101" t="s">
        <v>54</v>
      </c>
      <c r="D25" s="102"/>
      <c r="E25" s="102"/>
      <c r="F25" s="102"/>
      <c r="G25" s="102">
        <f>H25</f>
        <v>0</v>
      </c>
      <c r="H25" s="108">
        <v>0</v>
      </c>
      <c r="L25" s="76"/>
      <c r="M25" s="76"/>
      <c r="N25" s="76"/>
      <c r="O25" s="76"/>
    </row>
    <row r="26" spans="1:15" ht="15" customHeight="1" thickBot="1" x14ac:dyDescent="0.3">
      <c r="A26" s="109"/>
      <c r="B26" s="110" t="s">
        <v>55</v>
      </c>
      <c r="C26" s="110" t="s">
        <v>56</v>
      </c>
      <c r="D26" s="111"/>
      <c r="E26" s="111"/>
      <c r="F26" s="111"/>
      <c r="G26" s="111">
        <v>0</v>
      </c>
      <c r="H26" s="112">
        <v>0</v>
      </c>
      <c r="L26" s="76"/>
      <c r="M26" s="76"/>
      <c r="N26" s="76"/>
      <c r="O26" s="76"/>
    </row>
    <row r="27" spans="1:15" ht="15" customHeight="1" thickTop="1" thickBot="1" x14ac:dyDescent="0.3">
      <c r="A27" s="104"/>
      <c r="B27" s="105"/>
      <c r="C27" s="105" t="s">
        <v>57</v>
      </c>
      <c r="D27" s="106"/>
      <c r="E27" s="106"/>
      <c r="F27" s="106"/>
      <c r="G27" s="106">
        <f>G26+G25</f>
        <v>0</v>
      </c>
      <c r="H27" s="107">
        <f>H26+H25</f>
        <v>0</v>
      </c>
      <c r="L27" s="76"/>
      <c r="M27" s="76"/>
      <c r="N27" s="76"/>
      <c r="O27" s="76"/>
    </row>
    <row r="28" spans="1:15" ht="15" customHeight="1" thickTop="1" thickBot="1" x14ac:dyDescent="0.3">
      <c r="A28" s="82"/>
      <c r="B28" s="83"/>
      <c r="C28" s="83" t="s">
        <v>58</v>
      </c>
      <c r="D28" s="94" t="e">
        <f>D20</f>
        <v>#REF!</v>
      </c>
      <c r="E28" s="94">
        <f>E20</f>
        <v>0</v>
      </c>
      <c r="F28" s="94"/>
      <c r="G28" s="94">
        <f>G27</f>
        <v>0</v>
      </c>
      <c r="H28" s="95" t="e">
        <f>H20+H27+H23</f>
        <v>#REF!</v>
      </c>
      <c r="L28" s="76"/>
      <c r="M28" s="76"/>
      <c r="N28" s="76"/>
      <c r="O28" s="76"/>
    </row>
    <row r="29" spans="1:15" ht="15" customHeight="1" thickTop="1" thickBot="1" x14ac:dyDescent="0.3">
      <c r="A29" s="89"/>
      <c r="B29" s="90"/>
      <c r="C29" s="90" t="s">
        <v>59</v>
      </c>
      <c r="D29" s="91"/>
      <c r="E29" s="91"/>
      <c r="F29" s="91"/>
      <c r="G29" s="91"/>
      <c r="H29" s="92"/>
      <c r="L29" s="76"/>
      <c r="M29" s="76"/>
      <c r="N29" s="76"/>
      <c r="O29" s="76"/>
    </row>
    <row r="30" spans="1:15" ht="15" customHeight="1" thickTop="1" thickBot="1" x14ac:dyDescent="0.3">
      <c r="A30" s="86"/>
      <c r="B30" s="96" t="s">
        <v>60</v>
      </c>
      <c r="C30" s="96" t="s">
        <v>61</v>
      </c>
      <c r="D30" s="97"/>
      <c r="E30" s="97"/>
      <c r="F30" s="97"/>
      <c r="G30" s="98">
        <v>0</v>
      </c>
      <c r="H30" s="98">
        <v>0</v>
      </c>
      <c r="L30" s="76"/>
      <c r="M30" s="76"/>
      <c r="N30" s="76"/>
      <c r="O30" s="76"/>
    </row>
    <row r="31" spans="1:15" ht="15" customHeight="1" thickTop="1" thickBot="1" x14ac:dyDescent="0.3">
      <c r="A31" s="113"/>
      <c r="B31" s="114"/>
      <c r="C31" s="115" t="s">
        <v>62</v>
      </c>
      <c r="D31" s="116"/>
      <c r="E31" s="116"/>
      <c r="F31" s="116"/>
      <c r="G31" s="116">
        <f>SUM(G30:G30)</f>
        <v>0</v>
      </c>
      <c r="H31" s="117">
        <f>SUM(H30:H30)</f>
        <v>0</v>
      </c>
      <c r="L31" s="76"/>
      <c r="M31" s="76"/>
      <c r="N31" s="76"/>
      <c r="O31" s="76"/>
    </row>
    <row r="32" spans="1:15" ht="15" customHeight="1" thickTop="1" thickBot="1" x14ac:dyDescent="0.3">
      <c r="A32" s="82"/>
      <c r="B32" s="83"/>
      <c r="C32" s="83" t="s">
        <v>63</v>
      </c>
      <c r="D32" s="94" t="e">
        <f>D28</f>
        <v>#REF!</v>
      </c>
      <c r="E32" s="94">
        <f>E28</f>
        <v>0</v>
      </c>
      <c r="F32" s="94"/>
      <c r="G32" s="94">
        <f>G31+G28</f>
        <v>0</v>
      </c>
      <c r="H32" s="95" t="e">
        <f>H31+H28</f>
        <v>#REF!</v>
      </c>
      <c r="L32" s="76"/>
      <c r="M32" s="76"/>
      <c r="N32" s="76"/>
      <c r="O32" s="76"/>
    </row>
    <row r="33" spans="1:19" ht="15" customHeight="1" thickTop="1" thickBot="1" x14ac:dyDescent="0.3">
      <c r="A33" s="89"/>
      <c r="B33" s="90" t="s">
        <v>64</v>
      </c>
      <c r="C33" s="90" t="s">
        <v>65</v>
      </c>
      <c r="D33" s="91">
        <v>0</v>
      </c>
      <c r="E33" s="91">
        <f>E32*0.03</f>
        <v>0</v>
      </c>
      <c r="F33" s="91"/>
      <c r="G33" s="91" t="e">
        <f>H33</f>
        <v>#REF!</v>
      </c>
      <c r="H33" s="92" t="e">
        <f>D19/100*5</f>
        <v>#REF!</v>
      </c>
      <c r="I33" s="118">
        <v>0.05</v>
      </c>
      <c r="L33" s="76"/>
      <c r="M33" s="76"/>
      <c r="N33" s="76"/>
      <c r="O33" s="76"/>
    </row>
    <row r="34" spans="1:19" ht="15" customHeight="1" thickTop="1" thickBot="1" x14ac:dyDescent="0.3">
      <c r="A34" s="82"/>
      <c r="B34" s="83"/>
      <c r="C34" s="83" t="s">
        <v>66</v>
      </c>
      <c r="D34" s="94" t="e">
        <f>SUM(D32:D33)</f>
        <v>#REF!</v>
      </c>
      <c r="E34" s="94">
        <f>SUM(E32:E33)</f>
        <v>0</v>
      </c>
      <c r="F34" s="94"/>
      <c r="G34" s="94" t="e">
        <f>SUM(G32:G33)</f>
        <v>#REF!</v>
      </c>
      <c r="H34" s="95" t="e">
        <f>SUM(H32:H33)</f>
        <v>#REF!</v>
      </c>
      <c r="J34" s="119"/>
      <c r="K34" s="120"/>
      <c r="L34" s="76"/>
      <c r="M34" s="76"/>
      <c r="N34" s="76"/>
      <c r="O34" s="76"/>
    </row>
    <row r="35" spans="1:19" ht="15" customHeight="1" thickTop="1" thickBot="1" x14ac:dyDescent="0.3">
      <c r="A35" s="104"/>
      <c r="B35" s="105"/>
      <c r="C35" s="105" t="s">
        <v>67</v>
      </c>
      <c r="D35" s="106"/>
      <c r="E35" s="106"/>
      <c r="F35" s="106"/>
      <c r="G35" s="106" t="e">
        <f>H35</f>
        <v>#REF!</v>
      </c>
      <c r="H35" s="107" t="e">
        <f>H34*0.18</f>
        <v>#REF!</v>
      </c>
      <c r="J35" s="119"/>
      <c r="K35" s="120"/>
      <c r="L35" s="76"/>
      <c r="M35" s="76"/>
      <c r="N35" s="76"/>
      <c r="O35" s="76"/>
    </row>
    <row r="36" spans="1:19" ht="15" customHeight="1" thickTop="1" thickBot="1" x14ac:dyDescent="0.3">
      <c r="A36" s="82"/>
      <c r="B36" s="83"/>
      <c r="C36" s="83" t="s">
        <v>68</v>
      </c>
      <c r="D36" s="94" t="e">
        <f>D34</f>
        <v>#REF!</v>
      </c>
      <c r="E36" s="94">
        <f>E34</f>
        <v>0</v>
      </c>
      <c r="F36" s="94"/>
      <c r="G36" s="94" t="e">
        <f>SUM(G34:G35)</f>
        <v>#REF!</v>
      </c>
      <c r="H36" s="95" t="e">
        <f>G36+D36+E36</f>
        <v>#REF!</v>
      </c>
      <c r="I36" s="93" t="e">
        <f>SUM(H34:H35)</f>
        <v>#REF!</v>
      </c>
      <c r="J36" s="121" t="e">
        <f>I36-H36</f>
        <v>#REF!</v>
      </c>
      <c r="K36" s="78">
        <v>38720.32</v>
      </c>
      <c r="L36" s="76"/>
      <c r="M36" s="76"/>
      <c r="N36" s="76"/>
      <c r="O36" s="76"/>
    </row>
    <row r="37" spans="1:19" ht="4.5" customHeight="1" thickTop="1" x14ac:dyDescent="0.25">
      <c r="J37" s="122"/>
    </row>
    <row r="38" spans="1:19" s="123" customFormat="1" ht="48.75" customHeight="1" x14ac:dyDescent="0.25">
      <c r="C38" s="51" t="s">
        <v>69</v>
      </c>
      <c r="D38" s="124"/>
      <c r="G38" s="125"/>
      <c r="I38" s="73"/>
      <c r="J38" s="77"/>
      <c r="K38" s="126"/>
      <c r="M38" s="125"/>
      <c r="O38" s="125"/>
      <c r="S38" s="127"/>
    </row>
    <row r="39" spans="1:19" x14ac:dyDescent="0.25">
      <c r="B39" s="144" t="s">
        <v>89</v>
      </c>
      <c r="C39" s="145" t="e">
        <f>K36-H36</f>
        <v>#REF!</v>
      </c>
      <c r="D39" s="145"/>
      <c r="E39" s="145"/>
      <c r="F39" s="145"/>
      <c r="G39" s="145"/>
      <c r="H39" s="145"/>
      <c r="J39" s="77"/>
    </row>
    <row r="40" spans="1:19" ht="30" customHeight="1" x14ac:dyDescent="0.25">
      <c r="B40" s="144" t="s">
        <v>90</v>
      </c>
      <c r="C40" s="146" t="s">
        <v>91</v>
      </c>
      <c r="D40" s="146"/>
      <c r="E40" s="146"/>
      <c r="F40" s="146"/>
      <c r="G40" s="146"/>
      <c r="H40" s="146"/>
      <c r="J40" s="77"/>
    </row>
    <row r="41" spans="1:19" x14ac:dyDescent="0.25">
      <c r="F41" s="80"/>
      <c r="G41" s="80"/>
    </row>
  </sheetData>
  <mergeCells count="25">
    <mergeCell ref="A9:H9"/>
    <mergeCell ref="A10:H10"/>
    <mergeCell ref="B12:C12"/>
    <mergeCell ref="D12:F12"/>
    <mergeCell ref="A15:A16"/>
    <mergeCell ref="B15:B16"/>
    <mergeCell ref="C15:C16"/>
    <mergeCell ref="D15:G15"/>
    <mergeCell ref="H15:H16"/>
    <mergeCell ref="C39:H39"/>
    <mergeCell ref="C40:H40"/>
    <mergeCell ref="A1:C1"/>
    <mergeCell ref="F1:H1"/>
    <mergeCell ref="A2:C2"/>
    <mergeCell ref="F2:H2"/>
    <mergeCell ref="A3:C3"/>
    <mergeCell ref="F3:H3"/>
    <mergeCell ref="A4:C4"/>
    <mergeCell ref="F4:H4"/>
    <mergeCell ref="A5:C5"/>
    <mergeCell ref="F5:H5"/>
    <mergeCell ref="A6:C6"/>
    <mergeCell ref="F6:H6"/>
    <mergeCell ref="B18:C18"/>
    <mergeCell ref="A8:H8"/>
  </mergeCells>
  <pageMargins left="0.56999999999999995" right="0.12" top="0.25" bottom="0.19" header="0.17" footer="0.11"/>
  <pageSetup paperSize="9" scale="96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Zeros="0" tabSelected="1" zoomScale="115" zoomScaleNormal="115" workbookViewId="0">
      <selection activeCell="P4" sqref="P4"/>
    </sheetView>
  </sheetViews>
  <sheetFormatPr defaultRowHeight="15" x14ac:dyDescent="0.25"/>
  <cols>
    <col min="1" max="1" width="3.42578125" style="16" customWidth="1"/>
    <col min="2" max="2" width="41.85546875" style="51" customWidth="1"/>
    <col min="3" max="3" width="8" style="16" customWidth="1"/>
    <col min="4" max="4" width="9.140625" style="139" customWidth="1"/>
    <col min="5" max="5" width="9" style="138" customWidth="1"/>
    <col min="6" max="6" width="14.5703125" style="139" customWidth="1"/>
    <col min="7" max="16384" width="9.140625" style="9"/>
  </cols>
  <sheetData>
    <row r="1" spans="1:6" ht="33" customHeight="1" thickBot="1" x14ac:dyDescent="0.3">
      <c r="A1" s="176" t="s">
        <v>86</v>
      </c>
      <c r="B1" s="176"/>
      <c r="C1" s="176"/>
      <c r="D1" s="176"/>
      <c r="E1" s="176"/>
      <c r="F1" s="176"/>
    </row>
    <row r="2" spans="1:6" s="8" customFormat="1" ht="22.5" customHeight="1" thickTop="1" x14ac:dyDescent="0.2">
      <c r="A2" s="170" t="s">
        <v>38</v>
      </c>
      <c r="B2" s="172" t="s">
        <v>70</v>
      </c>
      <c r="C2" s="174" t="s">
        <v>71</v>
      </c>
      <c r="D2" s="179" t="s">
        <v>72</v>
      </c>
      <c r="E2" s="164" t="s">
        <v>37</v>
      </c>
      <c r="F2" s="165"/>
    </row>
    <row r="3" spans="1:6" s="8" customFormat="1" ht="45.75" thickBot="1" x14ac:dyDescent="0.25">
      <c r="A3" s="171"/>
      <c r="B3" s="173"/>
      <c r="C3" s="175"/>
      <c r="D3" s="128" t="s">
        <v>73</v>
      </c>
      <c r="E3" s="128" t="s">
        <v>74</v>
      </c>
      <c r="F3" s="129" t="s">
        <v>75</v>
      </c>
    </row>
    <row r="4" spans="1:6" ht="12" customHeight="1" thickTop="1" thickBot="1" x14ac:dyDescent="0.3">
      <c r="A4" s="130">
        <v>1</v>
      </c>
      <c r="B4" s="53">
        <v>3</v>
      </c>
      <c r="C4" s="53">
        <v>4</v>
      </c>
      <c r="D4" s="54">
        <v>6</v>
      </c>
      <c r="E4" s="54">
        <v>7</v>
      </c>
      <c r="F4" s="55">
        <v>8</v>
      </c>
    </row>
    <row r="5" spans="1:6" s="7" customFormat="1" ht="19.149999999999999" customHeight="1" thickTop="1" thickBot="1" x14ac:dyDescent="0.3">
      <c r="A5" s="168" t="s">
        <v>42</v>
      </c>
      <c r="B5" s="169"/>
      <c r="C5" s="131"/>
      <c r="D5" s="132"/>
      <c r="E5" s="133"/>
      <c r="F5" s="134"/>
    </row>
    <row r="6" spans="1:6" ht="20.45" customHeight="1" thickTop="1" thickBot="1" x14ac:dyDescent="0.3">
      <c r="A6" s="166" t="s">
        <v>76</v>
      </c>
      <c r="B6" s="167"/>
      <c r="C6" s="135"/>
      <c r="D6" s="136"/>
      <c r="E6" s="136"/>
      <c r="F6" s="137"/>
    </row>
    <row r="7" spans="1:6" ht="52.5" customHeight="1" thickTop="1" thickBot="1" x14ac:dyDescent="0.3">
      <c r="A7" s="13">
        <v>1</v>
      </c>
      <c r="B7" s="3" t="s">
        <v>30</v>
      </c>
      <c r="C7" s="46" t="s">
        <v>3</v>
      </c>
      <c r="D7" s="71">
        <v>0.12</v>
      </c>
      <c r="E7" s="1"/>
      <c r="F7" s="72"/>
    </row>
    <row r="8" spans="1:6" ht="27.75" customHeight="1" thickTop="1" thickBot="1" x14ac:dyDescent="0.3">
      <c r="A8" s="142">
        <v>6</v>
      </c>
      <c r="B8" s="48" t="s">
        <v>85</v>
      </c>
      <c r="C8" s="52" t="s">
        <v>83</v>
      </c>
      <c r="D8" s="2">
        <v>0.22</v>
      </c>
      <c r="E8" s="15"/>
      <c r="F8" s="6"/>
    </row>
    <row r="9" spans="1:6" ht="31.5" thickTop="1" thickBot="1" x14ac:dyDescent="0.3">
      <c r="A9" s="142">
        <v>7</v>
      </c>
      <c r="B9" s="3" t="s">
        <v>87</v>
      </c>
      <c r="C9" s="4" t="s">
        <v>84</v>
      </c>
      <c r="D9" s="63">
        <v>0.04</v>
      </c>
      <c r="E9" s="36"/>
      <c r="F9" s="56"/>
    </row>
    <row r="10" spans="1:6" ht="20.45" customHeight="1" thickTop="1" thickBot="1" x14ac:dyDescent="0.3">
      <c r="A10" s="166" t="s">
        <v>43</v>
      </c>
      <c r="B10" s="167"/>
      <c r="C10" s="53"/>
      <c r="D10" s="54"/>
      <c r="E10" s="54"/>
      <c r="F10" s="55"/>
    </row>
    <row r="11" spans="1:6" ht="20.45" customHeight="1" thickTop="1" thickBot="1" x14ac:dyDescent="0.3">
      <c r="A11" s="177" t="s">
        <v>77</v>
      </c>
      <c r="B11" s="178"/>
      <c r="C11" s="53"/>
      <c r="D11" s="54"/>
      <c r="E11" s="54"/>
      <c r="F11" s="54"/>
    </row>
    <row r="12" spans="1:6" ht="20.45" customHeight="1" thickTop="1" thickBot="1" x14ac:dyDescent="0.3">
      <c r="A12" s="166" t="s">
        <v>22</v>
      </c>
      <c r="B12" s="167"/>
      <c r="C12" s="53"/>
      <c r="D12" s="54"/>
      <c r="E12" s="54"/>
      <c r="F12" s="54"/>
    </row>
    <row r="13" spans="1:6" ht="31.5" thickTop="1" thickBot="1" x14ac:dyDescent="0.3">
      <c r="A13" s="17">
        <v>1</v>
      </c>
      <c r="B13" s="57" t="s">
        <v>23</v>
      </c>
      <c r="C13" s="58" t="s">
        <v>2</v>
      </c>
      <c r="D13" s="60">
        <v>9.5000000000000001E-2</v>
      </c>
      <c r="E13" s="59"/>
      <c r="F13" s="61"/>
    </row>
    <row r="14" spans="1:6" ht="42" customHeight="1" thickTop="1" thickBot="1" x14ac:dyDescent="0.3">
      <c r="A14" s="21">
        <v>2</v>
      </c>
      <c r="B14" s="22" t="s">
        <v>8</v>
      </c>
      <c r="C14" s="23" t="s">
        <v>1</v>
      </c>
      <c r="D14" s="62">
        <v>9.4999999999999998E-3</v>
      </c>
      <c r="E14" s="15"/>
      <c r="F14" s="15"/>
    </row>
    <row r="15" spans="1:6" ht="42" customHeight="1" thickTop="1" x14ac:dyDescent="0.25">
      <c r="A15" s="47">
        <v>3</v>
      </c>
      <c r="B15" s="3" t="s">
        <v>24</v>
      </c>
      <c r="C15" s="46" t="s">
        <v>10</v>
      </c>
      <c r="D15" s="180">
        <v>0.115</v>
      </c>
      <c r="E15" s="181"/>
      <c r="F15" s="182"/>
    </row>
    <row r="16" spans="1:6" ht="15.75" thickBot="1" x14ac:dyDescent="0.3">
      <c r="A16" s="50"/>
      <c r="B16" s="10" t="s">
        <v>20</v>
      </c>
      <c r="C16" s="65" t="s">
        <v>12</v>
      </c>
      <c r="D16" s="32">
        <v>1.27</v>
      </c>
      <c r="E16" s="66"/>
      <c r="F16" s="64"/>
    </row>
    <row r="17" spans="1:6" ht="33" customHeight="1" thickTop="1" x14ac:dyDescent="0.25">
      <c r="A17" s="13">
        <v>4</v>
      </c>
      <c r="B17" s="48" t="s">
        <v>88</v>
      </c>
      <c r="C17" s="49" t="s">
        <v>10</v>
      </c>
      <c r="D17" s="183">
        <v>0.28599999999999998</v>
      </c>
      <c r="E17" s="184"/>
      <c r="F17" s="185"/>
    </row>
    <row r="18" spans="1:6" x14ac:dyDescent="0.25">
      <c r="A18" s="17"/>
      <c r="B18" s="67" t="s">
        <v>25</v>
      </c>
      <c r="C18" s="68" t="s">
        <v>5</v>
      </c>
      <c r="D18" s="70">
        <v>2.6829999999999998</v>
      </c>
      <c r="E18" s="41"/>
      <c r="F18" s="69"/>
    </row>
    <row r="19" spans="1:6" x14ac:dyDescent="0.25">
      <c r="A19" s="17"/>
      <c r="B19" s="67" t="s">
        <v>21</v>
      </c>
      <c r="C19" s="68" t="s">
        <v>5</v>
      </c>
      <c r="D19" s="70">
        <v>0.14000000000000001</v>
      </c>
      <c r="E19" s="41"/>
      <c r="F19" s="69"/>
    </row>
    <row r="20" spans="1:6" x14ac:dyDescent="0.25">
      <c r="A20" s="17"/>
      <c r="B20" s="67" t="s">
        <v>26</v>
      </c>
      <c r="C20" s="68" t="s">
        <v>15</v>
      </c>
      <c r="D20" s="41">
        <v>251.9</v>
      </c>
      <c r="E20" s="41"/>
      <c r="F20" s="69"/>
    </row>
    <row r="21" spans="1:6" ht="15.75" thickBot="1" x14ac:dyDescent="0.3">
      <c r="A21" s="17"/>
      <c r="B21" s="67" t="s">
        <v>27</v>
      </c>
      <c r="C21" s="68" t="s">
        <v>28</v>
      </c>
      <c r="D21" s="41">
        <v>8</v>
      </c>
      <c r="E21" s="41"/>
      <c r="F21" s="69"/>
    </row>
    <row r="22" spans="1:6" ht="45.75" thickTop="1" x14ac:dyDescent="0.25">
      <c r="A22" s="13">
        <v>5</v>
      </c>
      <c r="B22" s="44" t="s">
        <v>29</v>
      </c>
      <c r="C22" s="4" t="s">
        <v>5</v>
      </c>
      <c r="D22" s="183">
        <v>1.59</v>
      </c>
      <c r="E22" s="184"/>
      <c r="F22" s="185"/>
    </row>
    <row r="23" spans="1:6" ht="15.75" thickBot="1" x14ac:dyDescent="0.3">
      <c r="A23" s="17"/>
      <c r="B23" s="29" t="s">
        <v>19</v>
      </c>
      <c r="C23" s="30" t="s">
        <v>5</v>
      </c>
      <c r="D23" s="18">
        <v>1.59</v>
      </c>
      <c r="E23" s="20"/>
      <c r="F23" s="19"/>
    </row>
    <row r="24" spans="1:6" ht="20.45" customHeight="1" thickTop="1" thickBot="1" x14ac:dyDescent="0.3">
      <c r="A24" s="166" t="s">
        <v>6</v>
      </c>
      <c r="B24" s="167"/>
      <c r="C24" s="11"/>
      <c r="D24" s="12"/>
      <c r="E24" s="12"/>
      <c r="F24" s="12"/>
    </row>
    <row r="25" spans="1:6" ht="34.5" customHeight="1" thickTop="1" thickBot="1" x14ac:dyDescent="0.3">
      <c r="A25" s="143">
        <v>1</v>
      </c>
      <c r="B25" s="14" t="s">
        <v>7</v>
      </c>
      <c r="C25" s="58" t="s">
        <v>3</v>
      </c>
      <c r="D25" s="140">
        <v>0.40949999999999998</v>
      </c>
      <c r="E25" s="59"/>
      <c r="F25" s="141"/>
    </row>
    <row r="26" spans="1:6" ht="46.5" thickTop="1" thickBot="1" x14ac:dyDescent="0.3">
      <c r="A26" s="21">
        <v>2</v>
      </c>
      <c r="B26" s="22" t="s">
        <v>8</v>
      </c>
      <c r="C26" s="23" t="s">
        <v>1</v>
      </c>
      <c r="D26" s="24">
        <v>4.095E-2</v>
      </c>
      <c r="E26" s="15"/>
      <c r="F26" s="15"/>
    </row>
    <row r="27" spans="1:6" s="27" customFormat="1" ht="31.5" customHeight="1" thickTop="1" x14ac:dyDescent="0.3">
      <c r="A27" s="25">
        <v>3</v>
      </c>
      <c r="B27" s="26" t="s">
        <v>9</v>
      </c>
      <c r="C27" s="4" t="s">
        <v>10</v>
      </c>
      <c r="D27" s="183">
        <v>1.88</v>
      </c>
      <c r="E27" s="184"/>
      <c r="F27" s="185"/>
    </row>
    <row r="28" spans="1:6" s="27" customFormat="1" ht="15" customHeight="1" thickBot="1" x14ac:dyDescent="0.35">
      <c r="A28" s="28"/>
      <c r="B28" s="29" t="s">
        <v>11</v>
      </c>
      <c r="C28" s="34" t="s">
        <v>12</v>
      </c>
      <c r="D28" s="31">
        <v>21.62</v>
      </c>
      <c r="E28" s="35"/>
      <c r="F28" s="33"/>
    </row>
    <row r="29" spans="1:6" ht="27" customHeight="1" thickTop="1" x14ac:dyDescent="0.25">
      <c r="A29" s="13">
        <v>4</v>
      </c>
      <c r="B29" s="3" t="s">
        <v>13</v>
      </c>
      <c r="C29" s="4" t="s">
        <v>14</v>
      </c>
      <c r="D29" s="186">
        <v>0.1462</v>
      </c>
      <c r="E29" s="187"/>
      <c r="F29" s="188"/>
    </row>
    <row r="30" spans="1:6" ht="15" customHeight="1" thickBot="1" x14ac:dyDescent="0.3">
      <c r="A30" s="17"/>
      <c r="B30" s="40" t="s">
        <v>78</v>
      </c>
      <c r="C30" s="37" t="s">
        <v>15</v>
      </c>
      <c r="D30" s="38">
        <v>146.19999999999999</v>
      </c>
      <c r="E30" s="41"/>
      <c r="F30" s="39"/>
    </row>
    <row r="31" spans="1:6" ht="31.5" thickTop="1" thickBot="1" x14ac:dyDescent="0.3">
      <c r="A31" s="13">
        <v>5</v>
      </c>
      <c r="B31" s="26" t="s">
        <v>16</v>
      </c>
      <c r="C31" s="42" t="s">
        <v>17</v>
      </c>
      <c r="D31" s="2">
        <v>1.6</v>
      </c>
      <c r="E31" s="15"/>
      <c r="F31" s="43"/>
    </row>
    <row r="32" spans="1:6" ht="48" customHeight="1" thickTop="1" x14ac:dyDescent="0.25">
      <c r="A32" s="13">
        <v>6</v>
      </c>
      <c r="B32" s="44" t="s">
        <v>18</v>
      </c>
      <c r="C32" s="4" t="s">
        <v>5</v>
      </c>
      <c r="D32" s="45">
        <v>17.54</v>
      </c>
      <c r="E32" s="5"/>
      <c r="F32" s="6"/>
    </row>
    <row r="33" spans="1:6" ht="15.75" thickBot="1" x14ac:dyDescent="0.3">
      <c r="A33" s="17"/>
      <c r="B33" s="29" t="s">
        <v>19</v>
      </c>
      <c r="C33" s="30" t="s">
        <v>5</v>
      </c>
      <c r="D33" s="18">
        <v>17.54</v>
      </c>
      <c r="E33" s="20"/>
      <c r="F33" s="19"/>
    </row>
    <row r="34" spans="1:6" ht="16.5" thickTop="1" thickBot="1" x14ac:dyDescent="0.3">
      <c r="A34" s="189"/>
      <c r="B34" s="190" t="s">
        <v>66</v>
      </c>
      <c r="C34" s="190"/>
      <c r="D34" s="190"/>
      <c r="E34" s="190"/>
      <c r="F34" s="191"/>
    </row>
    <row r="35" spans="1:6" ht="16.5" thickTop="1" thickBot="1" x14ac:dyDescent="0.3">
      <c r="A35" s="192"/>
      <c r="B35" s="193" t="s">
        <v>79</v>
      </c>
      <c r="C35" s="194">
        <v>0.1</v>
      </c>
      <c r="D35" s="193"/>
      <c r="E35" s="193"/>
      <c r="F35" s="195"/>
    </row>
    <row r="36" spans="1:6" ht="16.5" thickTop="1" thickBot="1" x14ac:dyDescent="0.3">
      <c r="A36" s="192"/>
      <c r="B36" s="193" t="s">
        <v>80</v>
      </c>
      <c r="C36" s="194"/>
      <c r="D36" s="193"/>
      <c r="E36" s="193"/>
      <c r="F36" s="195"/>
    </row>
    <row r="37" spans="1:6" ht="16.5" thickTop="1" thickBot="1" x14ac:dyDescent="0.3">
      <c r="A37" s="192"/>
      <c r="B37" s="193" t="s">
        <v>81</v>
      </c>
      <c r="C37" s="194">
        <v>0.08</v>
      </c>
      <c r="D37" s="193"/>
      <c r="E37" s="193"/>
      <c r="F37" s="195"/>
    </row>
    <row r="38" spans="1:6" ht="16.5" thickTop="1" thickBot="1" x14ac:dyDescent="0.3">
      <c r="A38" s="192"/>
      <c r="B38" s="193" t="s">
        <v>80</v>
      </c>
      <c r="C38" s="194"/>
      <c r="D38" s="193"/>
      <c r="E38" s="193"/>
      <c r="F38" s="195"/>
    </row>
    <row r="39" spans="1:6" ht="16.5" thickTop="1" thickBot="1" x14ac:dyDescent="0.3">
      <c r="A39" s="192"/>
      <c r="B39" s="193" t="s">
        <v>92</v>
      </c>
      <c r="C39" s="194">
        <v>0.05</v>
      </c>
      <c r="D39" s="193"/>
      <c r="E39" s="193"/>
      <c r="F39" s="195"/>
    </row>
    <row r="40" spans="1:6" ht="16.5" thickTop="1" thickBot="1" x14ac:dyDescent="0.3">
      <c r="A40" s="192"/>
      <c r="B40" s="193" t="s">
        <v>80</v>
      </c>
      <c r="C40" s="194"/>
      <c r="D40" s="193"/>
      <c r="E40" s="193"/>
      <c r="F40" s="195"/>
    </row>
    <row r="41" spans="1:6" ht="16.5" thickTop="1" thickBot="1" x14ac:dyDescent="0.3">
      <c r="A41" s="192"/>
      <c r="B41" s="193" t="s">
        <v>93</v>
      </c>
      <c r="C41" s="194">
        <v>0.18</v>
      </c>
      <c r="D41" s="193"/>
      <c r="E41" s="193"/>
      <c r="F41" s="195"/>
    </row>
    <row r="42" spans="1:6" ht="16.5" thickTop="1" thickBot="1" x14ac:dyDescent="0.3">
      <c r="A42" s="196"/>
      <c r="B42" s="197" t="s">
        <v>82</v>
      </c>
      <c r="C42" s="197"/>
      <c r="D42" s="197"/>
      <c r="E42" s="197"/>
      <c r="F42" s="198"/>
    </row>
    <row r="43" spans="1:6" ht="15.75" thickTop="1" x14ac:dyDescent="0.25"/>
  </sheetData>
  <autoFilter ref="A4:F33"/>
  <mergeCells count="16">
    <mergeCell ref="D15:F15"/>
    <mergeCell ref="D17:F17"/>
    <mergeCell ref="D22:F22"/>
    <mergeCell ref="D27:F27"/>
    <mergeCell ref="D29:F29"/>
    <mergeCell ref="A24:B24"/>
    <mergeCell ref="A12:B12"/>
    <mergeCell ref="A11:B11"/>
    <mergeCell ref="A10:B10"/>
    <mergeCell ref="A1:F1"/>
    <mergeCell ref="E2:F2"/>
    <mergeCell ref="A6:B6"/>
    <mergeCell ref="A5:B5"/>
    <mergeCell ref="A2:A3"/>
    <mergeCell ref="B2:B3"/>
    <mergeCell ref="C2:C3"/>
  </mergeCells>
  <pageMargins left="0.56000000000000005" right="0.26" top="0.34" bottom="0.19685039370078741" header="0.19685039370078741" footer="0.28000000000000003"/>
  <pageSetup paperSize="9" scale="90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KREBSITI </vt:lpstr>
      <vt:lpstr>LOKALURI 1</vt:lpstr>
      <vt:lpstr>'LOKALURI 1'!Заголовки_для_печати</vt:lpstr>
      <vt:lpstr>'KREBSITI '!Область_печати</vt:lpstr>
      <vt:lpstr>'LOKALURI 1'!Область_печати</vt:lpstr>
    </vt:vector>
  </TitlesOfParts>
  <Company>SHARAGZA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PC-001</dc:creator>
  <cp:lastModifiedBy>RePack by Diakov</cp:lastModifiedBy>
  <cp:lastPrinted>2019-08-31T11:02:16Z</cp:lastPrinted>
  <dcterms:created xsi:type="dcterms:W3CDTF">2011-02-25T06:29:41Z</dcterms:created>
  <dcterms:modified xsi:type="dcterms:W3CDTF">2020-07-23T09:10:01Z</dcterms:modified>
</cp:coreProperties>
</file>