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1"/>
  </bookViews>
  <sheets>
    <sheet name="1-1" sheetId="1" r:id="rId1"/>
    <sheet name="ნაკრები " sheetId="2" r:id="rId2"/>
  </sheets>
  <definedNames>
    <definedName name="_xlnm.Print_Area" localSheetId="0">'1-1'!$A$1:$G$34</definedName>
    <definedName name="_xlnm.Print_Area" localSheetId="1">'ნაკრები '!$A$1:$H$25</definedName>
    <definedName name="_xlnm.Print_Titles" localSheetId="0">'1-1'!$5:$5</definedName>
  </definedNames>
  <calcPr fullCalcOnLoad="1"/>
</workbook>
</file>

<file path=xl/sharedStrings.xml><?xml version="1.0" encoding="utf-8"?>
<sst xmlns="http://schemas.openxmlformats.org/spreadsheetml/2006/main" count="97" uniqueCount="88">
  <si>
    <t>1</t>
  </si>
  <si>
    <t>7</t>
  </si>
  <si>
    <t>6-1-2</t>
  </si>
  <si>
    <t>8-471-1</t>
  </si>
  <si>
    <t>9-32-12</t>
  </si>
  <si>
    <t>15-168-8</t>
  </si>
  <si>
    <t>8-409-2</t>
  </si>
  <si>
    <t xml:space="preserve">8-370-2     </t>
  </si>
  <si>
    <t>8-364-1</t>
  </si>
  <si>
    <t>8-368-4</t>
  </si>
  <si>
    <t>8-472-8</t>
  </si>
  <si>
    <t>საფუძველი</t>
  </si>
  <si>
    <t>2</t>
  </si>
  <si>
    <t>3</t>
  </si>
  <si>
    <t>4</t>
  </si>
  <si>
    <t>5</t>
  </si>
  <si>
    <t>6</t>
  </si>
  <si>
    <t>8</t>
  </si>
  <si>
    <r>
      <t xml:space="preserve">ლოკალურ–რესურსული ხარჯთაღრიცხვა </t>
    </r>
    <r>
      <rPr>
        <sz val="10"/>
        <rFont val="Calibri"/>
        <family val="2"/>
      </rPr>
      <t>№</t>
    </r>
    <r>
      <rPr>
        <sz val="9"/>
        <rFont val="Sylfaen"/>
        <family val="1"/>
      </rPr>
      <t>1/1</t>
    </r>
  </si>
  <si>
    <t>შესასრულებელი სამუშაოების დასახელება</t>
  </si>
  <si>
    <t>შიფრი</t>
  </si>
  <si>
    <t>№</t>
  </si>
  <si>
    <t>განზომილების ერთეული</t>
  </si>
  <si>
    <t>საპროექტო მონაცემზე</t>
  </si>
  <si>
    <t>ერთეულის ღირებულება</t>
  </si>
  <si>
    <t>სულ ღირებულება</t>
  </si>
  <si>
    <t>I. სამშენებლო სამუშაოები</t>
  </si>
  <si>
    <t>გრუნტის დამუშავება ხელით გვერდზე ყრით, მოსწორება–დატკეპნით</t>
  </si>
  <si>
    <t>1–80–3</t>
  </si>
  <si>
    <t>კბ.მ</t>
  </si>
  <si>
    <t>ტნ</t>
  </si>
  <si>
    <t>ლარი</t>
  </si>
  <si>
    <t>გრძ.მ</t>
  </si>
  <si>
    <t>კვ.მ</t>
  </si>
  <si>
    <t>ზედნადები ხარჯები  - 10%</t>
  </si>
  <si>
    <t xml:space="preserve">ჯამი </t>
  </si>
  <si>
    <t>მოგება  - 8%</t>
  </si>
  <si>
    <t>II. სამონტაჟო სამუშაოები</t>
  </si>
  <si>
    <t>საბაზრო</t>
  </si>
  <si>
    <t>ც</t>
  </si>
  <si>
    <r>
      <t xml:space="preserve">სულ ჯამი </t>
    </r>
    <r>
      <rPr>
        <b/>
        <sz val="10"/>
        <rFont val="AcadNusx"/>
        <family val="0"/>
      </rPr>
      <t>I</t>
    </r>
  </si>
  <si>
    <r>
      <t xml:space="preserve">ჯამი </t>
    </r>
    <r>
      <rPr>
        <b/>
        <sz val="10"/>
        <rFont val="AcadNusx"/>
        <family val="0"/>
      </rPr>
      <t>I</t>
    </r>
  </si>
  <si>
    <t>იზოლატორის მონტაჟი</t>
  </si>
  <si>
    <t>კაკვის მონტაჟი</t>
  </si>
  <si>
    <t>კმ</t>
  </si>
  <si>
    <t xml:space="preserve">ფოლადის კუთხოვანას (40×40×3მმ) მოწყობა დამიწებისათვის   </t>
  </si>
  <si>
    <t>ფოლადის კონსტრუქციების შეღებვა</t>
  </si>
  <si>
    <t>ზედნადები ხარჯები  - 75% ხელფასიდან</t>
  </si>
  <si>
    <t>ჯამი</t>
  </si>
  <si>
    <t>მოგება - 8%</t>
  </si>
  <si>
    <r>
      <t xml:space="preserve">ჯამი თავი </t>
    </r>
    <r>
      <rPr>
        <b/>
        <sz val="10"/>
        <rFont val="AcadNusx"/>
        <family val="0"/>
      </rPr>
      <t>II</t>
    </r>
  </si>
  <si>
    <r>
      <t xml:space="preserve">სულ ჯამი </t>
    </r>
    <r>
      <rPr>
        <b/>
        <sz val="10"/>
        <rFont val="AcadNusx"/>
        <family val="0"/>
      </rPr>
      <t>II</t>
    </r>
  </si>
  <si>
    <r>
      <t xml:space="preserve">სულ ხარჯთაღრიცხვით </t>
    </r>
    <r>
      <rPr>
        <b/>
        <sz val="10"/>
        <rFont val="AcadNusx"/>
        <family val="0"/>
      </rPr>
      <t>I+II</t>
    </r>
  </si>
  <si>
    <t>კრებსითი სახარჯთაღრიცხვო გაანგარიშება</t>
  </si>
  <si>
    <t>მშენებლობის ღირებულების კრებსითი სახარჯთაღრიცხვო გაანგარიშება</t>
  </si>
  <si>
    <t xml:space="preserve">მრგვალი ფოლადის (d=6მმ) მონტაჟი ადგილობრივი დამიწებისათვის კუთხოვანსა შტირებზე შედუღებით </t>
  </si>
  <si>
    <t>სახარჯთაღრიცხვო ღირებულება (ლარი)</t>
  </si>
  <si>
    <t>საერთო სახარჯთაღრიცხვო ღირებულება (ლარი)</t>
  </si>
  <si>
    <t>სხვადასხვა სამუშაოები</t>
  </si>
  <si>
    <t>მოწყობილობა, ავეჯი, ინვენტარი</t>
  </si>
  <si>
    <t>სამონტაჟო სამუშაოები</t>
  </si>
  <si>
    <t>სამშენებლო სამუშაოები</t>
  </si>
  <si>
    <t xml:space="preserve">თავების, ობიექტების,სამუშაოების და დანარიცხების დასახელება </t>
  </si>
  <si>
    <t>##</t>
  </si>
  <si>
    <t>თავი I-III</t>
  </si>
  <si>
    <t>სამუშაო და ხარჯები არ არის</t>
  </si>
  <si>
    <t xml:space="preserve">თავი  IV </t>
  </si>
  <si>
    <t>ენერგეტიკული მეურნეობის ობიექტები</t>
  </si>
  <si>
    <r>
      <t xml:space="preserve">ლ.ხ. </t>
    </r>
    <r>
      <rPr>
        <sz val="8"/>
        <rFont val="AcadNusx"/>
        <family val="0"/>
      </rPr>
      <t>#</t>
    </r>
    <r>
      <rPr>
        <sz val="8"/>
        <rFont val="Sylfaen"/>
        <family val="1"/>
      </rPr>
      <t xml:space="preserve"> 1/1</t>
    </r>
  </si>
  <si>
    <t>ჯამი თავი IV</t>
  </si>
  <si>
    <t>ჯამი თავიI–XII</t>
  </si>
  <si>
    <t>დ ღ გ   18%</t>
  </si>
  <si>
    <t>სულ კრებსითი ხარჯთაღრიცხვით</t>
  </si>
  <si>
    <t xml:space="preserve"> .1-84-3   </t>
  </si>
  <si>
    <t>100m3</t>
  </si>
  <si>
    <t>თავი V-XII</t>
  </si>
  <si>
    <t xml:space="preserve"> </t>
  </si>
  <si>
    <r>
      <t>დამკვეთი: შუახევის მუნიციპალიტეტის მერია</t>
    </r>
    <r>
      <rPr>
        <sz val="9"/>
        <rFont val="AcadNusx"/>
        <family val="0"/>
      </rPr>
      <t xml:space="preserve">    </t>
    </r>
    <r>
      <rPr>
        <sz val="9"/>
        <rFont val="Sylfaen"/>
        <family val="1"/>
      </rPr>
      <t xml:space="preserve">                                                                                                                                                                            </t>
    </r>
  </si>
  <si>
    <t xml:space="preserve">კლდოვანი  gruntis damuSaveba  გვერდზე ყრით sangrevi CaquCiT </t>
  </si>
  <si>
    <t xml:space="preserve">განათების ფოლადის საყრდენი ანძების  დამზადება </t>
  </si>
  <si>
    <t>ადგილობრივი წარმოების (საქ. კაბელი) თვითმზიდი  ალუმინის კაბელების მონტაჟი   СИП 2X16</t>
  </si>
  <si>
    <r>
      <t xml:space="preserve">ბოძების დაბეტონება </t>
    </r>
    <r>
      <rPr>
        <b/>
        <sz val="10"/>
        <rFont val="Calibri"/>
        <family val="2"/>
      </rPr>
      <t>B</t>
    </r>
    <r>
      <rPr>
        <b/>
        <sz val="9"/>
        <rFont val="Sylfaen"/>
        <family val="1"/>
      </rPr>
      <t>–15 ბეტონით</t>
    </r>
  </si>
  <si>
    <r>
      <t>ალუმინის ძარღვიანი კაბელის (კვეთით 2</t>
    </r>
    <r>
      <rPr>
        <b/>
        <sz val="10"/>
        <rFont val="AcadNusx"/>
        <family val="0"/>
      </rPr>
      <t>×</t>
    </r>
    <r>
      <rPr>
        <b/>
        <sz val="9"/>
        <rFont val="Sylfaen"/>
        <family val="1"/>
      </rPr>
      <t xml:space="preserve">2,5 კვ.მმ) გატარება კაკვიდან სანათამდე მჩხლეტავი ჩამჭერების </t>
    </r>
    <r>
      <rPr>
        <b/>
        <sz val="10"/>
        <rFont val="Sylfaen"/>
        <family val="1"/>
      </rPr>
      <t>მონტაჟით</t>
    </r>
  </si>
  <si>
    <t xml:space="preserve"> ერთნათურიანი დახურული ტიპის სანათის  მონტაჟი    ეკონათურით 30 ვტ </t>
  </si>
  <si>
    <t>sof. tbeTis  gare ganaTebis qselis  mowyoba-18 cali</t>
  </si>
  <si>
    <t xml:space="preserve"> ganaTebis qselis  mowyoba</t>
  </si>
  <si>
    <r>
      <t xml:space="preserve">შედგენილია 2020 წლის </t>
    </r>
    <r>
      <rPr>
        <sz val="10"/>
        <rFont val="AcadNusx"/>
        <family val="0"/>
      </rPr>
      <t>I კვარტლის ფასებში</t>
    </r>
  </si>
  <si>
    <t>ღირებულება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</si>
</sst>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0.0000"/>
    <numFmt numFmtId="189" formatCode="#,##0.000"/>
    <numFmt numFmtId="190" formatCode="0.000"/>
    <numFmt numFmtId="191" formatCode="#,##0.0"/>
    <numFmt numFmtId="192" formatCode="0.0"/>
  </numFmts>
  <fonts count="49">
    <font>
      <sz val="10"/>
      <name val="Arial"/>
      <family val="0"/>
    </font>
    <font>
      <sz val="10"/>
      <name val="AcadNusx"/>
      <family val="0"/>
    </font>
    <font>
      <sz val="10"/>
      <name val="Calibri"/>
      <family val="2"/>
    </font>
    <font>
      <sz val="9"/>
      <name val="AcadNusx"/>
      <family val="0"/>
    </font>
    <font>
      <sz val="10"/>
      <name val="Sylfaen"/>
      <family val="1"/>
    </font>
    <font>
      <sz val="11"/>
      <name val="Sylfaen"/>
      <family val="1"/>
    </font>
    <font>
      <sz val="9"/>
      <name val="Sylfaen"/>
      <family val="1"/>
    </font>
    <font>
      <b/>
      <sz val="10"/>
      <name val="Sylfaen"/>
      <family val="1"/>
    </font>
    <font>
      <sz val="8"/>
      <name val="Sylfaen"/>
      <family val="1"/>
    </font>
    <font>
      <b/>
      <sz val="10"/>
      <name val="AcadNusx"/>
      <family val="0"/>
    </font>
    <font>
      <b/>
      <i/>
      <sz val="11"/>
      <color indexed="16"/>
      <name val="Sylfaen"/>
      <family val="1"/>
    </font>
    <font>
      <sz val="8"/>
      <name val="AcadNusx"/>
      <family val="0"/>
    </font>
    <font>
      <b/>
      <sz val="10"/>
      <color indexed="8"/>
      <name val="AcadNusx"/>
      <family val="0"/>
    </font>
    <font>
      <b/>
      <sz val="10"/>
      <name val="Calibri"/>
      <family val="2"/>
    </font>
    <font>
      <b/>
      <sz val="9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0" fillId="0" borderId="0">
      <alignment/>
      <protection/>
    </xf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textRotation="90" wrapText="1"/>
    </xf>
    <xf numFmtId="49" fontId="4" fillId="0" borderId="12" xfId="0" applyNumberFormat="1" applyFont="1" applyBorder="1" applyAlignment="1">
      <alignment horizontal="center" vertical="center" textRotation="90" wrapText="1"/>
    </xf>
    <xf numFmtId="0" fontId="4" fillId="0" borderId="12" xfId="0" applyFont="1" applyBorder="1" applyAlignment="1" quotePrefix="1">
      <alignment horizontal="center" vertical="top" wrapText="1"/>
    </xf>
    <xf numFmtId="0" fontId="4" fillId="0" borderId="12" xfId="0" applyNumberFormat="1" applyFont="1" applyBorder="1" applyAlignment="1" quotePrefix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1" fontId="4" fillId="0" borderId="12" xfId="0" applyNumberFormat="1" applyFont="1" applyBorder="1" applyAlignment="1" quotePrefix="1">
      <alignment horizontal="center" vertical="top" wrapText="1"/>
    </xf>
    <xf numFmtId="0" fontId="5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 quotePrefix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11" xfId="0" applyFont="1" applyBorder="1" applyAlignment="1" quotePrefix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2" fontId="7" fillId="0" borderId="11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2" xfId="0" applyNumberFormat="1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0" fontId="4" fillId="0" borderId="12" xfId="0" applyFont="1" applyBorder="1" applyAlignment="1" quotePrefix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" fontId="4" fillId="0" borderId="0" xfId="0" applyNumberFormat="1" applyFont="1" applyAlignment="1">
      <alignment horizontal="center"/>
    </xf>
    <xf numFmtId="0" fontId="4" fillId="0" borderId="12" xfId="0" applyFont="1" applyBorder="1" applyAlignment="1">
      <alignment vertical="center"/>
    </xf>
    <xf numFmtId="1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2" fontId="4" fillId="0" borderId="12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center"/>
    </xf>
    <xf numFmtId="1" fontId="7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 wrapText="1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/>
    </xf>
    <xf numFmtId="2" fontId="4" fillId="0" borderId="12" xfId="0" applyNumberFormat="1" applyFont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8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wrapText="1"/>
    </xf>
    <xf numFmtId="0" fontId="8" fillId="0" borderId="12" xfId="0" applyFont="1" applyBorder="1" applyAlignment="1" quotePrefix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left" vertical="center" wrapText="1"/>
    </xf>
    <xf numFmtId="190" fontId="4" fillId="0" borderId="13" xfId="0" applyNumberFormat="1" applyFont="1" applyBorder="1" applyAlignment="1">
      <alignment horizontal="center" vertical="center" wrapText="1"/>
    </xf>
    <xf numFmtId="190" fontId="4" fillId="0" borderId="16" xfId="0" applyNumberFormat="1" applyFont="1" applyBorder="1" applyAlignment="1">
      <alignment horizontal="center" vertical="center" wrapText="1"/>
    </xf>
    <xf numFmtId="190" fontId="4" fillId="0" borderId="17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190" fontId="4" fillId="0" borderId="0" xfId="0" applyNumberFormat="1" applyFont="1" applyAlignment="1">
      <alignment wrapText="1"/>
    </xf>
    <xf numFmtId="2" fontId="4" fillId="0" borderId="12" xfId="0" applyNumberFormat="1" applyFont="1" applyBorder="1" applyAlignment="1">
      <alignment wrapText="1"/>
    </xf>
    <xf numFmtId="0" fontId="8" fillId="0" borderId="10" xfId="0" applyFont="1" applyBorder="1" applyAlignment="1">
      <alignment horizontal="center" wrapText="1"/>
    </xf>
    <xf numFmtId="2" fontId="4" fillId="0" borderId="12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wrapText="1"/>
    </xf>
    <xf numFmtId="2" fontId="4" fillId="0" borderId="10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wrapText="1"/>
    </xf>
    <xf numFmtId="0" fontId="4" fillId="0" borderId="0" xfId="0" applyFont="1" applyBorder="1" applyAlignment="1">
      <alignment horizontal="right" vertical="center" wrapText="1"/>
    </xf>
    <xf numFmtId="2" fontId="6" fillId="0" borderId="0" xfId="0" applyNumberFormat="1" applyFont="1" applyBorder="1" applyAlignment="1">
      <alignment vertical="center" wrapText="1"/>
    </xf>
    <xf numFmtId="0" fontId="1" fillId="0" borderId="10" xfId="61" applyFont="1" applyBorder="1" applyAlignment="1">
      <alignment horizontal="center" vertical="top"/>
      <protection/>
    </xf>
    <xf numFmtId="14" fontId="1" fillId="0" borderId="10" xfId="61" applyNumberFormat="1" applyFont="1" applyBorder="1" applyAlignment="1">
      <alignment horizontal="center" vertical="center" wrapText="1"/>
      <protection/>
    </xf>
    <xf numFmtId="0" fontId="6" fillId="0" borderId="15" xfId="0" applyFont="1" applyBorder="1" applyAlignment="1">
      <alignment horizontal="center" vertical="center" wrapText="1"/>
    </xf>
    <xf numFmtId="0" fontId="6" fillId="0" borderId="18" xfId="0" applyFont="1" applyBorder="1" applyAlignment="1" quotePrefix="1">
      <alignment horizontal="center" vertical="center" wrapText="1"/>
    </xf>
    <xf numFmtId="2" fontId="4" fillId="0" borderId="0" xfId="0" applyNumberFormat="1" applyFont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4" fillId="33" borderId="12" xfId="0" applyNumberFormat="1" applyFont="1" applyFill="1" applyBorder="1" applyAlignment="1">
      <alignment horizontal="center" vertical="center" wrapText="1"/>
    </xf>
    <xf numFmtId="1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190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92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190" fontId="9" fillId="0" borderId="12" xfId="61" applyNumberFormat="1" applyFont="1" applyBorder="1" applyAlignment="1">
      <alignment horizontal="center" vertical="center"/>
      <protection/>
    </xf>
    <xf numFmtId="0" fontId="12" fillId="0" borderId="12" xfId="0" applyFont="1" applyBorder="1" applyAlignment="1">
      <alignment horizontal="center" vertical="center" wrapText="1"/>
    </xf>
    <xf numFmtId="0" fontId="9" fillId="0" borderId="12" xfId="61" applyFont="1" applyBorder="1" applyAlignment="1">
      <alignment horizontal="center" vertical="center"/>
      <protection/>
    </xf>
    <xf numFmtId="0" fontId="7" fillId="0" borderId="12" xfId="0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top" wrapText="1"/>
    </xf>
    <xf numFmtId="0" fontId="7" fillId="0" borderId="12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wrapText="1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34" borderId="12" xfId="0" applyFont="1" applyFill="1" applyBorder="1" applyAlignment="1">
      <alignment horizontal="center" vertical="center" wrapText="1"/>
    </xf>
    <xf numFmtId="2" fontId="7" fillId="0" borderId="14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2" fontId="4" fillId="0" borderId="20" xfId="0" applyNumberFormat="1" applyFont="1" applyBorder="1" applyAlignment="1">
      <alignment horizontal="center" vertical="center" wrapText="1"/>
    </xf>
    <xf numFmtId="2" fontId="4" fillId="0" borderId="19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top" wrapText="1"/>
    </xf>
    <xf numFmtId="0" fontId="7" fillId="0" borderId="21" xfId="0" applyFont="1" applyBorder="1" applyAlignment="1" quotePrefix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4" fillId="0" borderId="22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textRotation="90" wrapText="1"/>
    </xf>
    <xf numFmtId="0" fontId="4" fillId="0" borderId="11" xfId="0" applyFont="1" applyBorder="1" applyAlignment="1">
      <alignment vertical="center" textRotation="90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wrapText="1"/>
    </xf>
    <xf numFmtId="0" fontId="4" fillId="0" borderId="2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6" fillId="0" borderId="0" xfId="0" applyFont="1" applyBorder="1" applyAlignment="1">
      <alignment horizontal="right" vertical="center" wrapText="1"/>
    </xf>
    <xf numFmtId="190" fontId="4" fillId="0" borderId="13" xfId="0" applyNumberFormat="1" applyFont="1" applyBorder="1" applyAlignment="1">
      <alignment horizontal="center" vertical="center" wrapText="1"/>
    </xf>
    <xf numFmtId="190" fontId="4" fillId="0" borderId="16" xfId="0" applyNumberFormat="1" applyFont="1" applyBorder="1" applyAlignment="1">
      <alignment horizontal="center" vertical="center" wrapText="1"/>
    </xf>
    <xf numFmtId="190" fontId="4" fillId="0" borderId="17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Обычный_Лист1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view="pageBreakPreview" zoomScaleSheetLayoutView="100" zoomScalePageLayoutView="0" workbookViewId="0" topLeftCell="A1">
      <selection activeCell="N18" sqref="N18"/>
    </sheetView>
  </sheetViews>
  <sheetFormatPr defaultColWidth="9.140625" defaultRowHeight="12.75"/>
  <cols>
    <col min="1" max="1" width="3.00390625" style="0" customWidth="1"/>
    <col min="2" max="2" width="7.00390625" style="0" customWidth="1"/>
    <col min="3" max="3" width="36.8515625" style="0" customWidth="1"/>
    <col min="5" max="5" width="8.421875" style="0" customWidth="1"/>
    <col min="6" max="6" width="8.8515625" style="0" customWidth="1"/>
    <col min="7" max="7" width="10.00390625" style="0" customWidth="1"/>
  </cols>
  <sheetData>
    <row r="1" spans="1:7" s="2" customFormat="1" ht="20.25" customHeight="1">
      <c r="A1" s="106" t="s">
        <v>18</v>
      </c>
      <c r="B1" s="106"/>
      <c r="C1" s="106"/>
      <c r="D1" s="106"/>
      <c r="E1" s="106"/>
      <c r="F1" s="106"/>
      <c r="G1" s="106"/>
    </row>
    <row r="2" spans="1:7" s="2" customFormat="1" ht="20.25" customHeight="1">
      <c r="A2" s="107" t="s">
        <v>84</v>
      </c>
      <c r="B2" s="108"/>
      <c r="C2" s="108"/>
      <c r="D2" s="108"/>
      <c r="E2" s="108"/>
      <c r="F2" s="108"/>
      <c r="G2" s="108"/>
    </row>
    <row r="3" spans="1:7" s="4" customFormat="1" ht="35.25" customHeight="1">
      <c r="A3" s="109" t="s">
        <v>21</v>
      </c>
      <c r="B3" s="111" t="s">
        <v>20</v>
      </c>
      <c r="C3" s="111" t="s">
        <v>19</v>
      </c>
      <c r="D3" s="112" t="s">
        <v>22</v>
      </c>
      <c r="E3" s="104"/>
      <c r="F3" s="116" t="s">
        <v>87</v>
      </c>
      <c r="G3" s="117"/>
    </row>
    <row r="4" spans="1:7" s="4" customFormat="1" ht="69" customHeight="1">
      <c r="A4" s="110"/>
      <c r="B4" s="110"/>
      <c r="C4" s="110"/>
      <c r="D4" s="113"/>
      <c r="E4" s="6" t="s">
        <v>23</v>
      </c>
      <c r="F4" s="7" t="s">
        <v>24</v>
      </c>
      <c r="G4" s="52" t="s">
        <v>25</v>
      </c>
    </row>
    <row r="5" spans="1:7" s="12" customFormat="1" ht="13.5" customHeight="1">
      <c r="A5" s="8">
        <v>1</v>
      </c>
      <c r="B5" s="8">
        <v>2</v>
      </c>
      <c r="C5" s="8">
        <v>3</v>
      </c>
      <c r="D5" s="8">
        <v>4</v>
      </c>
      <c r="E5" s="9">
        <v>6</v>
      </c>
      <c r="F5" s="10" t="s">
        <v>1</v>
      </c>
      <c r="G5" s="11">
        <v>8</v>
      </c>
    </row>
    <row r="6" spans="1:7" s="12" customFormat="1" ht="19.5" customHeight="1">
      <c r="A6" s="118" t="s">
        <v>26</v>
      </c>
      <c r="B6" s="119"/>
      <c r="C6" s="119"/>
      <c r="D6" s="119"/>
      <c r="E6" s="119"/>
      <c r="F6" s="119"/>
      <c r="G6" s="119"/>
    </row>
    <row r="7" spans="1:9" s="4" customFormat="1" ht="48" customHeight="1">
      <c r="A7" s="3">
        <v>1</v>
      </c>
      <c r="B7" s="13" t="s">
        <v>28</v>
      </c>
      <c r="C7" s="85" t="s">
        <v>27</v>
      </c>
      <c r="D7" s="85" t="s">
        <v>29</v>
      </c>
      <c r="E7" s="89">
        <v>5.22</v>
      </c>
      <c r="F7" s="83">
        <v>0</v>
      </c>
      <c r="G7" s="83">
        <f>E7*F7</f>
        <v>0</v>
      </c>
      <c r="H7" s="15"/>
      <c r="I7" s="99"/>
    </row>
    <row r="8" spans="1:9" s="4" customFormat="1" ht="49.5" customHeight="1">
      <c r="A8" s="76">
        <v>2</v>
      </c>
      <c r="B8" s="77" t="s">
        <v>73</v>
      </c>
      <c r="C8" s="91" t="s">
        <v>78</v>
      </c>
      <c r="D8" s="92" t="s">
        <v>74</v>
      </c>
      <c r="E8" s="90">
        <v>0.005</v>
      </c>
      <c r="F8" s="83">
        <v>0</v>
      </c>
      <c r="G8" s="83">
        <f>E8*F8</f>
        <v>0</v>
      </c>
      <c r="H8" s="15"/>
      <c r="I8" s="98"/>
    </row>
    <row r="9" spans="1:9" s="4" customFormat="1" ht="30.75" customHeight="1">
      <c r="A9" s="32">
        <v>3</v>
      </c>
      <c r="B9" s="78" t="s">
        <v>4</v>
      </c>
      <c r="C9" s="85" t="s">
        <v>79</v>
      </c>
      <c r="D9" s="85" t="s">
        <v>30</v>
      </c>
      <c r="E9" s="89">
        <v>1.2259</v>
      </c>
      <c r="F9" s="83">
        <v>0</v>
      </c>
      <c r="G9" s="83">
        <f>E9*F9</f>
        <v>0</v>
      </c>
      <c r="H9" s="15"/>
      <c r="I9" s="98"/>
    </row>
    <row r="10" spans="1:8" s="4" customFormat="1" ht="23.25" customHeight="1">
      <c r="A10" s="18">
        <v>4</v>
      </c>
      <c r="B10" s="19" t="s">
        <v>2</v>
      </c>
      <c r="C10" s="85" t="s">
        <v>81</v>
      </c>
      <c r="D10" s="85" t="s">
        <v>29</v>
      </c>
      <c r="E10" s="89">
        <v>5.22</v>
      </c>
      <c r="F10" s="83">
        <v>0</v>
      </c>
      <c r="G10" s="83">
        <f>E10*F10</f>
        <v>0</v>
      </c>
      <c r="H10" s="100"/>
    </row>
    <row r="11" spans="1:9" s="4" customFormat="1" ht="19.5" customHeight="1">
      <c r="A11" s="5"/>
      <c r="B11" s="23"/>
      <c r="C11" s="54" t="s">
        <v>41</v>
      </c>
      <c r="D11" s="24"/>
      <c r="E11" s="16"/>
      <c r="F11" s="17"/>
      <c r="G11" s="25">
        <f>SUM(G7:G10)</f>
        <v>0</v>
      </c>
      <c r="H11" s="26"/>
      <c r="I11" s="103"/>
    </row>
    <row r="12" spans="1:8" s="4" customFormat="1" ht="19.5" customHeight="1">
      <c r="A12" s="27"/>
      <c r="B12" s="8"/>
      <c r="C12" s="28" t="s">
        <v>34</v>
      </c>
      <c r="D12" s="29"/>
      <c r="E12" s="21"/>
      <c r="F12" s="30"/>
      <c r="G12" s="21">
        <f>G11*0.1</f>
        <v>0</v>
      </c>
      <c r="H12" s="26"/>
    </row>
    <row r="13" spans="1:8" s="4" customFormat="1" ht="19.5" customHeight="1">
      <c r="A13" s="27"/>
      <c r="B13" s="8"/>
      <c r="C13" s="28" t="s">
        <v>35</v>
      </c>
      <c r="D13" s="29"/>
      <c r="E13" s="21"/>
      <c r="F13" s="30"/>
      <c r="G13" s="21">
        <f>G12+G11</f>
        <v>0</v>
      </c>
      <c r="H13" s="26"/>
    </row>
    <row r="14" spans="1:8" s="4" customFormat="1" ht="19.5" customHeight="1">
      <c r="A14" s="27"/>
      <c r="B14" s="8"/>
      <c r="C14" s="28" t="s">
        <v>36</v>
      </c>
      <c r="D14" s="29"/>
      <c r="E14" s="21"/>
      <c r="F14" s="30"/>
      <c r="G14" s="21">
        <f>G13*0.08</f>
        <v>0</v>
      </c>
      <c r="H14" s="26"/>
    </row>
    <row r="15" spans="1:8" s="4" customFormat="1" ht="19.5" customHeight="1">
      <c r="A15" s="27"/>
      <c r="B15" s="8"/>
      <c r="C15" s="53" t="s">
        <v>40</v>
      </c>
      <c r="D15" s="29"/>
      <c r="E15" s="21"/>
      <c r="F15" s="30"/>
      <c r="G15" s="31">
        <f>G14+G13</f>
        <v>0</v>
      </c>
      <c r="H15" s="26"/>
    </row>
    <row r="16" spans="1:8" s="4" customFormat="1" ht="16.5" customHeight="1">
      <c r="A16" s="120" t="s">
        <v>37</v>
      </c>
      <c r="B16" s="119"/>
      <c r="C16" s="119"/>
      <c r="D16" s="119"/>
      <c r="E16" s="119"/>
      <c r="F16" s="119"/>
      <c r="G16" s="119"/>
      <c r="H16" s="15"/>
    </row>
    <row r="17" spans="1:9" s="4" customFormat="1" ht="60.75" customHeight="1">
      <c r="A17" s="18">
        <v>1</v>
      </c>
      <c r="B17" s="13" t="s">
        <v>6</v>
      </c>
      <c r="C17" s="94" t="s">
        <v>82</v>
      </c>
      <c r="D17" s="82" t="s">
        <v>32</v>
      </c>
      <c r="E17" s="14">
        <v>23.4</v>
      </c>
      <c r="F17" s="83">
        <v>0</v>
      </c>
      <c r="G17" s="83">
        <f>E17*F17</f>
        <v>0</v>
      </c>
      <c r="H17" s="100"/>
      <c r="I17" s="98"/>
    </row>
    <row r="18" spans="1:8" s="4" customFormat="1" ht="44.25" customHeight="1">
      <c r="A18" s="18">
        <v>2</v>
      </c>
      <c r="B18" s="13" t="s">
        <v>7</v>
      </c>
      <c r="C18" s="101" t="s">
        <v>83</v>
      </c>
      <c r="D18" s="85" t="s">
        <v>39</v>
      </c>
      <c r="E18" s="84">
        <v>18</v>
      </c>
      <c r="F18" s="83">
        <v>0</v>
      </c>
      <c r="G18" s="83">
        <f aca="true" t="shared" si="0" ref="G18:G24">E18*F18</f>
        <v>0</v>
      </c>
      <c r="H18" s="15"/>
    </row>
    <row r="19" spans="1:8" s="4" customFormat="1" ht="21.75" customHeight="1">
      <c r="A19" s="3">
        <v>3</v>
      </c>
      <c r="B19" s="33" t="s">
        <v>8</v>
      </c>
      <c r="C19" s="85" t="s">
        <v>42</v>
      </c>
      <c r="D19" s="87" t="s">
        <v>39</v>
      </c>
      <c r="E19" s="84">
        <v>18</v>
      </c>
      <c r="F19" s="83">
        <v>0</v>
      </c>
      <c r="G19" s="83">
        <f t="shared" si="0"/>
        <v>0</v>
      </c>
      <c r="H19" s="15"/>
    </row>
    <row r="20" spans="1:8" s="4" customFormat="1" ht="25.5" customHeight="1">
      <c r="A20" s="5">
        <v>4</v>
      </c>
      <c r="B20" s="34" t="s">
        <v>38</v>
      </c>
      <c r="C20" s="96" t="s">
        <v>43</v>
      </c>
      <c r="D20" s="5" t="s">
        <v>39</v>
      </c>
      <c r="E20" s="102">
        <v>18</v>
      </c>
      <c r="F20" s="83">
        <v>0</v>
      </c>
      <c r="G20" s="83">
        <f t="shared" si="0"/>
        <v>0</v>
      </c>
      <c r="H20" s="15"/>
    </row>
    <row r="21" spans="1:8" s="4" customFormat="1" ht="59.25" customHeight="1">
      <c r="A21" s="3">
        <v>5</v>
      </c>
      <c r="B21" s="35" t="s">
        <v>9</v>
      </c>
      <c r="C21" s="85" t="s">
        <v>80</v>
      </c>
      <c r="D21" s="85" t="s">
        <v>44</v>
      </c>
      <c r="E21" s="86">
        <v>0.54</v>
      </c>
      <c r="F21" s="83">
        <v>0</v>
      </c>
      <c r="G21" s="83">
        <f t="shared" si="0"/>
        <v>0</v>
      </c>
      <c r="H21" s="100"/>
    </row>
    <row r="22" spans="1:8" s="4" customFormat="1" ht="47.25" customHeight="1">
      <c r="A22" s="3">
        <v>6</v>
      </c>
      <c r="B22" s="36" t="s">
        <v>10</v>
      </c>
      <c r="C22" s="87" t="s">
        <v>55</v>
      </c>
      <c r="D22" s="87" t="s">
        <v>32</v>
      </c>
      <c r="E22" s="88">
        <v>18</v>
      </c>
      <c r="F22" s="83">
        <v>0</v>
      </c>
      <c r="G22" s="83">
        <f t="shared" si="0"/>
        <v>0</v>
      </c>
      <c r="H22" s="100"/>
    </row>
    <row r="23" spans="1:8" s="4" customFormat="1" ht="32.25" customHeight="1">
      <c r="A23" s="18">
        <v>7</v>
      </c>
      <c r="B23" s="37" t="s">
        <v>3</v>
      </c>
      <c r="C23" s="95" t="s">
        <v>45</v>
      </c>
      <c r="D23" s="93" t="s">
        <v>39</v>
      </c>
      <c r="E23" s="45">
        <v>18</v>
      </c>
      <c r="F23" s="83">
        <v>0</v>
      </c>
      <c r="G23" s="83">
        <f t="shared" si="0"/>
        <v>0</v>
      </c>
      <c r="H23" s="15"/>
    </row>
    <row r="24" spans="1:9" s="4" customFormat="1" ht="30" customHeight="1">
      <c r="A24" s="20">
        <v>8</v>
      </c>
      <c r="B24" s="79" t="s">
        <v>5</v>
      </c>
      <c r="C24" s="85" t="s">
        <v>46</v>
      </c>
      <c r="D24" s="85" t="s">
        <v>33</v>
      </c>
      <c r="E24" s="89">
        <v>38.7</v>
      </c>
      <c r="F24" s="83">
        <v>0</v>
      </c>
      <c r="G24" s="83">
        <f t="shared" si="0"/>
        <v>0</v>
      </c>
      <c r="H24" s="100"/>
      <c r="I24" s="98"/>
    </row>
    <row r="25" spans="1:9" s="4" customFormat="1" ht="19.5" customHeight="1">
      <c r="A25" s="29"/>
      <c r="B25" s="38"/>
      <c r="C25" s="55" t="s">
        <v>50</v>
      </c>
      <c r="D25" s="29"/>
      <c r="E25" s="21"/>
      <c r="F25" s="39"/>
      <c r="G25" s="31">
        <f>SUM(G17:G24)</f>
        <v>0</v>
      </c>
      <c r="H25" s="26"/>
      <c r="I25" s="103"/>
    </row>
    <row r="26" spans="1:8" s="4" customFormat="1" ht="19.5" customHeight="1">
      <c r="A26" s="29"/>
      <c r="B26" s="41"/>
      <c r="C26" s="28" t="s">
        <v>47</v>
      </c>
      <c r="D26" s="28"/>
      <c r="E26" s="39"/>
      <c r="F26" s="42"/>
      <c r="G26" s="21">
        <f>G25*75/100</f>
        <v>0</v>
      </c>
      <c r="H26" s="26"/>
    </row>
    <row r="27" spans="1:8" s="4" customFormat="1" ht="19.5" customHeight="1">
      <c r="A27" s="29"/>
      <c r="B27" s="41"/>
      <c r="C27" s="28" t="s">
        <v>48</v>
      </c>
      <c r="D27" s="43"/>
      <c r="E27" s="41"/>
      <c r="F27" s="41"/>
      <c r="G27" s="44">
        <f>G25+G26</f>
        <v>0</v>
      </c>
      <c r="H27" s="26"/>
    </row>
    <row r="28" spans="1:8" s="4" customFormat="1" ht="19.5" customHeight="1">
      <c r="A28" s="29"/>
      <c r="B28" s="41"/>
      <c r="C28" s="28" t="s">
        <v>49</v>
      </c>
      <c r="D28" s="43"/>
      <c r="E28" s="41"/>
      <c r="F28" s="41"/>
      <c r="G28" s="44">
        <f>G27*0.08</f>
        <v>0</v>
      </c>
      <c r="H28" s="26"/>
    </row>
    <row r="29" spans="1:8" s="4" customFormat="1" ht="19.5" customHeight="1">
      <c r="A29" s="29"/>
      <c r="B29" s="41"/>
      <c r="C29" s="53" t="s">
        <v>51</v>
      </c>
      <c r="D29" s="43"/>
      <c r="E29" s="41"/>
      <c r="F29" s="41"/>
      <c r="G29" s="45">
        <f>G27+G28</f>
        <v>0</v>
      </c>
      <c r="H29" s="26"/>
    </row>
    <row r="30" spans="1:9" s="4" customFormat="1" ht="19.5" customHeight="1">
      <c r="A30" s="29"/>
      <c r="B30" s="41"/>
      <c r="C30" s="55" t="s">
        <v>52</v>
      </c>
      <c r="D30" s="43"/>
      <c r="E30" s="41"/>
      <c r="F30" s="41"/>
      <c r="G30" s="45">
        <f>G29+G15</f>
        <v>0</v>
      </c>
      <c r="H30" s="26"/>
      <c r="I30" s="103"/>
    </row>
    <row r="31" spans="1:8" s="4" customFormat="1" ht="17.25" customHeight="1">
      <c r="A31" s="46"/>
      <c r="B31" s="47"/>
      <c r="C31" s="46"/>
      <c r="D31" s="22"/>
      <c r="E31" s="47"/>
      <c r="F31" s="47"/>
      <c r="G31" s="48"/>
      <c r="H31" s="40"/>
    </row>
    <row r="32" spans="1:8" s="4" customFormat="1" ht="15.75" customHeight="1">
      <c r="A32" s="47"/>
      <c r="B32" s="47"/>
      <c r="C32" s="49"/>
      <c r="D32" s="22"/>
      <c r="E32" s="47"/>
      <c r="F32" s="47"/>
      <c r="G32" s="50"/>
      <c r="H32" s="51"/>
    </row>
    <row r="33" s="105" customFormat="1" ht="21" customHeight="1"/>
    <row r="34" s="105" customFormat="1" ht="18.75" customHeight="1"/>
    <row r="35" s="4" customFormat="1" ht="18" customHeight="1"/>
    <row r="36" s="4" customFormat="1" ht="15"/>
    <row r="37" s="4" customFormat="1" ht="15"/>
    <row r="38" s="4" customFormat="1" ht="15"/>
    <row r="39" s="4" customFormat="1" ht="15"/>
    <row r="40" s="4" customFormat="1" ht="15"/>
    <row r="41" s="4" customFormat="1" ht="15"/>
    <row r="42" s="4" customFormat="1" ht="15"/>
    <row r="43" s="4" customFormat="1" ht="15"/>
    <row r="44" s="4" customFormat="1" ht="15"/>
    <row r="45" s="1" customFormat="1" ht="13.5"/>
    <row r="46" s="1" customFormat="1" ht="13.5"/>
    <row r="47" s="1" customFormat="1" ht="13.5"/>
    <row r="48" s="1" customFormat="1" ht="13.5"/>
    <row r="49" s="1" customFormat="1" ht="13.5"/>
    <row r="50" s="1" customFormat="1" ht="13.5"/>
    <row r="51" s="1" customFormat="1" ht="13.5"/>
    <row r="52" s="1" customFormat="1" ht="13.5"/>
    <row r="53" s="1" customFormat="1" ht="13.5"/>
    <row r="54" s="1" customFormat="1" ht="13.5"/>
    <row r="55" s="1" customFormat="1" ht="13.5"/>
    <row r="56" s="1" customFormat="1" ht="13.5"/>
    <row r="57" s="1" customFormat="1" ht="13.5"/>
    <row r="58" s="1" customFormat="1" ht="13.5"/>
    <row r="59" s="1" customFormat="1" ht="13.5"/>
    <row r="60" s="1" customFormat="1" ht="13.5"/>
    <row r="61" s="1" customFormat="1" ht="13.5"/>
    <row r="62" s="1" customFormat="1" ht="13.5"/>
    <row r="63" s="1" customFormat="1" ht="13.5"/>
    <row r="64" s="1" customFormat="1" ht="13.5"/>
    <row r="65" s="1" customFormat="1" ht="13.5"/>
    <row r="66" s="1" customFormat="1" ht="13.5"/>
    <row r="67" s="1" customFormat="1" ht="13.5"/>
    <row r="68" s="1" customFormat="1" ht="13.5"/>
    <row r="69" s="1" customFormat="1" ht="13.5"/>
    <row r="70" s="1" customFormat="1" ht="13.5"/>
    <row r="71" s="1" customFormat="1" ht="13.5"/>
    <row r="72" s="1" customFormat="1" ht="13.5"/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  <row r="85" s="1" customFormat="1" ht="13.5"/>
    <row r="86" s="1" customFormat="1" ht="13.5"/>
    <row r="87" s="1" customFormat="1" ht="13.5"/>
    <row r="88" s="1" customFormat="1" ht="13.5"/>
    <row r="89" s="1" customFormat="1" ht="13.5"/>
    <row r="90" s="1" customFormat="1" ht="13.5"/>
    <row r="91" s="1" customFormat="1" ht="13.5"/>
    <row r="92" s="1" customFormat="1" ht="13.5"/>
    <row r="93" s="1" customFormat="1" ht="13.5"/>
    <row r="94" s="1" customFormat="1" ht="13.5"/>
    <row r="95" s="1" customFormat="1" ht="13.5"/>
    <row r="96" s="1" customFormat="1" ht="13.5"/>
    <row r="97" s="1" customFormat="1" ht="13.5"/>
    <row r="98" s="1" customFormat="1" ht="13.5"/>
    <row r="99" s="1" customFormat="1" ht="13.5"/>
    <row r="100" s="1" customFormat="1" ht="13.5"/>
    <row r="101" s="1" customFormat="1" ht="13.5"/>
    <row r="102" s="1" customFormat="1" ht="13.5"/>
    <row r="103" s="1" customFormat="1" ht="13.5"/>
    <row r="104" s="1" customFormat="1" ht="13.5"/>
    <row r="105" s="1" customFormat="1" ht="13.5"/>
    <row r="106" s="1" customFormat="1" ht="13.5"/>
    <row r="107" s="1" customFormat="1" ht="13.5"/>
    <row r="108" s="1" customFormat="1" ht="13.5"/>
    <row r="109" s="1" customFormat="1" ht="13.5"/>
    <row r="110" s="1" customFormat="1" ht="13.5"/>
    <row r="111" s="1" customFormat="1" ht="13.5"/>
    <row r="112" s="1" customFormat="1" ht="13.5"/>
    <row r="113" s="1" customFormat="1" ht="13.5"/>
    <row r="114" s="1" customFormat="1" ht="13.5"/>
    <row r="115" s="1" customFormat="1" ht="13.5"/>
    <row r="116" s="1" customFormat="1" ht="13.5"/>
    <row r="117" s="1" customFormat="1" ht="13.5"/>
    <row r="118" s="1" customFormat="1" ht="13.5"/>
    <row r="119" s="1" customFormat="1" ht="13.5"/>
    <row r="120" s="1" customFormat="1" ht="13.5"/>
    <row r="121" s="1" customFormat="1" ht="13.5"/>
    <row r="122" s="1" customFormat="1" ht="13.5"/>
    <row r="123" s="1" customFormat="1" ht="13.5"/>
    <row r="124" s="1" customFormat="1" ht="13.5"/>
    <row r="125" s="1" customFormat="1" ht="13.5"/>
    <row r="126" s="1" customFormat="1" ht="13.5"/>
    <row r="127" s="1" customFormat="1" ht="13.5"/>
    <row r="128" s="1" customFormat="1" ht="13.5"/>
    <row r="129" s="1" customFormat="1" ht="13.5"/>
    <row r="130" s="1" customFormat="1" ht="13.5"/>
    <row r="131" s="1" customFormat="1" ht="13.5"/>
    <row r="132" s="1" customFormat="1" ht="13.5"/>
    <row r="133" s="1" customFormat="1" ht="13.5"/>
    <row r="134" s="1" customFormat="1" ht="13.5"/>
    <row r="135" s="1" customFormat="1" ht="13.5"/>
    <row r="136" s="1" customFormat="1" ht="13.5"/>
    <row r="137" s="1" customFormat="1" ht="13.5"/>
    <row r="138" s="1" customFormat="1" ht="13.5"/>
    <row r="139" s="1" customFormat="1" ht="13.5"/>
    <row r="140" s="1" customFormat="1" ht="13.5"/>
    <row r="141" s="1" customFormat="1" ht="13.5"/>
    <row r="142" s="1" customFormat="1" ht="13.5"/>
    <row r="143" s="1" customFormat="1" ht="13.5"/>
    <row r="144" s="1" customFormat="1" ht="13.5"/>
    <row r="145" s="1" customFormat="1" ht="13.5"/>
    <row r="146" s="1" customFormat="1" ht="13.5"/>
    <row r="147" s="1" customFormat="1" ht="13.5"/>
    <row r="148" s="1" customFormat="1" ht="13.5"/>
    <row r="149" s="1" customFormat="1" ht="13.5"/>
    <row r="150" s="1" customFormat="1" ht="13.5"/>
    <row r="151" s="1" customFormat="1" ht="13.5"/>
    <row r="152" s="1" customFormat="1" ht="13.5"/>
    <row r="153" s="1" customFormat="1" ht="13.5"/>
    <row r="154" s="1" customFormat="1" ht="13.5"/>
    <row r="155" s="1" customFormat="1" ht="13.5"/>
    <row r="156" s="1" customFormat="1" ht="13.5"/>
    <row r="157" s="1" customFormat="1" ht="13.5"/>
    <row r="158" s="1" customFormat="1" ht="13.5"/>
    <row r="159" s="1" customFormat="1" ht="13.5"/>
    <row r="160" s="1" customFormat="1" ht="13.5"/>
    <row r="161" s="1" customFormat="1" ht="13.5"/>
    <row r="162" s="1" customFormat="1" ht="13.5"/>
    <row r="163" s="1" customFormat="1" ht="13.5"/>
    <row r="164" s="1" customFormat="1" ht="13.5"/>
    <row r="165" s="1" customFormat="1" ht="13.5"/>
    <row r="166" s="1" customFormat="1" ht="13.5"/>
    <row r="167" s="1" customFormat="1" ht="13.5"/>
    <row r="168" s="1" customFormat="1" ht="13.5"/>
    <row r="169" s="1" customFormat="1" ht="13.5"/>
    <row r="170" s="1" customFormat="1" ht="13.5"/>
    <row r="171" s="1" customFormat="1" ht="13.5"/>
    <row r="172" s="1" customFormat="1" ht="13.5"/>
    <row r="173" s="1" customFormat="1" ht="13.5"/>
    <row r="174" s="1" customFormat="1" ht="13.5"/>
    <row r="175" s="1" customFormat="1" ht="13.5"/>
    <row r="176" s="1" customFormat="1" ht="13.5"/>
    <row r="177" s="1" customFormat="1" ht="13.5"/>
    <row r="178" s="1" customFormat="1" ht="13.5"/>
    <row r="179" s="1" customFormat="1" ht="13.5"/>
    <row r="180" s="1" customFormat="1" ht="13.5"/>
    <row r="181" s="1" customFormat="1" ht="13.5"/>
    <row r="182" s="1" customFormat="1" ht="13.5"/>
    <row r="183" s="1" customFormat="1" ht="13.5"/>
    <row r="184" s="1" customFormat="1" ht="13.5"/>
    <row r="185" s="1" customFormat="1" ht="13.5"/>
    <row r="186" s="1" customFormat="1" ht="13.5"/>
    <row r="187" s="1" customFormat="1" ht="13.5"/>
    <row r="188" s="1" customFormat="1" ht="13.5"/>
    <row r="189" s="1" customFormat="1" ht="13.5"/>
    <row r="190" s="1" customFormat="1" ht="13.5"/>
    <row r="191" s="1" customFormat="1" ht="13.5"/>
    <row r="192" s="1" customFormat="1" ht="13.5"/>
    <row r="193" s="1" customFormat="1" ht="13.5"/>
    <row r="194" s="1" customFormat="1" ht="13.5"/>
    <row r="195" s="1" customFormat="1" ht="13.5"/>
    <row r="196" s="1" customFormat="1" ht="13.5"/>
    <row r="197" s="1" customFormat="1" ht="13.5"/>
    <row r="198" s="1" customFormat="1" ht="13.5"/>
    <row r="199" s="1" customFormat="1" ht="13.5"/>
    <row r="200" s="1" customFormat="1" ht="13.5"/>
    <row r="201" s="1" customFormat="1" ht="13.5"/>
    <row r="202" s="1" customFormat="1" ht="13.5"/>
    <row r="203" s="1" customFormat="1" ht="13.5"/>
    <row r="204" s="1" customFormat="1" ht="13.5"/>
    <row r="205" s="1" customFormat="1" ht="13.5"/>
    <row r="206" s="1" customFormat="1" ht="13.5"/>
    <row r="207" s="1" customFormat="1" ht="13.5"/>
    <row r="208" s="1" customFormat="1" ht="13.5"/>
    <row r="209" s="1" customFormat="1" ht="13.5"/>
    <row r="210" s="1" customFormat="1" ht="13.5"/>
    <row r="211" s="1" customFormat="1" ht="13.5"/>
    <row r="212" s="1" customFormat="1" ht="13.5"/>
    <row r="213" s="1" customFormat="1" ht="13.5"/>
    <row r="214" s="1" customFormat="1" ht="13.5"/>
    <row r="215" s="1" customFormat="1" ht="13.5"/>
    <row r="216" s="1" customFormat="1" ht="13.5"/>
    <row r="217" s="1" customFormat="1" ht="13.5"/>
    <row r="218" s="1" customFormat="1" ht="13.5"/>
    <row r="219" s="1" customFormat="1" ht="13.5"/>
    <row r="220" s="1" customFormat="1" ht="13.5"/>
    <row r="221" s="1" customFormat="1" ht="13.5"/>
    <row r="222" s="1" customFormat="1" ht="13.5"/>
    <row r="223" s="1" customFormat="1" ht="13.5"/>
    <row r="224" s="1" customFormat="1" ht="13.5"/>
    <row r="225" s="1" customFormat="1" ht="13.5"/>
    <row r="226" s="1" customFormat="1" ht="13.5"/>
    <row r="227" s="1" customFormat="1" ht="13.5"/>
    <row r="228" s="1" customFormat="1" ht="13.5"/>
    <row r="229" s="1" customFormat="1" ht="13.5"/>
    <row r="230" s="1" customFormat="1" ht="13.5"/>
    <row r="231" s="1" customFormat="1" ht="13.5"/>
    <row r="232" s="1" customFormat="1" ht="13.5"/>
    <row r="233" s="1" customFormat="1" ht="13.5"/>
    <row r="234" s="1" customFormat="1" ht="13.5"/>
    <row r="235" s="1" customFormat="1" ht="13.5"/>
    <row r="236" s="1" customFormat="1" ht="13.5"/>
    <row r="237" s="1" customFormat="1" ht="13.5"/>
    <row r="238" s="1" customFormat="1" ht="13.5"/>
    <row r="239" s="1" customFormat="1" ht="13.5"/>
    <row r="240" s="1" customFormat="1" ht="13.5"/>
    <row r="241" s="1" customFormat="1" ht="13.5"/>
    <row r="242" s="1" customFormat="1" ht="13.5"/>
    <row r="243" s="1" customFormat="1" ht="13.5"/>
    <row r="244" s="1" customFormat="1" ht="13.5"/>
    <row r="245" s="1" customFormat="1" ht="13.5"/>
    <row r="246" s="1" customFormat="1" ht="13.5"/>
    <row r="247" s="1" customFormat="1" ht="13.5"/>
    <row r="248" s="1" customFormat="1" ht="13.5"/>
    <row r="249" s="1" customFormat="1" ht="13.5"/>
    <row r="250" s="1" customFormat="1" ht="13.5"/>
    <row r="251" s="1" customFormat="1" ht="13.5"/>
    <row r="252" s="1" customFormat="1" ht="13.5"/>
    <row r="253" s="1" customFormat="1" ht="13.5"/>
    <row r="254" s="1" customFormat="1" ht="13.5"/>
    <row r="255" s="1" customFormat="1" ht="13.5"/>
    <row r="256" s="1" customFormat="1" ht="13.5"/>
    <row r="257" s="1" customFormat="1" ht="13.5"/>
    <row r="258" s="1" customFormat="1" ht="13.5"/>
    <row r="259" s="1" customFormat="1" ht="13.5"/>
    <row r="260" s="1" customFormat="1" ht="13.5"/>
    <row r="261" s="1" customFormat="1" ht="13.5"/>
    <row r="262" s="1" customFormat="1" ht="13.5"/>
    <row r="263" s="1" customFormat="1" ht="13.5"/>
    <row r="264" s="1" customFormat="1" ht="13.5"/>
    <row r="265" s="1" customFormat="1" ht="13.5"/>
    <row r="266" s="1" customFormat="1" ht="13.5"/>
    <row r="267" s="1" customFormat="1" ht="13.5"/>
    <row r="268" s="1" customFormat="1" ht="13.5"/>
    <row r="269" s="1" customFormat="1" ht="13.5"/>
    <row r="270" s="1" customFormat="1" ht="13.5"/>
    <row r="271" s="1" customFormat="1" ht="13.5"/>
    <row r="272" s="1" customFormat="1" ht="13.5"/>
    <row r="273" s="1" customFormat="1" ht="13.5"/>
    <row r="274" s="1" customFormat="1" ht="13.5"/>
    <row r="275" s="1" customFormat="1" ht="13.5"/>
    <row r="276" s="1" customFormat="1" ht="13.5"/>
    <row r="277" s="1" customFormat="1" ht="13.5"/>
    <row r="278" s="1" customFormat="1" ht="13.5"/>
    <row r="279" s="1" customFormat="1" ht="13.5"/>
    <row r="280" s="1" customFormat="1" ht="13.5"/>
    <row r="281" s="1" customFormat="1" ht="13.5"/>
    <row r="282" s="1" customFormat="1" ht="13.5"/>
    <row r="283" s="1" customFormat="1" ht="13.5"/>
    <row r="284" s="1" customFormat="1" ht="13.5"/>
    <row r="285" s="1" customFormat="1" ht="13.5"/>
    <row r="286" s="1" customFormat="1" ht="13.5"/>
    <row r="287" s="1" customFormat="1" ht="13.5"/>
    <row r="288" s="1" customFormat="1" ht="13.5"/>
    <row r="289" s="1" customFormat="1" ht="13.5"/>
    <row r="290" s="1" customFormat="1" ht="13.5"/>
    <row r="291" s="1" customFormat="1" ht="13.5"/>
    <row r="292" s="1" customFormat="1" ht="13.5"/>
    <row r="293" s="1" customFormat="1" ht="13.5"/>
    <row r="294" s="1" customFormat="1" ht="13.5"/>
    <row r="295" s="1" customFormat="1" ht="13.5"/>
    <row r="296" s="1" customFormat="1" ht="13.5"/>
    <row r="297" s="1" customFormat="1" ht="13.5"/>
    <row r="298" s="1" customFormat="1" ht="13.5"/>
    <row r="299" s="1" customFormat="1" ht="13.5"/>
    <row r="300" s="1" customFormat="1" ht="13.5"/>
    <row r="301" s="1" customFormat="1" ht="13.5"/>
    <row r="302" s="1" customFormat="1" ht="13.5"/>
    <row r="303" s="1" customFormat="1" ht="13.5"/>
    <row r="304" s="1" customFormat="1" ht="13.5"/>
    <row r="305" s="1" customFormat="1" ht="13.5"/>
    <row r="306" s="1" customFormat="1" ht="13.5"/>
    <row r="307" s="1" customFormat="1" ht="13.5"/>
    <row r="308" s="1" customFormat="1" ht="13.5"/>
    <row r="309" s="1" customFormat="1" ht="13.5"/>
    <row r="310" s="1" customFormat="1" ht="13.5"/>
    <row r="311" s="1" customFormat="1" ht="13.5"/>
    <row r="312" s="1" customFormat="1" ht="13.5"/>
    <row r="313" s="1" customFormat="1" ht="13.5"/>
    <row r="314" s="1" customFormat="1" ht="13.5"/>
    <row r="315" s="1" customFormat="1" ht="13.5"/>
    <row r="316" s="1" customFormat="1" ht="13.5"/>
    <row r="317" s="1" customFormat="1" ht="13.5"/>
    <row r="318" s="1" customFormat="1" ht="13.5"/>
    <row r="319" s="1" customFormat="1" ht="13.5"/>
    <row r="320" s="1" customFormat="1" ht="13.5"/>
    <row r="321" s="1" customFormat="1" ht="13.5"/>
    <row r="322" s="1" customFormat="1" ht="13.5"/>
    <row r="323" s="1" customFormat="1" ht="13.5"/>
    <row r="324" s="1" customFormat="1" ht="13.5"/>
    <row r="325" s="1" customFormat="1" ht="13.5"/>
    <row r="326" s="1" customFormat="1" ht="13.5"/>
    <row r="327" s="1" customFormat="1" ht="13.5"/>
    <row r="328" s="1" customFormat="1" ht="13.5"/>
    <row r="329" s="1" customFormat="1" ht="13.5"/>
    <row r="330" s="1" customFormat="1" ht="13.5"/>
    <row r="331" s="1" customFormat="1" ht="13.5"/>
    <row r="332" s="1" customFormat="1" ht="13.5"/>
    <row r="333" s="1" customFormat="1" ht="13.5"/>
    <row r="334" s="1" customFormat="1" ht="13.5"/>
    <row r="335" s="1" customFormat="1" ht="13.5"/>
    <row r="336" s="1" customFormat="1" ht="13.5"/>
    <row r="337" s="1" customFormat="1" ht="13.5"/>
    <row r="338" s="1" customFormat="1" ht="13.5"/>
    <row r="339" s="1" customFormat="1" ht="13.5"/>
    <row r="340" s="1" customFormat="1" ht="13.5"/>
    <row r="341" s="1" customFormat="1" ht="13.5"/>
    <row r="342" s="1" customFormat="1" ht="13.5"/>
    <row r="343" s="1" customFormat="1" ht="13.5"/>
    <row r="344" s="1" customFormat="1" ht="13.5"/>
    <row r="345" s="1" customFormat="1" ht="13.5"/>
    <row r="346" s="1" customFormat="1" ht="13.5"/>
    <row r="347" s="1" customFormat="1" ht="13.5"/>
    <row r="348" s="1" customFormat="1" ht="13.5"/>
    <row r="349" s="1" customFormat="1" ht="13.5"/>
    <row r="350" s="1" customFormat="1" ht="13.5"/>
    <row r="351" s="1" customFormat="1" ht="13.5"/>
    <row r="352" s="1" customFormat="1" ht="13.5"/>
    <row r="353" s="1" customFormat="1" ht="13.5"/>
    <row r="354" s="1" customFormat="1" ht="13.5"/>
    <row r="355" s="1" customFormat="1" ht="13.5"/>
    <row r="356" s="1" customFormat="1" ht="13.5"/>
    <row r="357" s="1" customFormat="1" ht="13.5"/>
    <row r="358" s="1" customFormat="1" ht="13.5"/>
    <row r="359" s="1" customFormat="1" ht="13.5"/>
    <row r="360" s="1" customFormat="1" ht="13.5"/>
    <row r="361" s="1" customFormat="1" ht="13.5"/>
    <row r="362" s="1" customFormat="1" ht="13.5"/>
    <row r="363" s="1" customFormat="1" ht="13.5"/>
    <row r="364" s="1" customFormat="1" ht="13.5"/>
    <row r="365" s="1" customFormat="1" ht="13.5"/>
    <row r="366" s="1" customFormat="1" ht="13.5"/>
    <row r="367" s="1" customFormat="1" ht="13.5"/>
    <row r="368" s="1" customFormat="1" ht="13.5"/>
    <row r="369" s="1" customFormat="1" ht="13.5"/>
    <row r="370" s="1" customFormat="1" ht="13.5"/>
    <row r="371" s="1" customFormat="1" ht="13.5"/>
    <row r="372" s="1" customFormat="1" ht="13.5"/>
    <row r="373" s="1" customFormat="1" ht="13.5"/>
    <row r="374" s="1" customFormat="1" ht="13.5"/>
  </sheetData>
  <sheetProtection/>
  <mergeCells count="11">
    <mergeCell ref="A6:G6"/>
    <mergeCell ref="A16:G16"/>
    <mergeCell ref="A33:IV33"/>
    <mergeCell ref="A34:IV34"/>
    <mergeCell ref="A1:G1"/>
    <mergeCell ref="A2:G2"/>
    <mergeCell ref="A3:A4"/>
    <mergeCell ref="B3:B4"/>
    <mergeCell ref="C3:C4"/>
    <mergeCell ref="D3:D4"/>
    <mergeCell ref="F3:G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99" r:id="rId1"/>
  <rowBreaks count="1" manualBreakCount="1">
    <brk id="34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tabSelected="1" view="pageBreakPreview" zoomScale="90" zoomScaleSheetLayoutView="90" zoomScalePageLayoutView="0" workbookViewId="0" topLeftCell="A1">
      <selection activeCell="T17" sqref="T17"/>
    </sheetView>
  </sheetViews>
  <sheetFormatPr defaultColWidth="9.140625" defaultRowHeight="12.75"/>
  <cols>
    <col min="1" max="1" width="3.00390625" style="0" customWidth="1"/>
    <col min="2" max="2" width="10.00390625" style="0" customWidth="1"/>
    <col min="3" max="3" width="40.28125" style="0" customWidth="1"/>
    <col min="4" max="8" width="14.7109375" style="0" customWidth="1"/>
    <col min="9" max="9" width="10.421875" style="0" customWidth="1"/>
    <col min="10" max="10" width="8.140625" style="0" customWidth="1"/>
    <col min="11" max="11" width="8.28125" style="0" customWidth="1"/>
    <col min="12" max="12" width="8.140625" style="0" customWidth="1"/>
    <col min="13" max="13" width="7.8515625" style="0" customWidth="1"/>
  </cols>
  <sheetData>
    <row r="1" spans="1:8" s="57" customFormat="1" ht="15" customHeight="1">
      <c r="A1" s="129" t="s">
        <v>77</v>
      </c>
      <c r="B1" s="129"/>
      <c r="C1" s="129"/>
      <c r="D1" s="129"/>
      <c r="E1" s="129"/>
      <c r="F1" s="129"/>
      <c r="G1" s="129"/>
      <c r="H1" s="129"/>
    </row>
    <row r="2" spans="1:8" s="57" customFormat="1" ht="14.25" customHeight="1">
      <c r="A2" s="131" t="s">
        <v>53</v>
      </c>
      <c r="B2" s="131"/>
      <c r="C2" s="131"/>
      <c r="D2" s="131"/>
      <c r="E2" s="75">
        <f>H18</f>
        <v>0</v>
      </c>
      <c r="F2" s="74" t="s">
        <v>31</v>
      </c>
      <c r="G2" s="130"/>
      <c r="H2" s="130"/>
    </row>
    <row r="3" spans="1:8" s="57" customFormat="1" ht="19.5" customHeight="1">
      <c r="A3" s="135" t="s">
        <v>54</v>
      </c>
      <c r="B3" s="135"/>
      <c r="C3" s="135"/>
      <c r="D3" s="135"/>
      <c r="E3" s="135"/>
      <c r="F3" s="135"/>
      <c r="G3" s="135"/>
      <c r="H3" s="135"/>
    </row>
    <row r="4" spans="1:8" s="57" customFormat="1" ht="15.75" customHeight="1">
      <c r="A4" s="136" t="str">
        <f>'1-1'!A2:G2</f>
        <v>sof. tbeTis  gare ganaTebis qselis  mowyoba-18 cali</v>
      </c>
      <c r="B4" s="137"/>
      <c r="C4" s="137"/>
      <c r="D4" s="137"/>
      <c r="E4" s="137"/>
      <c r="F4" s="137"/>
      <c r="G4" s="137"/>
      <c r="H4" s="137"/>
    </row>
    <row r="5" spans="1:8" s="57" customFormat="1" ht="17.25" customHeight="1">
      <c r="A5" s="121" t="s">
        <v>86</v>
      </c>
      <c r="B5" s="121"/>
      <c r="C5" s="121"/>
      <c r="D5" s="121"/>
      <c r="E5" s="121"/>
      <c r="F5" s="121"/>
      <c r="G5" s="121"/>
      <c r="H5" s="121"/>
    </row>
    <row r="6" spans="1:8" s="57" customFormat="1" ht="21" customHeight="1">
      <c r="A6" s="122" t="s">
        <v>63</v>
      </c>
      <c r="B6" s="112" t="s">
        <v>11</v>
      </c>
      <c r="C6" s="125" t="s">
        <v>62</v>
      </c>
      <c r="D6" s="114" t="s">
        <v>56</v>
      </c>
      <c r="E6" s="127"/>
      <c r="F6" s="127"/>
      <c r="G6" s="115"/>
      <c r="H6" s="128" t="s">
        <v>57</v>
      </c>
    </row>
    <row r="7" spans="1:8" s="57" customFormat="1" ht="43.5" customHeight="1">
      <c r="A7" s="123"/>
      <c r="B7" s="124"/>
      <c r="C7" s="126"/>
      <c r="D7" s="58" t="s">
        <v>61</v>
      </c>
      <c r="E7" s="58" t="s">
        <v>60</v>
      </c>
      <c r="F7" s="60" t="s">
        <v>59</v>
      </c>
      <c r="G7" s="58" t="s">
        <v>58</v>
      </c>
      <c r="H7" s="126"/>
    </row>
    <row r="8" spans="1:8" s="57" customFormat="1" ht="13.5" customHeight="1">
      <c r="A8" s="38" t="s">
        <v>0</v>
      </c>
      <c r="B8" s="38" t="s">
        <v>12</v>
      </c>
      <c r="C8" s="38" t="s">
        <v>13</v>
      </c>
      <c r="D8" s="38" t="s">
        <v>14</v>
      </c>
      <c r="E8" s="38" t="s">
        <v>15</v>
      </c>
      <c r="F8" s="38" t="s">
        <v>16</v>
      </c>
      <c r="G8" s="38" t="s">
        <v>1</v>
      </c>
      <c r="H8" s="38" t="s">
        <v>17</v>
      </c>
    </row>
    <row r="9" spans="1:8" s="57" customFormat="1" ht="18" customHeight="1">
      <c r="A9" s="61"/>
      <c r="B9" s="62"/>
      <c r="C9" s="27" t="s">
        <v>64</v>
      </c>
      <c r="D9" s="132" t="s">
        <v>65</v>
      </c>
      <c r="E9" s="133"/>
      <c r="F9" s="133"/>
      <c r="G9" s="133"/>
      <c r="H9" s="134"/>
    </row>
    <row r="10" spans="1:8" s="57" customFormat="1" ht="18" customHeight="1">
      <c r="A10" s="3"/>
      <c r="B10" s="56"/>
      <c r="C10" s="5" t="s">
        <v>66</v>
      </c>
      <c r="D10" s="63"/>
      <c r="E10" s="64"/>
      <c r="F10" s="64"/>
      <c r="G10" s="64"/>
      <c r="H10" s="65"/>
    </row>
    <row r="11" spans="1:8" s="57" customFormat="1" ht="18" customHeight="1">
      <c r="A11" s="3"/>
      <c r="B11" s="56"/>
      <c r="C11" s="5" t="s">
        <v>67</v>
      </c>
      <c r="D11" s="63"/>
      <c r="E11" s="64"/>
      <c r="F11" s="64"/>
      <c r="G11" s="64"/>
      <c r="H11" s="65"/>
    </row>
    <row r="12" spans="1:8" s="57" customFormat="1" ht="26.25" customHeight="1">
      <c r="A12" s="3">
        <v>1</v>
      </c>
      <c r="B12" s="66" t="s">
        <v>68</v>
      </c>
      <c r="C12" s="81" t="s">
        <v>85</v>
      </c>
      <c r="D12" s="70">
        <f>'1-1'!G15</f>
        <v>0</v>
      </c>
      <c r="E12" s="70">
        <f>'1-1'!G29</f>
        <v>0</v>
      </c>
      <c r="F12" s="70"/>
      <c r="G12" s="70"/>
      <c r="H12" s="70">
        <f>E12+D12</f>
        <v>0</v>
      </c>
    </row>
    <row r="13" spans="1:9" s="57" customFormat="1" ht="18" customHeight="1">
      <c r="A13" s="3"/>
      <c r="B13" s="56"/>
      <c r="C13" s="5" t="s">
        <v>69</v>
      </c>
      <c r="D13" s="70">
        <f>D12</f>
        <v>0</v>
      </c>
      <c r="E13" s="70">
        <f>E12</f>
        <v>0</v>
      </c>
      <c r="F13" s="70">
        <f>F12</f>
        <v>0</v>
      </c>
      <c r="G13" s="70">
        <f>G12</f>
        <v>0</v>
      </c>
      <c r="H13" s="70">
        <f>H12</f>
        <v>0</v>
      </c>
      <c r="I13" s="80"/>
    </row>
    <row r="14" spans="1:9" s="57" customFormat="1" ht="18" customHeight="1">
      <c r="A14" s="3"/>
      <c r="B14" s="56"/>
      <c r="C14" s="27" t="s">
        <v>75</v>
      </c>
      <c r="D14" s="132" t="s">
        <v>65</v>
      </c>
      <c r="E14" s="133"/>
      <c r="F14" s="133"/>
      <c r="G14" s="133"/>
      <c r="H14" s="134"/>
      <c r="I14" s="67"/>
    </row>
    <row r="15" spans="1:8" s="57" customFormat="1" ht="18" customHeight="1">
      <c r="A15" s="27"/>
      <c r="B15" s="71"/>
      <c r="C15" s="27" t="s">
        <v>70</v>
      </c>
      <c r="D15" s="68">
        <f>D13</f>
        <v>0</v>
      </c>
      <c r="E15" s="68">
        <f>E13</f>
        <v>0</v>
      </c>
      <c r="F15" s="68">
        <f>F13</f>
        <v>0</v>
      </c>
      <c r="G15" s="68">
        <f>G13</f>
        <v>0</v>
      </c>
      <c r="H15" s="97">
        <f>H13</f>
        <v>0</v>
      </c>
    </row>
    <row r="16" spans="1:8" s="57" customFormat="1" ht="18" customHeight="1">
      <c r="A16" s="27"/>
      <c r="B16" s="71"/>
      <c r="C16" s="27" t="s">
        <v>35</v>
      </c>
      <c r="D16" s="70">
        <f>D13</f>
        <v>0</v>
      </c>
      <c r="E16" s="70">
        <f>E13</f>
        <v>0</v>
      </c>
      <c r="F16" s="70">
        <f>F13</f>
        <v>0</v>
      </c>
      <c r="G16" s="70">
        <f>G13</f>
        <v>0</v>
      </c>
      <c r="H16" s="70">
        <f>H13</f>
        <v>0</v>
      </c>
    </row>
    <row r="17" spans="1:8" s="57" customFormat="1" ht="18" customHeight="1">
      <c r="A17" s="3">
        <v>4</v>
      </c>
      <c r="B17" s="69"/>
      <c r="C17" s="27" t="s">
        <v>71</v>
      </c>
      <c r="D17" s="72">
        <f>D16*0.18</f>
        <v>0</v>
      </c>
      <c r="E17" s="72">
        <f>E16*0.18</f>
        <v>0</v>
      </c>
      <c r="F17" s="72"/>
      <c r="G17" s="72">
        <f>G16*0.18</f>
        <v>0</v>
      </c>
      <c r="H17" s="72">
        <f>H16*0.18</f>
        <v>0</v>
      </c>
    </row>
    <row r="18" spans="1:9" s="57" customFormat="1" ht="18" customHeight="1">
      <c r="A18" s="59"/>
      <c r="B18" s="73"/>
      <c r="C18" s="27" t="s">
        <v>72</v>
      </c>
      <c r="D18" s="70">
        <f>D17+D16</f>
        <v>0</v>
      </c>
      <c r="E18" s="70">
        <f>E17+E16</f>
        <v>0</v>
      </c>
      <c r="F18" s="70">
        <f>F17+F16</f>
        <v>0</v>
      </c>
      <c r="G18" s="70">
        <f>G17+G16</f>
        <v>0</v>
      </c>
      <c r="H18" s="70">
        <f>H17+H16</f>
        <v>0</v>
      </c>
      <c r="I18" s="67"/>
    </row>
    <row r="19" s="57" customFormat="1" ht="6.75" customHeight="1"/>
    <row r="20" s="105" customFormat="1" ht="21" customHeight="1"/>
    <row r="21" s="105" customFormat="1" ht="18.75" customHeight="1"/>
    <row r="22" s="1" customFormat="1" ht="13.5"/>
    <row r="23" s="1" customFormat="1" ht="13.5"/>
    <row r="24" s="1" customFormat="1" ht="13.5"/>
    <row r="25" s="1" customFormat="1" ht="13.5"/>
    <row r="26" s="1" customFormat="1" ht="13.5"/>
    <row r="27" s="1" customFormat="1" ht="13.5">
      <c r="G27" s="1" t="s">
        <v>76</v>
      </c>
    </row>
    <row r="28" s="1" customFormat="1" ht="13.5">
      <c r="G28" s="1" t="s">
        <v>76</v>
      </c>
    </row>
    <row r="29" s="1" customFormat="1" ht="13.5"/>
    <row r="30" s="1" customFormat="1" ht="13.5"/>
    <row r="31" s="1" customFormat="1" ht="13.5"/>
    <row r="32" s="1" customFormat="1" ht="13.5"/>
    <row r="33" s="1" customFormat="1" ht="13.5"/>
    <row r="34" s="1" customFormat="1" ht="13.5"/>
    <row r="35" s="1" customFormat="1" ht="13.5"/>
    <row r="36" s="1" customFormat="1" ht="13.5"/>
    <row r="37" s="1" customFormat="1" ht="13.5"/>
    <row r="38" s="1" customFormat="1" ht="13.5"/>
    <row r="39" s="1" customFormat="1" ht="13.5"/>
    <row r="40" s="1" customFormat="1" ht="13.5"/>
    <row r="41" s="1" customFormat="1" ht="13.5"/>
    <row r="42" s="1" customFormat="1" ht="13.5"/>
    <row r="43" s="1" customFormat="1" ht="13.5"/>
    <row r="44" s="1" customFormat="1" ht="13.5"/>
    <row r="45" s="1" customFormat="1" ht="13.5"/>
    <row r="46" s="1" customFormat="1" ht="13.5"/>
    <row r="47" s="1" customFormat="1" ht="13.5"/>
    <row r="48" s="1" customFormat="1" ht="13.5"/>
    <row r="49" s="1" customFormat="1" ht="13.5"/>
    <row r="50" s="1" customFormat="1" ht="13.5"/>
    <row r="51" s="1" customFormat="1" ht="13.5"/>
    <row r="52" s="1" customFormat="1" ht="13.5"/>
    <row r="53" s="1" customFormat="1" ht="13.5"/>
    <row r="54" s="1" customFormat="1" ht="13.5"/>
    <row r="55" s="1" customFormat="1" ht="13.5"/>
    <row r="56" s="1" customFormat="1" ht="13.5"/>
    <row r="57" s="1" customFormat="1" ht="13.5"/>
    <row r="58" s="1" customFormat="1" ht="13.5"/>
    <row r="59" s="1" customFormat="1" ht="13.5"/>
    <row r="60" s="1" customFormat="1" ht="13.5"/>
    <row r="61" s="1" customFormat="1" ht="13.5"/>
    <row r="62" s="1" customFormat="1" ht="13.5"/>
    <row r="63" s="1" customFormat="1" ht="13.5"/>
    <row r="64" s="1" customFormat="1" ht="13.5"/>
    <row r="65" s="1" customFormat="1" ht="13.5"/>
    <row r="66" s="1" customFormat="1" ht="13.5"/>
    <row r="67" s="1" customFormat="1" ht="13.5"/>
    <row r="68" s="1" customFormat="1" ht="13.5"/>
    <row r="69" s="1" customFormat="1" ht="13.5"/>
    <row r="70" s="1" customFormat="1" ht="13.5"/>
    <row r="71" s="1" customFormat="1" ht="13.5"/>
    <row r="72" s="1" customFormat="1" ht="13.5"/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  <row r="85" s="1" customFormat="1" ht="13.5"/>
    <row r="86" s="1" customFormat="1" ht="13.5"/>
    <row r="87" s="1" customFormat="1" ht="13.5"/>
    <row r="88" s="1" customFormat="1" ht="13.5"/>
    <row r="89" s="1" customFormat="1" ht="13.5"/>
    <row r="90" s="1" customFormat="1" ht="13.5"/>
    <row r="91" s="1" customFormat="1" ht="13.5"/>
    <row r="92" s="1" customFormat="1" ht="13.5"/>
    <row r="93" s="1" customFormat="1" ht="13.5"/>
    <row r="94" s="1" customFormat="1" ht="13.5"/>
    <row r="95" s="1" customFormat="1" ht="13.5"/>
    <row r="96" s="1" customFormat="1" ht="13.5"/>
    <row r="97" s="1" customFormat="1" ht="13.5"/>
    <row r="98" s="1" customFormat="1" ht="13.5"/>
    <row r="99" s="1" customFormat="1" ht="13.5"/>
    <row r="100" s="1" customFormat="1" ht="13.5"/>
    <row r="101" s="1" customFormat="1" ht="13.5"/>
    <row r="102" s="1" customFormat="1" ht="13.5"/>
    <row r="103" s="1" customFormat="1" ht="13.5"/>
    <row r="104" s="1" customFormat="1" ht="13.5"/>
    <row r="105" s="1" customFormat="1" ht="13.5"/>
    <row r="106" s="1" customFormat="1" ht="13.5"/>
    <row r="107" s="1" customFormat="1" ht="13.5"/>
    <row r="108" s="1" customFormat="1" ht="13.5"/>
    <row r="109" s="1" customFormat="1" ht="13.5"/>
    <row r="110" s="1" customFormat="1" ht="13.5"/>
    <row r="111" s="1" customFormat="1" ht="13.5"/>
    <row r="112" s="1" customFormat="1" ht="13.5"/>
    <row r="113" s="1" customFormat="1" ht="13.5"/>
    <row r="114" s="1" customFormat="1" ht="13.5"/>
    <row r="115" s="1" customFormat="1" ht="13.5"/>
    <row r="116" s="1" customFormat="1" ht="13.5"/>
    <row r="117" s="1" customFormat="1" ht="13.5"/>
    <row r="118" s="1" customFormat="1" ht="13.5"/>
    <row r="119" s="1" customFormat="1" ht="13.5"/>
    <row r="120" s="1" customFormat="1" ht="13.5"/>
    <row r="121" s="1" customFormat="1" ht="13.5"/>
    <row r="122" s="1" customFormat="1" ht="13.5"/>
    <row r="123" s="1" customFormat="1" ht="13.5"/>
    <row r="124" s="1" customFormat="1" ht="13.5"/>
    <row r="125" s="1" customFormat="1" ht="13.5"/>
    <row r="126" s="1" customFormat="1" ht="13.5"/>
    <row r="127" s="1" customFormat="1" ht="13.5"/>
    <row r="128" s="1" customFormat="1" ht="13.5"/>
    <row r="129" s="1" customFormat="1" ht="13.5"/>
    <row r="130" s="1" customFormat="1" ht="13.5"/>
    <row r="131" s="1" customFormat="1" ht="13.5"/>
    <row r="132" s="1" customFormat="1" ht="13.5"/>
    <row r="133" s="1" customFormat="1" ht="13.5"/>
    <row r="134" s="1" customFormat="1" ht="13.5"/>
    <row r="135" s="1" customFormat="1" ht="13.5"/>
    <row r="136" s="1" customFormat="1" ht="13.5"/>
    <row r="137" s="1" customFormat="1" ht="13.5"/>
    <row r="138" s="1" customFormat="1" ht="13.5"/>
    <row r="139" s="1" customFormat="1" ht="13.5"/>
    <row r="140" s="1" customFormat="1" ht="13.5"/>
    <row r="141" s="1" customFormat="1" ht="13.5"/>
    <row r="142" s="1" customFormat="1" ht="13.5"/>
    <row r="143" s="1" customFormat="1" ht="13.5"/>
    <row r="144" s="1" customFormat="1" ht="13.5"/>
    <row r="145" s="1" customFormat="1" ht="13.5"/>
    <row r="146" s="1" customFormat="1" ht="13.5"/>
    <row r="147" s="1" customFormat="1" ht="13.5"/>
    <row r="148" s="1" customFormat="1" ht="13.5"/>
    <row r="149" s="1" customFormat="1" ht="13.5"/>
    <row r="150" s="1" customFormat="1" ht="13.5"/>
    <row r="151" s="1" customFormat="1" ht="13.5"/>
    <row r="152" s="1" customFormat="1" ht="13.5"/>
    <row r="153" s="1" customFormat="1" ht="13.5"/>
    <row r="154" s="1" customFormat="1" ht="13.5"/>
    <row r="155" s="1" customFormat="1" ht="13.5"/>
    <row r="156" s="1" customFormat="1" ht="13.5"/>
    <row r="157" s="1" customFormat="1" ht="13.5"/>
    <row r="158" s="1" customFormat="1" ht="13.5"/>
    <row r="159" s="1" customFormat="1" ht="13.5"/>
    <row r="160" s="1" customFormat="1" ht="13.5"/>
    <row r="161" s="1" customFormat="1" ht="13.5"/>
    <row r="162" s="1" customFormat="1" ht="13.5"/>
    <row r="163" s="1" customFormat="1" ht="13.5"/>
    <row r="164" s="1" customFormat="1" ht="13.5"/>
    <row r="165" s="1" customFormat="1" ht="13.5"/>
    <row r="166" s="1" customFormat="1" ht="13.5"/>
    <row r="167" s="1" customFormat="1" ht="13.5"/>
    <row r="168" s="1" customFormat="1" ht="13.5"/>
    <row r="169" s="1" customFormat="1" ht="13.5"/>
    <row r="170" s="1" customFormat="1" ht="13.5"/>
    <row r="171" s="1" customFormat="1" ht="13.5"/>
    <row r="172" s="1" customFormat="1" ht="13.5"/>
    <row r="173" s="1" customFormat="1" ht="13.5"/>
    <row r="174" s="1" customFormat="1" ht="13.5"/>
    <row r="175" s="1" customFormat="1" ht="13.5"/>
    <row r="176" s="1" customFormat="1" ht="13.5"/>
    <row r="177" s="1" customFormat="1" ht="13.5"/>
    <row r="178" s="1" customFormat="1" ht="13.5"/>
    <row r="179" s="1" customFormat="1" ht="13.5"/>
    <row r="180" s="1" customFormat="1" ht="13.5"/>
    <row r="181" s="1" customFormat="1" ht="13.5"/>
    <row r="182" s="1" customFormat="1" ht="13.5"/>
    <row r="183" s="1" customFormat="1" ht="13.5"/>
    <row r="184" s="1" customFormat="1" ht="13.5"/>
    <row r="185" s="1" customFormat="1" ht="13.5"/>
    <row r="186" s="1" customFormat="1" ht="13.5"/>
    <row r="187" s="1" customFormat="1" ht="13.5"/>
    <row r="188" s="1" customFormat="1" ht="13.5"/>
    <row r="189" s="1" customFormat="1" ht="13.5"/>
    <row r="190" s="1" customFormat="1" ht="13.5"/>
    <row r="191" s="1" customFormat="1" ht="13.5"/>
    <row r="192" s="1" customFormat="1" ht="13.5"/>
    <row r="193" s="1" customFormat="1" ht="13.5"/>
    <row r="194" s="1" customFormat="1" ht="13.5"/>
    <row r="195" s="1" customFormat="1" ht="13.5"/>
    <row r="196" s="1" customFormat="1" ht="13.5"/>
    <row r="197" s="1" customFormat="1" ht="13.5"/>
    <row r="198" s="1" customFormat="1" ht="13.5"/>
    <row r="199" s="1" customFormat="1" ht="13.5"/>
    <row r="200" s="1" customFormat="1" ht="13.5"/>
    <row r="201" s="1" customFormat="1" ht="13.5"/>
    <row r="202" s="1" customFormat="1" ht="13.5"/>
    <row r="203" s="1" customFormat="1" ht="13.5"/>
    <row r="204" s="1" customFormat="1" ht="13.5"/>
    <row r="205" s="1" customFormat="1" ht="13.5"/>
    <row r="206" s="1" customFormat="1" ht="13.5"/>
    <row r="207" s="1" customFormat="1" ht="13.5"/>
    <row r="208" s="1" customFormat="1" ht="13.5"/>
    <row r="209" s="1" customFormat="1" ht="13.5"/>
    <row r="210" s="1" customFormat="1" ht="13.5"/>
    <row r="211" s="1" customFormat="1" ht="13.5"/>
    <row r="212" s="1" customFormat="1" ht="13.5"/>
    <row r="213" s="1" customFormat="1" ht="13.5"/>
    <row r="214" s="1" customFormat="1" ht="13.5"/>
    <row r="215" s="1" customFormat="1" ht="13.5"/>
    <row r="216" s="1" customFormat="1" ht="13.5"/>
    <row r="217" s="1" customFormat="1" ht="13.5"/>
    <row r="218" s="1" customFormat="1" ht="13.5"/>
    <row r="219" s="1" customFormat="1" ht="13.5"/>
    <row r="220" s="1" customFormat="1" ht="13.5"/>
    <row r="221" s="1" customFormat="1" ht="13.5"/>
    <row r="222" s="1" customFormat="1" ht="13.5"/>
    <row r="223" s="1" customFormat="1" ht="13.5"/>
    <row r="224" s="1" customFormat="1" ht="13.5"/>
    <row r="225" s="1" customFormat="1" ht="13.5"/>
    <row r="226" s="1" customFormat="1" ht="13.5"/>
    <row r="227" s="1" customFormat="1" ht="13.5"/>
    <row r="228" s="1" customFormat="1" ht="13.5"/>
    <row r="229" s="1" customFormat="1" ht="13.5"/>
    <row r="230" s="1" customFormat="1" ht="13.5"/>
    <row r="231" s="1" customFormat="1" ht="13.5"/>
    <row r="232" s="1" customFormat="1" ht="13.5"/>
    <row r="233" s="1" customFormat="1" ht="13.5"/>
    <row r="234" s="1" customFormat="1" ht="13.5"/>
    <row r="235" s="1" customFormat="1" ht="13.5"/>
    <row r="236" s="1" customFormat="1" ht="13.5"/>
    <row r="237" s="1" customFormat="1" ht="13.5"/>
    <row r="238" s="1" customFormat="1" ht="13.5"/>
    <row r="239" s="1" customFormat="1" ht="13.5"/>
    <row r="240" s="1" customFormat="1" ht="13.5"/>
    <row r="241" s="1" customFormat="1" ht="13.5"/>
    <row r="242" s="1" customFormat="1" ht="13.5"/>
    <row r="243" s="1" customFormat="1" ht="13.5"/>
    <row r="244" s="1" customFormat="1" ht="13.5"/>
    <row r="245" s="1" customFormat="1" ht="13.5"/>
    <row r="246" s="1" customFormat="1" ht="13.5"/>
    <row r="247" s="1" customFormat="1" ht="13.5"/>
    <row r="248" s="1" customFormat="1" ht="13.5"/>
    <row r="249" s="1" customFormat="1" ht="13.5"/>
    <row r="250" s="1" customFormat="1" ht="13.5"/>
    <row r="251" s="1" customFormat="1" ht="13.5"/>
    <row r="252" s="1" customFormat="1" ht="13.5"/>
    <row r="253" s="1" customFormat="1" ht="13.5"/>
    <row r="254" s="1" customFormat="1" ht="13.5"/>
    <row r="255" s="1" customFormat="1" ht="13.5"/>
    <row r="256" s="1" customFormat="1" ht="13.5"/>
    <row r="257" s="1" customFormat="1" ht="13.5"/>
    <row r="258" s="1" customFormat="1" ht="13.5"/>
    <row r="259" s="1" customFormat="1" ht="13.5"/>
    <row r="260" s="1" customFormat="1" ht="13.5"/>
    <row r="261" s="1" customFormat="1" ht="13.5"/>
    <row r="262" s="1" customFormat="1" ht="13.5"/>
  </sheetData>
  <sheetProtection/>
  <mergeCells count="15">
    <mergeCell ref="A1:H1"/>
    <mergeCell ref="G2:H2"/>
    <mergeCell ref="A2:D2"/>
    <mergeCell ref="A20:IV20"/>
    <mergeCell ref="A21:IV21"/>
    <mergeCell ref="D9:H9"/>
    <mergeCell ref="D14:H14"/>
    <mergeCell ref="A3:H3"/>
    <mergeCell ref="A4:H4"/>
    <mergeCell ref="A5:H5"/>
    <mergeCell ref="A6:A7"/>
    <mergeCell ref="B6:B7"/>
    <mergeCell ref="C6:C7"/>
    <mergeCell ref="D6:G6"/>
    <mergeCell ref="H6:H7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omari</dc:creator>
  <cp:keywords/>
  <dc:description/>
  <cp:lastModifiedBy>omari</cp:lastModifiedBy>
  <cp:lastPrinted>2019-06-25T12:35:56Z</cp:lastPrinted>
  <dcterms:created xsi:type="dcterms:W3CDTF">1996-10-14T23:33:28Z</dcterms:created>
  <dcterms:modified xsi:type="dcterms:W3CDTF">2020-07-21T12:45:17Z</dcterms:modified>
  <cp:category/>
  <cp:version/>
  <cp:contentType/>
  <cp:contentStatus/>
</cp:coreProperties>
</file>