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 (2)" sheetId="7" r:id="rId1"/>
  </sheets>
  <definedNames>
    <definedName name="_xlnm.Print_Area" localSheetId="0">'ხარჯთაღრიცხვა (2)'!$A$1:$N$57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7" l="1"/>
  <c r="G43" i="7"/>
  <c r="F40" i="7"/>
  <c r="G37" i="7"/>
  <c r="G39" i="7" s="1"/>
  <c r="G32" i="7"/>
  <c r="G34" i="7"/>
  <c r="F30" i="7"/>
  <c r="G30" i="7" s="1"/>
  <c r="F29" i="7"/>
  <c r="G29" i="7" s="1"/>
  <c r="G28" i="7"/>
  <c r="F27" i="7"/>
  <c r="G27" i="7" s="1"/>
  <c r="G26" i="7"/>
  <c r="G23" i="7"/>
  <c r="G22" i="7"/>
  <c r="G21" i="7"/>
  <c r="G20" i="7"/>
  <c r="G18" i="7"/>
  <c r="G17" i="7"/>
  <c r="G16" i="7"/>
  <c r="G15" i="7"/>
  <c r="G13" i="7"/>
  <c r="G12" i="7"/>
  <c r="G10" i="7"/>
  <c r="G40" i="7" l="1"/>
  <c r="G24" i="7"/>
  <c r="G45" i="7"/>
  <c r="G36" i="7"/>
  <c r="G38" i="7"/>
  <c r="G41" i="7"/>
  <c r="G33" i="7"/>
  <c r="G35" i="7" s="1"/>
</calcChain>
</file>

<file path=xl/sharedStrings.xml><?xml version="1.0" encoding="utf-8"?>
<sst xmlns="http://schemas.openxmlformats.org/spreadsheetml/2006/main" count="109" uniqueCount="66">
  <si>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</si>
  <si>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</si>
  <si>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</si>
  <si>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</si>
  <si>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</si>
  <si>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</si>
  <si>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</si>
  <si>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</si>
  <si>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</si>
  <si>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</si>
  <si>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</si>
  <si>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</si>
  <si>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</si>
  <si>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</si>
  <si>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</si>
  <si>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</si>
  <si>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sxva masala</t>
  </si>
  <si>
    <t xml:space="preserve">zednadebi xarjebi </t>
  </si>
  <si>
    <t xml:space="preserve">gegmiuri dagroveba 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</si>
  <si>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</si>
  <si>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</si>
  <si>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</si>
  <si>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</si>
  <si>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</si>
  <si>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</si>
  <si>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</si>
  <si>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</si>
  <si>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</si>
  <si>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6-1-20</t>
  </si>
  <si>
    <t xml:space="preserve">Sromis danaxarji </t>
  </si>
  <si>
    <t>k/sT</t>
  </si>
  <si>
    <t>sxva masalebi</t>
  </si>
  <si>
    <t>gruntis gaTxra xeliT</t>
  </si>
  <si>
    <t>grZ/m</t>
  </si>
  <si>
    <t xml:space="preserve">22-7-6.   </t>
  </si>
  <si>
    <t>rk/betonis mili d-1000 mm</t>
  </si>
  <si>
    <t>pro</t>
  </si>
  <si>
    <t>betonis saTavisebis da frTebis mowyoba</t>
  </si>
  <si>
    <t>37-64-4.</t>
  </si>
  <si>
    <t>37-10-1</t>
  </si>
  <si>
    <t>m2</t>
  </si>
  <si>
    <t>xe-masala daxerxili mSrali</t>
  </si>
  <si>
    <t>fari ficris yalibis</t>
  </si>
  <si>
    <t xml:space="preserve"> betonis frTebis da saTavisebis mosawyobad Reles sanapiroze yalibis (apalovka) mowyoba xe-masaliT                                                               </t>
  </si>
  <si>
    <t>1-81-3</t>
  </si>
  <si>
    <t xml:space="preserve">qviSa-xreSi </t>
  </si>
  <si>
    <t>ბეტონი მ-300 , B 22,5,</t>
  </si>
  <si>
    <t xml:space="preserve">ბეტონი მ-300 , B-22,5.  </t>
  </si>
  <si>
    <t>gadasavlelis Sevseba-mosworeba qviSa-xreSiT, samuSaoebis dasrulebis Semdgom</t>
  </si>
  <si>
    <t>tyibulis municipalitetSi, sofel dabaZvelSi bogiris reabilitacia
    xarjTaRricxva</t>
  </si>
  <si>
    <t>1-84-2</t>
  </si>
  <si>
    <t>სანგრევი ჩქუჩი</t>
  </si>
  <si>
    <t>მანქ/სთ</t>
  </si>
  <si>
    <t>savtomobilo mil-xidis mowyoba, sigrZiT 6,0 m</t>
  </si>
  <si>
    <t xml:space="preserve"> arsebuli betonis arxis  კედლebის დemontaJi erT mxares</t>
  </si>
  <si>
    <t>8-4-7</t>
  </si>
  <si>
    <t>სხვა მანქანები</t>
  </si>
  <si>
    <t>ლari</t>
  </si>
  <si>
    <t>ბიტუმის ემულსია</t>
  </si>
  <si>
    <t>სხვა მასალა</t>
  </si>
  <si>
    <t>betonis frTebis da saTavisebis ukana mxaris ჰიდროიზოლიაცია ცხელი ბიტuმიs ორჯერადი წაცხებით</t>
  </si>
  <si>
    <t xml:space="preserve">qviSa-xreSis transportireba </t>
  </si>
  <si>
    <t xml:space="preserve">betonis transportireba </t>
  </si>
  <si>
    <t xml:space="preserve">ბეტონის ტრანსპორტირება </t>
  </si>
  <si>
    <t>gauTvaliswinebeli</t>
  </si>
  <si>
    <r>
      <rPr>
        <b/>
        <sz val="10"/>
        <color rgb="FFFF0000"/>
        <rFont val="AcadNusx"/>
      </rPr>
      <t xml:space="preserve">betonis frTebisTvis lenturi saZirkvlebis mowyoba monoliTuri betoniT </t>
    </r>
    <r>
      <rPr>
        <b/>
        <sz val="10"/>
        <color rgb="FFFF0000"/>
        <rFont val="Sylfaen"/>
        <family val="1"/>
        <charset val="204"/>
      </rPr>
      <t xml:space="preserve">მ-300,                B 22,5,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</si>
</sst>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</font>
    <font>
      <b/>
      <sz val="10"/>
      <color rgb="FFFF0000"/>
      <name val="AcadNusx"/>
    </font>
    <font>
      <b/>
      <sz val="10"/>
      <color rgb="FFFF0000"/>
      <name val="Sylfaen"/>
      <family val="1"/>
      <charset val="204"/>
    </font>
    <font>
      <sz val="10"/>
      <color rgb="FFFF0000"/>
      <name val="AcadNusx"/>
    </font>
    <font>
      <sz val="10"/>
      <color rgb="FFFF0000"/>
      <name val="Sylfaen"/>
      <family val="1"/>
      <charset val="204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43"/>
  <sheetViews>
    <sheetView tabSelected="1" view="pageBreakPreview" zoomScale="90" zoomScaleNormal="90" zoomScaleSheetLayoutView="90" workbookViewId="0">
      <selection activeCell="G49" sqref="G49"/>
    </sheetView>
  </sheetViews>
  <sheetFormatPr defaultRowHeight="13.5" x14ac:dyDescent="0.25"/>
  <cols>
    <col min="1" max="1" width="2.5703125" style="1" customWidth="1"/>
    <col min="2" max="2" width="4" style="2" customWidth="1"/>
    <col min="3" max="3" width="9.140625" style="6" customWidth="1"/>
    <col min="4" max="4" width="36.710937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43.5" customHeight="1" thickBot="1" x14ac:dyDescent="0.3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5" customHeight="1" x14ac:dyDescent="0.25">
      <c r="B2" s="85" t="s">
        <v>26</v>
      </c>
      <c r="C2" s="86" t="s">
        <v>20</v>
      </c>
      <c r="D2" s="87" t="s">
        <v>21</v>
      </c>
      <c r="E2" s="87" t="s">
        <v>22</v>
      </c>
      <c r="F2" s="87" t="s">
        <v>1</v>
      </c>
      <c r="G2" s="87"/>
      <c r="H2" s="87" t="s">
        <v>2</v>
      </c>
      <c r="I2" s="87"/>
      <c r="J2" s="87" t="s">
        <v>3</v>
      </c>
      <c r="K2" s="87"/>
      <c r="L2" s="87" t="s">
        <v>24</v>
      </c>
      <c r="M2" s="87"/>
      <c r="N2" s="88" t="s">
        <v>4</v>
      </c>
    </row>
    <row r="3" spans="2:14" ht="25.5" customHeight="1" x14ac:dyDescent="0.25">
      <c r="B3" s="82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9"/>
    </row>
    <row r="4" spans="2:14" ht="13.5" customHeight="1" x14ac:dyDescent="0.25">
      <c r="B4" s="82"/>
      <c r="C4" s="79"/>
      <c r="D4" s="80"/>
      <c r="E4" s="80"/>
      <c r="F4" s="83" t="s">
        <v>23</v>
      </c>
      <c r="G4" s="80" t="s">
        <v>5</v>
      </c>
      <c r="H4" s="80" t="s">
        <v>6</v>
      </c>
      <c r="I4" s="80" t="s">
        <v>5</v>
      </c>
      <c r="J4" s="80" t="s">
        <v>6</v>
      </c>
      <c r="K4" s="80" t="s">
        <v>5</v>
      </c>
      <c r="L4" s="80" t="s">
        <v>6</v>
      </c>
      <c r="M4" s="80" t="s">
        <v>5</v>
      </c>
      <c r="N4" s="89"/>
    </row>
    <row r="5" spans="2:14" ht="13.5" customHeight="1" x14ac:dyDescent="0.25">
      <c r="B5" s="82"/>
      <c r="C5" s="79"/>
      <c r="D5" s="80"/>
      <c r="E5" s="80"/>
      <c r="F5" s="83"/>
      <c r="G5" s="80"/>
      <c r="H5" s="80"/>
      <c r="I5" s="80"/>
      <c r="J5" s="80"/>
      <c r="K5" s="80"/>
      <c r="L5" s="80"/>
      <c r="M5" s="80"/>
      <c r="N5" s="89"/>
    </row>
    <row r="6" spans="2:14" ht="13.5" customHeight="1" x14ac:dyDescent="0.25">
      <c r="B6" s="82"/>
      <c r="C6" s="79"/>
      <c r="D6" s="80"/>
      <c r="E6" s="80"/>
      <c r="F6" s="83"/>
      <c r="G6" s="80"/>
      <c r="H6" s="80"/>
      <c r="I6" s="80"/>
      <c r="J6" s="80"/>
      <c r="K6" s="80"/>
      <c r="L6" s="80"/>
      <c r="M6" s="80"/>
      <c r="N6" s="89"/>
    </row>
    <row r="7" spans="2:14" ht="36.75" customHeight="1" x14ac:dyDescent="0.25">
      <c r="B7" s="82"/>
      <c r="C7" s="79"/>
      <c r="D7" s="80"/>
      <c r="E7" s="80"/>
      <c r="F7" s="83"/>
      <c r="G7" s="80"/>
      <c r="H7" s="80"/>
      <c r="I7" s="80"/>
      <c r="J7" s="80"/>
      <c r="K7" s="80"/>
      <c r="L7" s="80"/>
      <c r="M7" s="80"/>
      <c r="N7" s="89"/>
    </row>
    <row r="8" spans="2:14" x14ac:dyDescent="0.25">
      <c r="B8" s="48">
        <v>1</v>
      </c>
      <c r="C8" s="47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20">
        <v>13</v>
      </c>
    </row>
    <row r="9" spans="2:14" ht="15.75" customHeight="1" x14ac:dyDescent="0.25">
      <c r="B9" s="78">
        <v>1</v>
      </c>
      <c r="C9" s="79" t="s">
        <v>13</v>
      </c>
      <c r="D9" s="9" t="s">
        <v>32</v>
      </c>
      <c r="E9" s="46" t="s">
        <v>27</v>
      </c>
      <c r="F9" s="8"/>
      <c r="G9" s="28">
        <v>18</v>
      </c>
      <c r="H9" s="10"/>
      <c r="I9" s="10"/>
      <c r="J9" s="10"/>
      <c r="K9" s="10"/>
      <c r="L9" s="10"/>
      <c r="M9" s="10"/>
      <c r="N9" s="21"/>
    </row>
    <row r="10" spans="2:14" ht="15" x14ac:dyDescent="0.25">
      <c r="B10" s="78"/>
      <c r="C10" s="79"/>
      <c r="D10" s="12" t="s">
        <v>11</v>
      </c>
      <c r="E10" s="8" t="s">
        <v>12</v>
      </c>
      <c r="F10" s="8">
        <v>2.06</v>
      </c>
      <c r="G10" s="7">
        <f>G9*F10</f>
        <v>37.08</v>
      </c>
      <c r="H10" s="10"/>
      <c r="I10" s="10"/>
      <c r="J10" s="10"/>
      <c r="K10" s="10"/>
      <c r="L10" s="10"/>
      <c r="M10" s="10"/>
      <c r="N10" s="21"/>
    </row>
    <row r="11" spans="2:14" ht="42" customHeight="1" x14ac:dyDescent="0.25">
      <c r="B11" s="82">
        <v>2</v>
      </c>
      <c r="C11" s="77" t="s">
        <v>50</v>
      </c>
      <c r="D11" s="39" t="s">
        <v>54</v>
      </c>
      <c r="E11" s="40" t="s">
        <v>27</v>
      </c>
      <c r="F11" s="7"/>
      <c r="G11" s="28">
        <v>2</v>
      </c>
      <c r="H11" s="41"/>
      <c r="I11" s="41"/>
      <c r="J11" s="41"/>
      <c r="K11" s="41"/>
      <c r="L11" s="41"/>
      <c r="M11" s="41"/>
      <c r="N11" s="42"/>
    </row>
    <row r="12" spans="2:14" x14ac:dyDescent="0.25">
      <c r="B12" s="82"/>
      <c r="C12" s="77"/>
      <c r="D12" s="43" t="s">
        <v>11</v>
      </c>
      <c r="E12" s="7" t="s">
        <v>12</v>
      </c>
      <c r="F12" s="7">
        <v>4.12</v>
      </c>
      <c r="G12" s="7">
        <f>G11*F12</f>
        <v>8.24</v>
      </c>
      <c r="H12" s="41"/>
      <c r="I12" s="41"/>
      <c r="J12" s="41"/>
      <c r="K12" s="41"/>
      <c r="L12" s="41"/>
      <c r="M12" s="41"/>
      <c r="N12" s="42"/>
    </row>
    <row r="13" spans="2:14" x14ac:dyDescent="0.25">
      <c r="B13" s="82"/>
      <c r="C13" s="77"/>
      <c r="D13" s="43" t="s">
        <v>51</v>
      </c>
      <c r="E13" s="7" t="s">
        <v>52</v>
      </c>
      <c r="F13" s="7">
        <v>2.6</v>
      </c>
      <c r="G13" s="7">
        <f>G11*F13</f>
        <v>5.2</v>
      </c>
      <c r="H13" s="41"/>
      <c r="I13" s="41"/>
      <c r="J13" s="41"/>
      <c r="K13" s="41"/>
      <c r="L13" s="41"/>
      <c r="M13" s="41"/>
      <c r="N13" s="42"/>
    </row>
    <row r="14" spans="2:14" ht="29.25" customHeight="1" x14ac:dyDescent="0.25">
      <c r="B14" s="78">
        <v>3</v>
      </c>
      <c r="C14" s="79" t="s">
        <v>34</v>
      </c>
      <c r="D14" s="9" t="s">
        <v>53</v>
      </c>
      <c r="E14" s="46" t="s">
        <v>33</v>
      </c>
      <c r="F14" s="8"/>
      <c r="G14" s="28">
        <v>6</v>
      </c>
      <c r="H14" s="10"/>
      <c r="I14" s="10"/>
      <c r="J14" s="10"/>
      <c r="K14" s="10"/>
      <c r="L14" s="10"/>
      <c r="M14" s="10"/>
      <c r="N14" s="21"/>
    </row>
    <row r="15" spans="2:14" x14ac:dyDescent="0.25">
      <c r="B15" s="78"/>
      <c r="C15" s="79"/>
      <c r="D15" s="29" t="s">
        <v>29</v>
      </c>
      <c r="E15" s="30" t="s">
        <v>30</v>
      </c>
      <c r="F15" s="30">
        <v>1.83</v>
      </c>
      <c r="G15" s="31">
        <f t="shared" ref="G15" si="0">F15*G14</f>
        <v>10.98</v>
      </c>
      <c r="H15" s="32"/>
      <c r="I15" s="33"/>
      <c r="J15" s="33"/>
      <c r="K15" s="33"/>
      <c r="L15" s="32"/>
      <c r="M15" s="33"/>
      <c r="N15" s="36"/>
    </row>
    <row r="16" spans="2:14" x14ac:dyDescent="0.25">
      <c r="B16" s="78"/>
      <c r="C16" s="79"/>
      <c r="D16" s="29" t="s">
        <v>35</v>
      </c>
      <c r="E16" s="30" t="s">
        <v>33</v>
      </c>
      <c r="F16" s="30" t="s">
        <v>36</v>
      </c>
      <c r="G16" s="31">
        <f>G14</f>
        <v>6</v>
      </c>
      <c r="H16" s="33"/>
      <c r="I16" s="33"/>
      <c r="J16" s="33"/>
      <c r="K16" s="33"/>
      <c r="L16" s="33"/>
      <c r="M16" s="33"/>
      <c r="N16" s="38"/>
    </row>
    <row r="17" spans="2:14" x14ac:dyDescent="0.25">
      <c r="B17" s="78"/>
      <c r="C17" s="79"/>
      <c r="D17" s="29" t="s">
        <v>14</v>
      </c>
      <c r="E17" s="30" t="s">
        <v>9</v>
      </c>
      <c r="F17" s="30">
        <v>1.1200000000000001</v>
      </c>
      <c r="G17" s="31">
        <f>F17*G14</f>
        <v>6.7200000000000006</v>
      </c>
      <c r="H17" s="32"/>
      <c r="I17" s="33"/>
      <c r="J17" s="33"/>
      <c r="K17" s="33"/>
      <c r="L17" s="32"/>
      <c r="M17" s="33"/>
      <c r="N17" s="36"/>
    </row>
    <row r="18" spans="2:14" x14ac:dyDescent="0.25">
      <c r="B18" s="78"/>
      <c r="C18" s="79"/>
      <c r="D18" s="29" t="s">
        <v>31</v>
      </c>
      <c r="E18" s="30" t="s">
        <v>9</v>
      </c>
      <c r="F18" s="30">
        <v>1.61</v>
      </c>
      <c r="G18" s="31">
        <f>G14*F18</f>
        <v>9.66</v>
      </c>
      <c r="H18" s="32"/>
      <c r="I18" s="33"/>
      <c r="J18" s="33"/>
      <c r="K18" s="33"/>
      <c r="L18" s="32"/>
      <c r="M18" s="33"/>
      <c r="N18" s="36"/>
    </row>
    <row r="19" spans="2:14" ht="57" x14ac:dyDescent="0.25">
      <c r="B19" s="72">
        <v>4</v>
      </c>
      <c r="C19" s="81" t="s">
        <v>28</v>
      </c>
      <c r="D19" s="53" t="s">
        <v>65</v>
      </c>
      <c r="E19" s="54" t="s">
        <v>27</v>
      </c>
      <c r="F19" s="55"/>
      <c r="G19" s="56">
        <v>0.9</v>
      </c>
      <c r="H19" s="57"/>
      <c r="I19" s="57"/>
      <c r="J19" s="57"/>
      <c r="K19" s="57"/>
      <c r="L19" s="57"/>
      <c r="M19" s="57"/>
      <c r="N19" s="58"/>
    </row>
    <row r="20" spans="2:14" x14ac:dyDescent="0.25">
      <c r="B20" s="72"/>
      <c r="C20" s="81"/>
      <c r="D20" s="59" t="s">
        <v>7</v>
      </c>
      <c r="E20" s="55" t="s">
        <v>8</v>
      </c>
      <c r="F20" s="55">
        <v>2.86</v>
      </c>
      <c r="G20" s="60">
        <f>G19*F20</f>
        <v>2.5739999999999998</v>
      </c>
      <c r="H20" s="57"/>
      <c r="I20" s="57"/>
      <c r="J20" s="57"/>
      <c r="K20" s="57"/>
      <c r="L20" s="57"/>
      <c r="M20" s="57"/>
      <c r="N20" s="58"/>
    </row>
    <row r="21" spans="2:14" x14ac:dyDescent="0.25">
      <c r="B21" s="72"/>
      <c r="C21" s="81"/>
      <c r="D21" s="59" t="s">
        <v>14</v>
      </c>
      <c r="E21" s="55" t="s">
        <v>9</v>
      </c>
      <c r="F21" s="55">
        <v>0.76</v>
      </c>
      <c r="G21" s="60">
        <f>G19*F21</f>
        <v>0.68400000000000005</v>
      </c>
      <c r="H21" s="57"/>
      <c r="I21" s="57"/>
      <c r="J21" s="57"/>
      <c r="K21" s="57"/>
      <c r="L21" s="57"/>
      <c r="M21" s="57"/>
      <c r="N21" s="58"/>
    </row>
    <row r="22" spans="2:14" ht="15" x14ac:dyDescent="0.25">
      <c r="B22" s="72"/>
      <c r="C22" s="81"/>
      <c r="D22" s="61" t="s">
        <v>46</v>
      </c>
      <c r="E22" s="55" t="s">
        <v>15</v>
      </c>
      <c r="F22" s="55">
        <v>1.02</v>
      </c>
      <c r="G22" s="60">
        <f>G19*F22</f>
        <v>0.91800000000000004</v>
      </c>
      <c r="H22" s="57"/>
      <c r="I22" s="57"/>
      <c r="J22" s="57"/>
      <c r="K22" s="57"/>
      <c r="L22" s="57"/>
      <c r="M22" s="57"/>
      <c r="N22" s="58"/>
    </row>
    <row r="23" spans="2:14" x14ac:dyDescent="0.25">
      <c r="B23" s="72"/>
      <c r="C23" s="81"/>
      <c r="D23" s="59" t="s">
        <v>16</v>
      </c>
      <c r="E23" s="55" t="s">
        <v>9</v>
      </c>
      <c r="F23" s="55">
        <v>0.13</v>
      </c>
      <c r="G23" s="60">
        <f>G19*F23</f>
        <v>0.11700000000000001</v>
      </c>
      <c r="H23" s="57"/>
      <c r="I23" s="57"/>
      <c r="J23" s="57"/>
      <c r="K23" s="57"/>
      <c r="L23" s="57"/>
      <c r="M23" s="57"/>
      <c r="N23" s="58"/>
    </row>
    <row r="24" spans="2:14" x14ac:dyDescent="0.25">
      <c r="B24" s="72"/>
      <c r="C24" s="81"/>
      <c r="D24" s="59" t="s">
        <v>63</v>
      </c>
      <c r="E24" s="55" t="s">
        <v>10</v>
      </c>
      <c r="F24" s="55"/>
      <c r="G24" s="60">
        <f>G22*2.4</f>
        <v>2.2031999999999998</v>
      </c>
      <c r="H24" s="57"/>
      <c r="I24" s="57"/>
      <c r="J24" s="57"/>
      <c r="K24" s="57"/>
      <c r="L24" s="57"/>
      <c r="M24" s="57"/>
      <c r="N24" s="58"/>
    </row>
    <row r="25" spans="2:14" ht="54" x14ac:dyDescent="0.25">
      <c r="B25" s="69">
        <v>5</v>
      </c>
      <c r="C25" s="70" t="s">
        <v>39</v>
      </c>
      <c r="D25" s="34" t="s">
        <v>43</v>
      </c>
      <c r="E25" s="35" t="s">
        <v>40</v>
      </c>
      <c r="F25" s="30"/>
      <c r="G25" s="37">
        <v>10</v>
      </c>
      <c r="H25" s="32"/>
      <c r="I25" s="33"/>
      <c r="J25" s="33"/>
      <c r="K25" s="33"/>
      <c r="L25" s="32"/>
      <c r="M25" s="33"/>
      <c r="N25" s="36"/>
    </row>
    <row r="26" spans="2:14" x14ac:dyDescent="0.25">
      <c r="B26" s="69"/>
      <c r="C26" s="70"/>
      <c r="D26" s="29" t="s">
        <v>29</v>
      </c>
      <c r="E26" s="30" t="s">
        <v>30</v>
      </c>
      <c r="F26" s="30">
        <v>0.47</v>
      </c>
      <c r="G26" s="31">
        <f>F26*G25</f>
        <v>4.6999999999999993</v>
      </c>
      <c r="H26" s="32"/>
      <c r="I26" s="33"/>
      <c r="J26" s="33"/>
      <c r="K26" s="33"/>
      <c r="L26" s="32"/>
      <c r="M26" s="33"/>
      <c r="N26" s="36"/>
    </row>
    <row r="27" spans="2:14" x14ac:dyDescent="0.25">
      <c r="B27" s="69"/>
      <c r="C27" s="70"/>
      <c r="D27" s="29" t="s">
        <v>41</v>
      </c>
      <c r="E27" s="30" t="s">
        <v>27</v>
      </c>
      <c r="F27" s="30">
        <f>0.13/100</f>
        <v>1.2999999999999999E-3</v>
      </c>
      <c r="G27" s="31">
        <f>G25*F27</f>
        <v>1.2999999999999999E-2</v>
      </c>
      <c r="H27" s="32"/>
      <c r="I27" s="33"/>
      <c r="J27" s="33"/>
      <c r="K27" s="33"/>
      <c r="L27" s="32"/>
      <c r="M27" s="33"/>
      <c r="N27" s="36"/>
    </row>
    <row r="28" spans="2:14" x14ac:dyDescent="0.25">
      <c r="B28" s="69"/>
      <c r="C28" s="70"/>
      <c r="D28" s="29" t="s">
        <v>42</v>
      </c>
      <c r="E28" s="30" t="s">
        <v>40</v>
      </c>
      <c r="F28" s="30">
        <v>0.18</v>
      </c>
      <c r="G28" s="31">
        <f>F28*G25</f>
        <v>1.7999999999999998</v>
      </c>
      <c r="H28" s="32"/>
      <c r="I28" s="33"/>
      <c r="J28" s="33"/>
      <c r="K28" s="33"/>
      <c r="L28" s="32"/>
      <c r="M28" s="33"/>
      <c r="N28" s="36"/>
    </row>
    <row r="29" spans="2:14" x14ac:dyDescent="0.25">
      <c r="B29" s="69"/>
      <c r="C29" s="70"/>
      <c r="D29" s="29" t="s">
        <v>14</v>
      </c>
      <c r="E29" s="30" t="s">
        <v>9</v>
      </c>
      <c r="F29" s="30">
        <f>2.56/100</f>
        <v>2.5600000000000001E-2</v>
      </c>
      <c r="G29" s="31">
        <f>G25*F29</f>
        <v>0.25600000000000001</v>
      </c>
      <c r="H29" s="32"/>
      <c r="I29" s="33"/>
      <c r="J29" s="33"/>
      <c r="K29" s="33"/>
      <c r="L29" s="32"/>
      <c r="M29" s="33"/>
      <c r="N29" s="36"/>
    </row>
    <row r="30" spans="2:14" x14ac:dyDescent="0.25">
      <c r="B30" s="69"/>
      <c r="C30" s="70"/>
      <c r="D30" s="29" t="s">
        <v>31</v>
      </c>
      <c r="E30" s="30" t="s">
        <v>9</v>
      </c>
      <c r="F30" s="30">
        <f>11/100</f>
        <v>0.11</v>
      </c>
      <c r="G30" s="31">
        <f>G25*F30</f>
        <v>1.1000000000000001</v>
      </c>
      <c r="H30" s="32"/>
      <c r="I30" s="33"/>
      <c r="J30" s="33"/>
      <c r="K30" s="33"/>
      <c r="L30" s="32"/>
      <c r="M30" s="33"/>
      <c r="N30" s="36"/>
    </row>
    <row r="31" spans="2:14" ht="27" x14ac:dyDescent="0.25">
      <c r="B31" s="72">
        <v>6</v>
      </c>
      <c r="C31" s="73" t="s">
        <v>38</v>
      </c>
      <c r="D31" s="62" t="s">
        <v>37</v>
      </c>
      <c r="E31" s="54" t="s">
        <v>27</v>
      </c>
      <c r="F31" s="55"/>
      <c r="G31" s="56">
        <v>3.06</v>
      </c>
      <c r="H31" s="57"/>
      <c r="I31" s="57"/>
      <c r="J31" s="57"/>
      <c r="K31" s="57"/>
      <c r="L31" s="57"/>
      <c r="M31" s="57"/>
      <c r="N31" s="58"/>
    </row>
    <row r="32" spans="2:14" x14ac:dyDescent="0.25">
      <c r="B32" s="72"/>
      <c r="C32" s="73"/>
      <c r="D32" s="63" t="s">
        <v>29</v>
      </c>
      <c r="E32" s="64" t="s">
        <v>30</v>
      </c>
      <c r="F32" s="64">
        <v>6.6</v>
      </c>
      <c r="G32" s="65">
        <f>F32*G31</f>
        <v>20.195999999999998</v>
      </c>
      <c r="H32" s="66"/>
      <c r="I32" s="67"/>
      <c r="J32" s="67"/>
      <c r="K32" s="67"/>
      <c r="L32" s="66"/>
      <c r="M32" s="67"/>
      <c r="N32" s="68"/>
    </row>
    <row r="33" spans="2:14" ht="15" x14ac:dyDescent="0.25">
      <c r="B33" s="72"/>
      <c r="C33" s="73"/>
      <c r="D33" s="61" t="s">
        <v>47</v>
      </c>
      <c r="E33" s="64" t="s">
        <v>27</v>
      </c>
      <c r="F33" s="64">
        <v>1.01</v>
      </c>
      <c r="G33" s="65">
        <f>F33*G31</f>
        <v>3.0906000000000002</v>
      </c>
      <c r="H33" s="67"/>
      <c r="I33" s="67"/>
      <c r="J33" s="67"/>
      <c r="K33" s="67"/>
      <c r="L33" s="66"/>
      <c r="M33" s="67"/>
      <c r="N33" s="68"/>
    </row>
    <row r="34" spans="2:14" x14ac:dyDescent="0.25">
      <c r="B34" s="72"/>
      <c r="C34" s="73"/>
      <c r="D34" s="63" t="s">
        <v>14</v>
      </c>
      <c r="E34" s="64" t="s">
        <v>9</v>
      </c>
      <c r="F34" s="64">
        <v>0.39</v>
      </c>
      <c r="G34" s="65">
        <f>G31*F34</f>
        <v>1.1934</v>
      </c>
      <c r="H34" s="66"/>
      <c r="I34" s="67"/>
      <c r="J34" s="67"/>
      <c r="K34" s="67"/>
      <c r="L34" s="66"/>
      <c r="M34" s="67"/>
      <c r="N34" s="68"/>
    </row>
    <row r="35" spans="2:14" x14ac:dyDescent="0.25">
      <c r="B35" s="72"/>
      <c r="C35" s="73"/>
      <c r="D35" s="63" t="s">
        <v>62</v>
      </c>
      <c r="E35" s="64" t="s">
        <v>25</v>
      </c>
      <c r="F35" s="64"/>
      <c r="G35" s="65">
        <f>G33*2.4</f>
        <v>7.41744</v>
      </c>
      <c r="H35" s="66"/>
      <c r="I35" s="67"/>
      <c r="J35" s="67"/>
      <c r="K35" s="67"/>
      <c r="L35" s="67"/>
      <c r="M35" s="67"/>
      <c r="N35" s="68"/>
    </row>
    <row r="36" spans="2:14" x14ac:dyDescent="0.25">
      <c r="B36" s="72"/>
      <c r="C36" s="73"/>
      <c r="D36" s="63" t="s">
        <v>31</v>
      </c>
      <c r="E36" s="64" t="s">
        <v>9</v>
      </c>
      <c r="F36" s="64">
        <v>1.56</v>
      </c>
      <c r="G36" s="65">
        <f>G31*F36</f>
        <v>4.7736000000000001</v>
      </c>
      <c r="H36" s="66"/>
      <c r="I36" s="67"/>
      <c r="J36" s="67"/>
      <c r="K36" s="67"/>
      <c r="L36" s="66"/>
      <c r="M36" s="67"/>
      <c r="N36" s="68"/>
    </row>
    <row r="37" spans="2:14" ht="53.25" customHeight="1" x14ac:dyDescent="0.25">
      <c r="B37" s="74">
        <v>7</v>
      </c>
      <c r="C37" s="77" t="s">
        <v>55</v>
      </c>
      <c r="D37" s="45" t="s">
        <v>60</v>
      </c>
      <c r="E37" s="40" t="s">
        <v>40</v>
      </c>
      <c r="F37" s="44"/>
      <c r="G37" s="28">
        <f>18*2</f>
        <v>36</v>
      </c>
      <c r="H37" s="41"/>
      <c r="I37" s="41"/>
      <c r="J37" s="41"/>
      <c r="K37" s="41"/>
      <c r="L37" s="41"/>
      <c r="M37" s="41"/>
      <c r="N37" s="42"/>
    </row>
    <row r="38" spans="2:14" x14ac:dyDescent="0.25">
      <c r="B38" s="75"/>
      <c r="C38" s="77"/>
      <c r="D38" s="43" t="s">
        <v>11</v>
      </c>
      <c r="E38" s="7" t="s">
        <v>12</v>
      </c>
      <c r="F38" s="7">
        <v>0.33600000000000002</v>
      </c>
      <c r="G38" s="41">
        <f>F38*G37</f>
        <v>12.096</v>
      </c>
      <c r="H38" s="41"/>
      <c r="I38" s="41"/>
      <c r="J38" s="41"/>
      <c r="K38" s="41"/>
      <c r="L38" s="41"/>
      <c r="M38" s="41"/>
      <c r="N38" s="42"/>
    </row>
    <row r="39" spans="2:14" x14ac:dyDescent="0.25">
      <c r="B39" s="75"/>
      <c r="C39" s="77"/>
      <c r="D39" s="43" t="s">
        <v>56</v>
      </c>
      <c r="E39" s="7" t="s">
        <v>57</v>
      </c>
      <c r="F39" s="7">
        <v>1.4999999999999999E-2</v>
      </c>
      <c r="G39" s="41">
        <f>F39*G37</f>
        <v>0.54</v>
      </c>
      <c r="H39" s="41"/>
      <c r="I39" s="41"/>
      <c r="J39" s="41"/>
      <c r="K39" s="41"/>
      <c r="L39" s="41"/>
      <c r="M39" s="41"/>
      <c r="N39" s="42"/>
    </row>
    <row r="40" spans="2:14" x14ac:dyDescent="0.25">
      <c r="B40" s="75"/>
      <c r="C40" s="77"/>
      <c r="D40" s="43" t="s">
        <v>58</v>
      </c>
      <c r="E40" s="7" t="s">
        <v>10</v>
      </c>
      <c r="F40" s="7">
        <f>0.24/100</f>
        <v>2.3999999999999998E-3</v>
      </c>
      <c r="G40" s="41">
        <f>F40*G37</f>
        <v>8.6399999999999991E-2</v>
      </c>
      <c r="H40" s="41"/>
      <c r="I40" s="41"/>
      <c r="J40" s="41"/>
      <c r="K40" s="41"/>
      <c r="L40" s="41"/>
      <c r="M40" s="41"/>
      <c r="N40" s="42"/>
    </row>
    <row r="41" spans="2:14" x14ac:dyDescent="0.25">
      <c r="B41" s="76"/>
      <c r="C41" s="77"/>
      <c r="D41" s="43" t="s">
        <v>59</v>
      </c>
      <c r="E41" s="7"/>
      <c r="F41" s="7">
        <v>2.2800000000000001E-2</v>
      </c>
      <c r="G41" s="41">
        <f>F41*G37</f>
        <v>0.82079999999999997</v>
      </c>
      <c r="H41" s="41"/>
      <c r="I41" s="41"/>
      <c r="J41" s="41"/>
      <c r="K41" s="41"/>
      <c r="L41" s="41"/>
      <c r="M41" s="41"/>
      <c r="N41" s="42"/>
    </row>
    <row r="42" spans="2:14" ht="54" customHeight="1" x14ac:dyDescent="0.25">
      <c r="B42" s="78">
        <v>8</v>
      </c>
      <c r="C42" s="79" t="s">
        <v>44</v>
      </c>
      <c r="D42" s="9" t="s">
        <v>48</v>
      </c>
      <c r="E42" s="46" t="s">
        <v>27</v>
      </c>
      <c r="F42" s="8"/>
      <c r="G42" s="14">
        <v>15</v>
      </c>
      <c r="H42" s="10"/>
      <c r="I42" s="10"/>
      <c r="J42" s="10"/>
      <c r="K42" s="10"/>
      <c r="L42" s="10"/>
      <c r="M42" s="10"/>
      <c r="N42" s="21"/>
    </row>
    <row r="43" spans="2:14" ht="15" x14ac:dyDescent="0.25">
      <c r="B43" s="78"/>
      <c r="C43" s="79"/>
      <c r="D43" s="12" t="s">
        <v>11</v>
      </c>
      <c r="E43" s="8" t="s">
        <v>12</v>
      </c>
      <c r="F43" s="8">
        <v>1.21</v>
      </c>
      <c r="G43" s="8">
        <f>G42*F43</f>
        <v>18.149999999999999</v>
      </c>
      <c r="H43" s="10"/>
      <c r="I43" s="10"/>
      <c r="J43" s="10"/>
      <c r="K43" s="10"/>
      <c r="L43" s="10"/>
      <c r="M43" s="10"/>
      <c r="N43" s="21"/>
    </row>
    <row r="44" spans="2:14" x14ac:dyDescent="0.25">
      <c r="B44" s="78"/>
      <c r="C44" s="79"/>
      <c r="D44" s="11" t="s">
        <v>45</v>
      </c>
      <c r="E44" s="8" t="s">
        <v>15</v>
      </c>
      <c r="F44" s="8">
        <v>1</v>
      </c>
      <c r="G44" s="8">
        <f>F44*G42</f>
        <v>15</v>
      </c>
      <c r="H44" s="10"/>
      <c r="I44" s="10"/>
      <c r="J44" s="10"/>
      <c r="K44" s="10"/>
      <c r="L44" s="10"/>
      <c r="M44" s="10"/>
      <c r="N44" s="21"/>
    </row>
    <row r="45" spans="2:14" x14ac:dyDescent="0.25">
      <c r="B45" s="78"/>
      <c r="C45" s="79"/>
      <c r="D45" s="11" t="s">
        <v>61</v>
      </c>
      <c r="E45" s="8" t="s">
        <v>25</v>
      </c>
      <c r="F45" s="8">
        <v>1.55</v>
      </c>
      <c r="G45" s="10">
        <f>F45*G44</f>
        <v>23.25</v>
      </c>
      <c r="H45" s="10"/>
      <c r="I45" s="10"/>
      <c r="J45" s="10"/>
      <c r="K45" s="10"/>
      <c r="L45" s="10"/>
      <c r="M45" s="10"/>
      <c r="N45" s="21"/>
    </row>
    <row r="46" spans="2:14" s="2" customFormat="1" x14ac:dyDescent="0.25">
      <c r="B46" s="48"/>
      <c r="C46" s="47"/>
      <c r="D46" s="46" t="s">
        <v>0</v>
      </c>
      <c r="E46" s="46"/>
      <c r="F46" s="46"/>
      <c r="G46" s="46"/>
      <c r="H46" s="46"/>
      <c r="I46" s="13"/>
      <c r="J46" s="46"/>
      <c r="K46" s="14"/>
      <c r="L46" s="46"/>
      <c r="M46" s="14"/>
      <c r="N46" s="22"/>
    </row>
    <row r="47" spans="2:14" x14ac:dyDescent="0.25">
      <c r="B47" s="48"/>
      <c r="C47" s="47"/>
      <c r="D47" s="46" t="s">
        <v>17</v>
      </c>
      <c r="E47" s="15"/>
      <c r="F47" s="8"/>
      <c r="G47" s="8"/>
      <c r="H47" s="8"/>
      <c r="I47" s="8"/>
      <c r="J47" s="8"/>
      <c r="K47" s="8"/>
      <c r="L47" s="8"/>
      <c r="M47" s="8"/>
      <c r="N47" s="21"/>
    </row>
    <row r="48" spans="2:14" x14ac:dyDescent="0.25">
      <c r="B48" s="48"/>
      <c r="C48" s="47"/>
      <c r="D48" s="46" t="s">
        <v>0</v>
      </c>
      <c r="E48" s="46"/>
      <c r="F48" s="8"/>
      <c r="G48" s="8"/>
      <c r="H48" s="8"/>
      <c r="I48" s="8"/>
      <c r="J48" s="8"/>
      <c r="K48" s="8"/>
      <c r="L48" s="8"/>
      <c r="M48" s="8"/>
      <c r="N48" s="22"/>
    </row>
    <row r="49" spans="2:14" x14ac:dyDescent="0.25">
      <c r="B49" s="48"/>
      <c r="C49" s="47"/>
      <c r="D49" s="46" t="s">
        <v>18</v>
      </c>
      <c r="E49" s="15"/>
      <c r="F49" s="8"/>
      <c r="G49" s="8"/>
      <c r="H49" s="8"/>
      <c r="I49" s="8"/>
      <c r="J49" s="8"/>
      <c r="K49" s="8"/>
      <c r="L49" s="8"/>
      <c r="M49" s="8"/>
      <c r="N49" s="21"/>
    </row>
    <row r="50" spans="2:14" ht="14.25" customHeight="1" x14ac:dyDescent="0.25">
      <c r="B50" s="48"/>
      <c r="C50" s="47"/>
      <c r="D50" s="46" t="s">
        <v>0</v>
      </c>
      <c r="E50" s="46"/>
      <c r="F50" s="8"/>
      <c r="G50" s="8"/>
      <c r="H50" s="8"/>
      <c r="I50" s="8"/>
      <c r="J50" s="8"/>
      <c r="K50" s="8"/>
      <c r="L50" s="8"/>
      <c r="M50" s="8"/>
      <c r="N50" s="22"/>
    </row>
    <row r="51" spans="2:14" ht="14.25" customHeight="1" x14ac:dyDescent="0.25">
      <c r="B51" s="50"/>
      <c r="C51" s="51"/>
      <c r="D51" s="52" t="s">
        <v>64</v>
      </c>
      <c r="E51" s="15">
        <v>0.03</v>
      </c>
      <c r="F51" s="8"/>
      <c r="G51" s="8"/>
      <c r="H51" s="8"/>
      <c r="I51" s="8"/>
      <c r="J51" s="8"/>
      <c r="K51" s="8"/>
      <c r="L51" s="8"/>
      <c r="M51" s="8"/>
      <c r="N51" s="21"/>
    </row>
    <row r="52" spans="2:14" ht="14.25" customHeight="1" x14ac:dyDescent="0.25">
      <c r="B52" s="50"/>
      <c r="C52" s="51"/>
      <c r="D52" s="52" t="s">
        <v>0</v>
      </c>
      <c r="E52" s="52"/>
      <c r="F52" s="8"/>
      <c r="G52" s="8"/>
      <c r="H52" s="8"/>
      <c r="I52" s="8"/>
      <c r="J52" s="8"/>
      <c r="K52" s="8"/>
      <c r="L52" s="8"/>
      <c r="M52" s="8"/>
      <c r="N52" s="22"/>
    </row>
    <row r="53" spans="2:14" x14ac:dyDescent="0.25">
      <c r="B53" s="48"/>
      <c r="C53" s="47"/>
      <c r="D53" s="46" t="s">
        <v>19</v>
      </c>
      <c r="E53" s="15">
        <v>0.18</v>
      </c>
      <c r="F53" s="8"/>
      <c r="G53" s="8"/>
      <c r="H53" s="8"/>
      <c r="I53" s="8"/>
      <c r="J53" s="8"/>
      <c r="K53" s="8"/>
      <c r="L53" s="8"/>
      <c r="M53" s="8"/>
      <c r="N53" s="21"/>
    </row>
    <row r="54" spans="2:14" ht="14.25" thickBot="1" x14ac:dyDescent="0.3">
      <c r="B54" s="23"/>
      <c r="C54" s="24"/>
      <c r="D54" s="25" t="s">
        <v>0</v>
      </c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2:14" ht="15.75" customHeight="1" x14ac:dyDescent="0.25">
      <c r="B55" s="49"/>
      <c r="C55" s="17"/>
      <c r="D55" s="18"/>
      <c r="E55" s="16"/>
      <c r="F55" s="49"/>
      <c r="G55" s="49"/>
      <c r="H55" s="16"/>
      <c r="I55" s="49"/>
      <c r="J55" s="49"/>
      <c r="K55" s="16"/>
      <c r="L55" s="16"/>
      <c r="M55" s="16"/>
      <c r="N55" s="16"/>
    </row>
    <row r="56" spans="2:14" x14ac:dyDescent="0.25">
      <c r="B56" s="49"/>
      <c r="C56" s="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16"/>
    </row>
    <row r="57" spans="2:14" x14ac:dyDescent="0.25">
      <c r="B57" s="19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19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19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19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x14ac:dyDescent="0.25">
      <c r="B61" s="19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x14ac:dyDescent="0.25">
      <c r="B62" s="19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x14ac:dyDescent="0.25">
      <c r="B63" s="19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x14ac:dyDescent="0.25">
      <c r="B64" s="19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19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19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9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19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19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19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19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19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19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19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19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19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19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19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19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19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19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19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19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19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19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19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19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19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19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19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19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19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19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19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19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19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19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19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19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19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19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19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19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19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19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19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19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19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19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19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19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19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19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19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19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19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1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19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19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19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19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19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19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19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19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19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19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19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19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19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19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19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19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19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19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19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19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19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19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19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19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19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19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19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19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19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19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19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19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19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19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19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19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19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19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19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19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19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19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19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19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19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19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19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19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19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19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19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19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19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19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19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19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19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19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19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19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19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19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19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19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19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19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19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19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19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19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19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19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19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19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19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19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19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19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19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19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19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19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19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19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19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19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19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19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19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19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19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19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19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19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19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19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19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19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19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19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19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19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19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19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19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19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19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19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19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19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19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19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19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19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19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19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19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19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19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19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19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19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19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19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19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19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19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19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19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19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19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19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19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19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19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19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19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19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19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19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19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19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19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19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19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19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19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19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19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19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19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19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19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19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19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19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19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19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19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19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19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19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19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19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19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19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19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19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19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19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19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19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19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19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19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19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19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19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19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19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19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19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19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19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19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19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19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19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19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19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19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19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19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19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19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19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19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19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19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19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19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19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19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19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19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19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19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19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19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19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19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19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19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19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19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19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19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19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19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19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19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19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19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19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19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19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19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19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19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19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19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19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19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19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19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19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19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19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19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19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19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19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19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19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19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19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19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19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19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19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19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19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19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19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19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19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19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19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19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19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19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19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19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19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19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19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19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19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19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19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19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19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19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19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19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19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19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19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19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19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19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19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19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19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19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19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19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19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19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19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19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19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19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19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19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19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19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19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19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19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19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19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19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19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19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19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19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19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19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19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19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19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19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19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19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19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19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19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19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19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19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19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19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19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19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19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19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19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19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19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19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19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19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19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19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19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19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19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19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19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19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19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19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19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19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19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19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19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19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19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19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19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19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19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19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19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19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19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19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19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19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19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19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19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19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19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19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19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19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19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19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19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19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19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19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19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19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19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19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19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19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19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19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19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19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19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19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19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19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19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19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19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19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19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19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19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19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19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19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19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19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19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19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19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19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19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19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19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19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19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19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19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19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19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19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19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19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19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19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19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19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19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19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19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19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19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19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19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19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19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19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19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19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19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19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19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19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19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19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19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19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19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19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19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19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19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19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19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19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19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19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19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19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19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19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19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19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19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19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19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19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19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19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19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19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19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19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19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19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19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19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19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19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19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19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19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19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19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19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19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19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19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19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19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19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19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19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19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19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19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19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19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19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19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19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19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19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19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19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19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19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19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19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19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19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19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19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19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19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19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19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19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19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19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19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19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19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19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19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19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19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19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19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19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19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19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19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19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19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19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19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19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19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19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19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19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19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19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19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19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19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19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19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19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19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19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19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19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19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19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19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19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19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19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19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19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19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19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19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19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19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19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19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19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19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19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19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19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19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19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19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19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19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19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19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19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19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19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19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19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19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19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19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19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19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19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19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19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19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19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19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19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19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19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19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19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19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19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19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19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19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19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19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19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19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19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19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19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19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19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19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19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19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19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19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19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19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19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19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19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19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19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19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19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19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19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19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19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19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19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19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19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19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19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19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19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19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19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19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19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19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19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19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19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19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19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19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19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19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19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19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19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19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19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19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19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19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19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19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19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19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19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19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19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19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19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19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19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19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19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19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19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19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19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19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19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19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19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19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19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19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19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19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19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19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19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19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19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19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19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19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19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19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19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19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19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19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19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19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19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19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19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19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19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19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19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19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19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19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19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19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19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19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19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19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19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19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19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19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19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19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19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19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19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19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19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19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19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19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19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19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19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19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19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19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19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19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19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19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19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19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19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19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19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19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19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19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19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19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19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19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19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19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19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19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19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19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19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19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19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19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19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19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19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19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19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19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19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19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19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19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19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19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19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19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19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19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19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19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19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19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19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19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19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19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19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19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19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19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19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19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19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19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19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19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19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19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19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19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19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19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19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19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19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19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19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19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19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19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19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19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19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19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19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19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19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19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19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19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19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19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19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19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19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19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19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19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19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19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19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19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19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19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19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19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19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19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19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19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19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19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19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19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19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19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19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19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19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19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19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19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19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19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19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19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19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19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19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19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19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19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19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19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19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19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19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19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19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19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19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19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19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19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19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19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19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19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19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19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19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19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19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19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19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19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19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19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19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19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19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19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19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19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19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19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19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19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19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19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19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19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19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19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19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19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19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19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19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19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19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19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19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19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19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19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19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19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19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19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19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19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19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19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19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19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19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19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19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19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19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19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19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19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19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19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19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19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19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19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19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19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19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19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19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19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19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19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19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19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19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19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19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19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19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19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19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19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19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19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19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19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19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19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19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19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19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19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19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19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19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19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19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19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19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19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19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19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19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19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19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19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19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19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19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19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19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19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19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19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19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19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19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19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19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19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19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19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19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19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19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19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19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x14ac:dyDescent="0.25">
      <c r="B1120" s="19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x14ac:dyDescent="0.25">
      <c r="B1121" s="19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x14ac:dyDescent="0.25">
      <c r="B1122" s="19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x14ac:dyDescent="0.25">
      <c r="B1123" s="19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x14ac:dyDescent="0.25">
      <c r="B1124" s="19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x14ac:dyDescent="0.25">
      <c r="B1125" s="19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x14ac:dyDescent="0.25">
      <c r="B1126" s="19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x14ac:dyDescent="0.25">
      <c r="B1127" s="19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x14ac:dyDescent="0.25">
      <c r="B1128" s="19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x14ac:dyDescent="0.25">
      <c r="B1129" s="19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x14ac:dyDescent="0.25">
      <c r="B1130" s="19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x14ac:dyDescent="0.25">
      <c r="B1131" s="19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x14ac:dyDescent="0.25">
      <c r="B1132" s="19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x14ac:dyDescent="0.25">
      <c r="B1133" s="19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x14ac:dyDescent="0.25">
      <c r="B1134" s="19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x14ac:dyDescent="0.25">
      <c r="B1135" s="19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x14ac:dyDescent="0.25">
      <c r="B1136" s="19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x14ac:dyDescent="0.25">
      <c r="B1137" s="19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x14ac:dyDescent="0.25">
      <c r="B1138" s="19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x14ac:dyDescent="0.25">
      <c r="B1139" s="19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x14ac:dyDescent="0.25">
      <c r="B1140" s="19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x14ac:dyDescent="0.25">
      <c r="B1141" s="19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x14ac:dyDescent="0.25">
      <c r="B1142" s="19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x14ac:dyDescent="0.25">
      <c r="B1143" s="19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</sheetData>
  <mergeCells count="35">
    <mergeCell ref="B1:N1"/>
    <mergeCell ref="B2:B7"/>
    <mergeCell ref="C2:C7"/>
    <mergeCell ref="D2:D7"/>
    <mergeCell ref="E2:E7"/>
    <mergeCell ref="F2:G3"/>
    <mergeCell ref="H2:I3"/>
    <mergeCell ref="J2:K3"/>
    <mergeCell ref="L2:M3"/>
    <mergeCell ref="N2:N7"/>
    <mergeCell ref="L4:L7"/>
    <mergeCell ref="M4:M7"/>
    <mergeCell ref="G4:G7"/>
    <mergeCell ref="H4:H7"/>
    <mergeCell ref="I4:I7"/>
    <mergeCell ref="J4:J7"/>
    <mergeCell ref="K4:K7"/>
    <mergeCell ref="B14:B18"/>
    <mergeCell ref="C14:C18"/>
    <mergeCell ref="B19:B24"/>
    <mergeCell ref="C19:C24"/>
    <mergeCell ref="B9:B10"/>
    <mergeCell ref="C9:C10"/>
    <mergeCell ref="B11:B13"/>
    <mergeCell ref="C11:C13"/>
    <mergeCell ref="F4:F7"/>
    <mergeCell ref="B25:B30"/>
    <mergeCell ref="C25:C30"/>
    <mergeCell ref="D56:M56"/>
    <mergeCell ref="B31:B36"/>
    <mergeCell ref="C31:C36"/>
    <mergeCell ref="B37:B41"/>
    <mergeCell ref="C37:C41"/>
    <mergeCell ref="B42:B45"/>
    <mergeCell ref="C42:C45"/>
  </mergeCells>
  <printOptions horizontalCentered="1"/>
  <pageMargins left="0.25" right="0.25" top="0.5" bottom="0.5" header="0" footer="0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 (2)</vt:lpstr>
      <vt:lpstr>'ხარჯთაღრიცხვა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2020-06-30T12:35:26Z</dcterms:modified>
</cp:coreProperties>
</file>