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925"/>
  </bookViews>
  <sheets>
    <sheet name="სამშენებლო (2)" sheetId="17" r:id="rId1"/>
  </sheets>
  <definedNames>
    <definedName name="_xlnm.Print_Titles" localSheetId="0">'სამშენებლო (2)'!$7:$7</definedName>
    <definedName name="_xlnm.Print_Area" localSheetId="0">'სამშენებლო (2)'!$A$1:$V$43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" i="17" l="1"/>
  <c r="F25" i="17" l="1"/>
  <c r="G15" i="17"/>
  <c r="F14" i="17"/>
  <c r="G9" i="17"/>
  <c r="G18" i="17" l="1"/>
  <c r="G20" i="17"/>
  <c r="G25" i="17"/>
  <c r="G17" i="17"/>
  <c r="G13" i="17"/>
  <c r="G10" i="17"/>
  <c r="G12" i="17"/>
  <c r="G19" i="17"/>
  <c r="G22" i="17"/>
  <c r="G14" i="17"/>
  <c r="G11" i="17"/>
  <c r="G16" i="17"/>
  <c r="G23" i="17"/>
  <c r="G24" i="17"/>
  <c r="M4" i="17" l="1"/>
</calcChain>
</file>

<file path=xl/sharedStrings.xml><?xml version="1.0" encoding="utf-8"?>
<sst xmlns="http://schemas.openxmlformats.org/spreadsheetml/2006/main" count="76" uniqueCount="52">
  <si>
    <t>#</t>
  </si>
  <si>
    <t>safuZv.</t>
  </si>
  <si>
    <t>ganz.</t>
  </si>
  <si>
    <t>masalebi</t>
  </si>
  <si>
    <t>sul</t>
  </si>
  <si>
    <t>erTeuli</t>
  </si>
  <si>
    <t>jami</t>
  </si>
  <si>
    <t>xelfasi</t>
  </si>
  <si>
    <t>k/sT</t>
  </si>
  <si>
    <t>lari</t>
  </si>
  <si>
    <t>sxva masalebi</t>
  </si>
  <si>
    <t>erT.
fasi</t>
  </si>
  <si>
    <t>samuSaoebis dasaxeleba</t>
  </si>
  <si>
    <t>manqana 
meqaniz.</t>
  </si>
  <si>
    <t>gegmiuri dagroveba</t>
  </si>
  <si>
    <t xml:space="preserve"> lari</t>
  </si>
  <si>
    <t>kg</t>
  </si>
  <si>
    <t>saxarjTaRircxvo Rirebuleba</t>
  </si>
  <si>
    <t xml:space="preserve">zednadebi xarjebi </t>
  </si>
  <si>
    <t>masalebis transportireba</t>
  </si>
  <si>
    <t>saerTo samSeneblo samuSaoebi</t>
  </si>
  <si>
    <t xml:space="preserve">dRg </t>
  </si>
  <si>
    <t>sul xarjTaRricxviT</t>
  </si>
  <si>
    <t>normat,resursi</t>
  </si>
  <si>
    <t>lokaluri xarjTaRricxva</t>
  </si>
  <si>
    <t>m2</t>
  </si>
  <si>
    <t xml:space="preserve">Sromis danaxarji </t>
  </si>
  <si>
    <t>m3</t>
  </si>
  <si>
    <t>samSeneblo lursmani</t>
  </si>
  <si>
    <t>erT.
Fasi</t>
  </si>
  <si>
    <t>0.05</t>
  </si>
  <si>
    <t>10-4-1.</t>
  </si>
  <si>
    <t>samontaJo ankerebi</t>
  </si>
  <si>
    <t>7.5</t>
  </si>
  <si>
    <t>10-53-1.</t>
  </si>
  <si>
    <t xml:space="preserve">tyibulis municipalitetSi, sofel orpirSi, orpiri-Suyeris damakavSirebeli dakiduli safexmavlo bogiris (xidis) reabilitacia
</t>
  </si>
  <si>
    <t>arsebuli bagirebis daWimva</t>
  </si>
  <si>
    <t>saxelSek.</t>
  </si>
  <si>
    <t>7-58-1. gam</t>
  </si>
  <si>
    <t>grZ/m</t>
  </si>
  <si>
    <t>Sromis danaxarji</t>
  </si>
  <si>
    <t>pro</t>
  </si>
  <si>
    <t xml:space="preserve"> xidis orive mxareze liTonis moajirebis mowyoba mavTulbadiT</t>
  </si>
  <si>
    <t>zeda da qveda bagirebs Soris damakavSirebeli armatura          a-III d-8 mm, yovel 2,0 metrSi</t>
  </si>
  <si>
    <t>mavTulbade moTuTiebuli ujrediT 70X70 mm d-3,0 mm, moajiris simaRliT 1,0 m</t>
  </si>
  <si>
    <t>xidis safexmavlo savali nawilis mowyoba ficrebiT sisqiT 6,0 sm, siganiT 1,25 m</t>
  </si>
  <si>
    <t>გაუთვალისწინებელი ხარჯები</t>
  </si>
  <si>
    <t>ჯამი</t>
  </si>
  <si>
    <t>qveda bagirebis pararelurad xis koWebis mowyoba kveTiT 10X10 sm (ficruli savali nawilis dasamagreblad)</t>
  </si>
  <si>
    <t>armatura a-I d-6 mm, mavTulbadis moajiris zeda, qveda da Sua adgilebSi gasatareblad</t>
  </si>
  <si>
    <t>xe-masala akaciis jiSis</t>
  </si>
  <si>
    <t xml:space="preserve">ficari akaciis jiSis, sisqiT 6,0 sm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</si>
</sst>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9"/>
      <name val="AcadNusx"/>
    </font>
    <font>
      <b/>
      <sz val="9"/>
      <color theme="1"/>
      <name val="AcadNusx"/>
    </font>
    <font>
      <sz val="9"/>
      <color theme="1"/>
      <name val="AcadNusx"/>
    </font>
    <font>
      <sz val="9"/>
      <name val="AcadNusx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AcadNusx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2" fillId="0" borderId="0"/>
    <xf numFmtId="0" fontId="3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0" fontId="5" fillId="0" borderId="0"/>
    <xf numFmtId="0" fontId="4" fillId="0" borderId="0"/>
  </cellStyleXfs>
  <cellXfs count="88">
    <xf numFmtId="0" fontId="0" fillId="0" borderId="0" xfId="0"/>
    <xf numFmtId="0" fontId="0" fillId="0" borderId="0" xfId="0" applyNumberFormat="1" applyFont="1" applyFill="1" applyAlignment="1"/>
    <xf numFmtId="0" fontId="6" fillId="0" borderId="0" xfId="0" applyNumberFormat="1" applyFont="1" applyFill="1" applyAlignment="1"/>
    <xf numFmtId="0" fontId="7" fillId="0" borderId="2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wrapText="1"/>
    </xf>
    <xf numFmtId="2" fontId="11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quotePrefix="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2" fontId="10" fillId="0" borderId="1" xfId="0" applyNumberFormat="1" applyFont="1" applyFill="1" applyBorder="1" applyAlignment="1" applyProtection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11" fillId="0" borderId="0" xfId="0" applyNumberFormat="1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right" vertical="center" wrapText="1"/>
    </xf>
    <xf numFmtId="2" fontId="9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/>
    <xf numFmtId="0" fontId="16" fillId="0" borderId="15" xfId="0" applyNumberFormat="1" applyFont="1" applyFill="1" applyBorder="1" applyAlignment="1">
      <alignment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distributed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right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</cellXfs>
  <cellStyles count="10">
    <cellStyle name="Comma 12 2" xfId="5"/>
    <cellStyle name="Normal 11 2" xfId="2"/>
    <cellStyle name="Normal 13 3 3" xfId="3"/>
    <cellStyle name="Normal 13 5 3 3" xfId="7"/>
    <cellStyle name="Normal 2" xfId="8"/>
    <cellStyle name="Normal 2 11" xfId="9"/>
    <cellStyle name="Normal 2 3" xfId="4"/>
    <cellStyle name="Normal 3" xfId="1"/>
    <cellStyle name="Обычный" xfId="0" builtinId="0"/>
    <cellStyle name="Обычный 2" xfId="6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D60093"/>
      <color rgb="FF0F253F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P40"/>
  <sheetViews>
    <sheetView tabSelected="1" view="pageBreakPreview" topLeftCell="A19" zoomScale="120" zoomScaleNormal="120" zoomScaleSheetLayoutView="120" workbookViewId="0">
      <selection activeCell="E29" sqref="E29:E31"/>
    </sheetView>
  </sheetViews>
  <sheetFormatPr defaultColWidth="8.85546875" defaultRowHeight="15" x14ac:dyDescent="0.25"/>
  <cols>
    <col min="1" max="1" width="0.140625" style="10" customWidth="1"/>
    <col min="2" max="2" width="2.85546875" style="52" customWidth="1"/>
    <col min="3" max="3" width="9.28515625" style="53" customWidth="1"/>
    <col min="4" max="4" width="32.140625" style="54" customWidth="1"/>
    <col min="5" max="5" width="7.140625" style="55" customWidth="1"/>
    <col min="6" max="6" width="7.42578125" style="56" customWidth="1"/>
    <col min="7" max="7" width="8.5703125" style="56" customWidth="1"/>
    <col min="8" max="8" width="8.28515625" style="56" customWidth="1"/>
    <col min="9" max="9" width="8.7109375" style="56" customWidth="1"/>
    <col min="10" max="10" width="7.5703125" style="56" customWidth="1"/>
    <col min="11" max="11" width="8.42578125" style="56" customWidth="1"/>
    <col min="12" max="13" width="8.28515625" style="56" customWidth="1"/>
    <col min="14" max="14" width="9.140625" style="56" customWidth="1"/>
    <col min="15" max="23" width="8.85546875" style="1" hidden="1" customWidth="1"/>
    <col min="24" max="68" width="8.85546875" style="1"/>
    <col min="69" max="16384" width="8.85546875" style="10"/>
  </cols>
  <sheetData>
    <row r="1" spans="2:68" s="6" customFormat="1" ht="44.25" customHeight="1" x14ac:dyDescent="0.25">
      <c r="B1" s="83" t="s">
        <v>35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2:68" s="6" customFormat="1" ht="15.75" x14ac:dyDescent="0.25">
      <c r="B2" s="83" t="s">
        <v>24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pans="2:68" s="6" customFormat="1" ht="15.75" x14ac:dyDescent="0.25">
      <c r="B3" s="83" t="s">
        <v>20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2:68" s="6" customFormat="1" ht="16.5" thickBot="1" x14ac:dyDescent="0.3">
      <c r="B4" s="66"/>
      <c r="C4" s="66"/>
      <c r="D4" s="66"/>
      <c r="E4" s="66"/>
      <c r="F4" s="66"/>
      <c r="G4" s="7"/>
      <c r="H4" s="84" t="s">
        <v>17</v>
      </c>
      <c r="I4" s="84"/>
      <c r="J4" s="84"/>
      <c r="K4" s="84"/>
      <c r="L4" s="84"/>
      <c r="M4" s="8">
        <f>N36</f>
        <v>0</v>
      </c>
      <c r="N4" s="9" t="s">
        <v>15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2:68" ht="26.25" customHeight="1" x14ac:dyDescent="0.25">
      <c r="B5" s="79" t="s">
        <v>0</v>
      </c>
      <c r="C5" s="81" t="s">
        <v>1</v>
      </c>
      <c r="D5" s="81" t="s">
        <v>12</v>
      </c>
      <c r="E5" s="81" t="s">
        <v>2</v>
      </c>
      <c r="F5" s="85" t="s">
        <v>23</v>
      </c>
      <c r="G5" s="85"/>
      <c r="H5" s="85" t="s">
        <v>3</v>
      </c>
      <c r="I5" s="85"/>
      <c r="J5" s="85" t="s">
        <v>7</v>
      </c>
      <c r="K5" s="85"/>
      <c r="L5" s="85" t="s">
        <v>13</v>
      </c>
      <c r="M5" s="85"/>
      <c r="N5" s="86" t="s">
        <v>6</v>
      </c>
    </row>
    <row r="6" spans="2:68" ht="25.5" x14ac:dyDescent="0.25">
      <c r="B6" s="80"/>
      <c r="C6" s="82"/>
      <c r="D6" s="82"/>
      <c r="E6" s="82"/>
      <c r="F6" s="11" t="s">
        <v>5</v>
      </c>
      <c r="G6" s="11" t="s">
        <v>4</v>
      </c>
      <c r="H6" s="11" t="s">
        <v>11</v>
      </c>
      <c r="I6" s="11" t="s">
        <v>6</v>
      </c>
      <c r="J6" s="11" t="s">
        <v>29</v>
      </c>
      <c r="K6" s="11" t="s">
        <v>6</v>
      </c>
      <c r="L6" s="11" t="s">
        <v>11</v>
      </c>
      <c r="M6" s="11" t="s">
        <v>6</v>
      </c>
      <c r="N6" s="87"/>
    </row>
    <row r="7" spans="2:68" x14ac:dyDescent="0.25">
      <c r="B7" s="3">
        <v>1</v>
      </c>
      <c r="C7" s="12">
        <v>2</v>
      </c>
      <c r="D7" s="12">
        <v>3</v>
      </c>
      <c r="E7" s="12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4">
        <v>13</v>
      </c>
    </row>
    <row r="8" spans="2:68" ht="19.5" customHeight="1" x14ac:dyDescent="0.25">
      <c r="B8" s="15">
        <v>1</v>
      </c>
      <c r="C8" s="16" t="s">
        <v>37</v>
      </c>
      <c r="D8" s="17" t="s">
        <v>36</v>
      </c>
      <c r="E8" s="15" t="s">
        <v>9</v>
      </c>
      <c r="F8" s="18"/>
      <c r="G8" s="19">
        <v>0</v>
      </c>
      <c r="H8" s="20"/>
      <c r="I8" s="20"/>
      <c r="J8" s="20"/>
      <c r="K8" s="20"/>
      <c r="L8" s="20"/>
      <c r="M8" s="20"/>
      <c r="N8" s="20"/>
    </row>
    <row r="9" spans="2:68" ht="38.25" x14ac:dyDescent="0.25">
      <c r="B9" s="77">
        <v>2</v>
      </c>
      <c r="C9" s="78" t="s">
        <v>38</v>
      </c>
      <c r="D9" s="17" t="s">
        <v>42</v>
      </c>
      <c r="E9" s="15" t="s">
        <v>39</v>
      </c>
      <c r="F9" s="15"/>
      <c r="G9" s="19">
        <f>31.5*2</f>
        <v>63</v>
      </c>
      <c r="H9" s="15"/>
      <c r="I9" s="18"/>
      <c r="J9" s="15"/>
      <c r="K9" s="21"/>
      <c r="L9" s="15"/>
      <c r="M9" s="21"/>
      <c r="N9" s="22"/>
    </row>
    <row r="10" spans="2:68" x14ac:dyDescent="0.25">
      <c r="B10" s="77"/>
      <c r="C10" s="78"/>
      <c r="D10" s="23" t="s">
        <v>40</v>
      </c>
      <c r="E10" s="18" t="s">
        <v>8</v>
      </c>
      <c r="F10" s="18">
        <v>1.83</v>
      </c>
      <c r="G10" s="18">
        <f>F10*G9</f>
        <v>115.29</v>
      </c>
      <c r="H10" s="18"/>
      <c r="I10" s="18"/>
      <c r="J10" s="20"/>
      <c r="K10" s="21"/>
      <c r="L10" s="18"/>
      <c r="M10" s="21"/>
      <c r="N10" s="22"/>
    </row>
    <row r="11" spans="2:68" ht="34.5" customHeight="1" x14ac:dyDescent="0.25">
      <c r="B11" s="77"/>
      <c r="C11" s="78"/>
      <c r="D11" s="24" t="s">
        <v>44</v>
      </c>
      <c r="E11" s="25" t="s">
        <v>25</v>
      </c>
      <c r="F11" s="25">
        <v>1</v>
      </c>
      <c r="G11" s="26">
        <f>G9*F11</f>
        <v>63</v>
      </c>
      <c r="H11" s="27"/>
      <c r="I11" s="28"/>
      <c r="J11" s="28"/>
      <c r="K11" s="28"/>
      <c r="L11" s="27"/>
      <c r="M11" s="28"/>
      <c r="N11" s="29"/>
    </row>
    <row r="12" spans="2:68" ht="41.25" customHeight="1" x14ac:dyDescent="0.25">
      <c r="B12" s="77"/>
      <c r="C12" s="78"/>
      <c r="D12" s="24" t="s">
        <v>49</v>
      </c>
      <c r="E12" s="25" t="s">
        <v>39</v>
      </c>
      <c r="F12" s="25" t="s">
        <v>41</v>
      </c>
      <c r="G12" s="26">
        <f>G9*3</f>
        <v>189</v>
      </c>
      <c r="H12" s="27"/>
      <c r="I12" s="28"/>
      <c r="J12" s="28"/>
      <c r="K12" s="28"/>
      <c r="L12" s="27"/>
      <c r="M12" s="28"/>
      <c r="N12" s="29"/>
    </row>
    <row r="13" spans="2:68" ht="38.25" x14ac:dyDescent="0.25">
      <c r="B13" s="77"/>
      <c r="C13" s="78"/>
      <c r="D13" s="24" t="s">
        <v>43</v>
      </c>
      <c r="E13" s="25" t="s">
        <v>39</v>
      </c>
      <c r="F13" s="25"/>
      <c r="G13" s="20">
        <f>G9/2*2</f>
        <v>63</v>
      </c>
      <c r="H13" s="27"/>
      <c r="I13" s="28"/>
      <c r="J13" s="28"/>
      <c r="K13" s="28"/>
      <c r="L13" s="27"/>
      <c r="M13" s="28"/>
      <c r="N13" s="29"/>
    </row>
    <row r="14" spans="2:68" x14ac:dyDescent="0.25">
      <c r="B14" s="77"/>
      <c r="C14" s="78"/>
      <c r="D14" s="23" t="s">
        <v>10</v>
      </c>
      <c r="E14" s="18" t="s">
        <v>9</v>
      </c>
      <c r="F14" s="18">
        <f>0.18/100</f>
        <v>1.8E-3</v>
      </c>
      <c r="G14" s="18">
        <f>F14*G9</f>
        <v>0.1134</v>
      </c>
      <c r="H14" s="18"/>
      <c r="I14" s="18"/>
      <c r="J14" s="18"/>
      <c r="K14" s="21"/>
      <c r="L14" s="18"/>
      <c r="M14" s="21"/>
      <c r="N14" s="22"/>
    </row>
    <row r="15" spans="2:68" ht="49.5" customHeight="1" x14ac:dyDescent="0.25">
      <c r="B15" s="74">
        <v>3</v>
      </c>
      <c r="C15" s="74" t="s">
        <v>31</v>
      </c>
      <c r="D15" s="30" t="s">
        <v>48</v>
      </c>
      <c r="E15" s="15" t="s">
        <v>27</v>
      </c>
      <c r="F15" s="18"/>
      <c r="G15" s="11">
        <f>31.5*2*0.1*0.1</f>
        <v>0.63000000000000012</v>
      </c>
      <c r="H15" s="31"/>
      <c r="I15" s="20"/>
      <c r="J15" s="31"/>
      <c r="K15" s="32"/>
      <c r="L15" s="31"/>
      <c r="M15" s="32"/>
      <c r="N15" s="32"/>
    </row>
    <row r="16" spans="2:68" x14ac:dyDescent="0.25">
      <c r="B16" s="75"/>
      <c r="C16" s="75"/>
      <c r="D16" s="33" t="s">
        <v>26</v>
      </c>
      <c r="E16" s="18" t="s">
        <v>8</v>
      </c>
      <c r="F16" s="18">
        <v>24</v>
      </c>
      <c r="G16" s="20">
        <f>F16*G15</f>
        <v>15.120000000000003</v>
      </c>
      <c r="H16" s="28"/>
      <c r="I16" s="20"/>
      <c r="J16" s="28"/>
      <c r="K16" s="32"/>
      <c r="L16" s="28"/>
      <c r="M16" s="32"/>
      <c r="N16" s="32"/>
    </row>
    <row r="17" spans="2:68" x14ac:dyDescent="0.25">
      <c r="B17" s="75"/>
      <c r="C17" s="75"/>
      <c r="D17" s="33" t="s">
        <v>50</v>
      </c>
      <c r="E17" s="18" t="s">
        <v>27</v>
      </c>
      <c r="F17" s="18">
        <v>1.1499999999999999</v>
      </c>
      <c r="G17" s="20">
        <f>F17*G15</f>
        <v>0.72450000000000003</v>
      </c>
      <c r="H17" s="28"/>
      <c r="I17" s="20"/>
      <c r="J17" s="28"/>
      <c r="K17" s="32"/>
      <c r="L17" s="28"/>
      <c r="M17" s="32"/>
      <c r="N17" s="32"/>
    </row>
    <row r="18" spans="2:68" x14ac:dyDescent="0.25">
      <c r="B18" s="75"/>
      <c r="C18" s="75"/>
      <c r="D18" s="33" t="s">
        <v>32</v>
      </c>
      <c r="E18" s="18" t="s">
        <v>16</v>
      </c>
      <c r="F18" s="18">
        <v>3.08</v>
      </c>
      <c r="G18" s="20">
        <f>G15*F18</f>
        <v>1.9404000000000003</v>
      </c>
      <c r="H18" s="28"/>
      <c r="I18" s="20"/>
      <c r="J18" s="28"/>
      <c r="K18" s="32"/>
      <c r="L18" s="28"/>
      <c r="M18" s="32"/>
      <c r="N18" s="32"/>
    </row>
    <row r="19" spans="2:68" x14ac:dyDescent="0.25">
      <c r="B19" s="75"/>
      <c r="C19" s="75"/>
      <c r="D19" s="34" t="s">
        <v>28</v>
      </c>
      <c r="E19" s="35" t="s">
        <v>16</v>
      </c>
      <c r="F19" s="35" t="s">
        <v>33</v>
      </c>
      <c r="G19" s="18">
        <f>G15*F19</f>
        <v>4.7250000000000005</v>
      </c>
      <c r="H19" s="18"/>
      <c r="I19" s="20"/>
      <c r="J19" s="18"/>
      <c r="K19" s="20"/>
      <c r="L19" s="20"/>
      <c r="M19" s="20"/>
      <c r="N19" s="20"/>
    </row>
    <row r="20" spans="2:68" x14ac:dyDescent="0.25">
      <c r="B20" s="76"/>
      <c r="C20" s="76"/>
      <c r="D20" s="33" t="s">
        <v>10</v>
      </c>
      <c r="E20" s="18" t="s">
        <v>9</v>
      </c>
      <c r="F20" s="18">
        <v>1.38</v>
      </c>
      <c r="G20" s="20">
        <f>F20*G15</f>
        <v>0.86940000000000006</v>
      </c>
      <c r="H20" s="28"/>
      <c r="I20" s="20"/>
      <c r="J20" s="28"/>
      <c r="K20" s="32"/>
      <c r="L20" s="28"/>
      <c r="M20" s="32"/>
      <c r="N20" s="32"/>
    </row>
    <row r="21" spans="2:68" ht="38.25" x14ac:dyDescent="0.25">
      <c r="B21" s="77">
        <v>4</v>
      </c>
      <c r="C21" s="74" t="s">
        <v>34</v>
      </c>
      <c r="D21" s="30" t="s">
        <v>45</v>
      </c>
      <c r="E21" s="15" t="s">
        <v>25</v>
      </c>
      <c r="F21" s="20"/>
      <c r="G21" s="64">
        <f>31.5*1.25</f>
        <v>39.375</v>
      </c>
      <c r="H21" s="31"/>
      <c r="I21" s="20"/>
      <c r="J21" s="31"/>
      <c r="K21" s="32"/>
      <c r="L21" s="31"/>
      <c r="M21" s="32"/>
      <c r="N21" s="4"/>
      <c r="X21" s="65"/>
    </row>
    <row r="22" spans="2:68" x14ac:dyDescent="0.25">
      <c r="B22" s="77"/>
      <c r="C22" s="75"/>
      <c r="D22" s="33" t="s">
        <v>26</v>
      </c>
      <c r="E22" s="18" t="s">
        <v>8</v>
      </c>
      <c r="F22" s="20">
        <v>0.71</v>
      </c>
      <c r="G22" s="20">
        <f>F22*G21</f>
        <v>27.956249999999997</v>
      </c>
      <c r="H22" s="28"/>
      <c r="I22" s="20"/>
      <c r="J22" s="28"/>
      <c r="K22" s="32"/>
      <c r="L22" s="28"/>
      <c r="M22" s="32"/>
      <c r="N22" s="4"/>
    </row>
    <row r="23" spans="2:68" ht="18.75" customHeight="1" x14ac:dyDescent="0.25">
      <c r="B23" s="77"/>
      <c r="C23" s="75"/>
      <c r="D23" s="33" t="s">
        <v>51</v>
      </c>
      <c r="E23" s="18" t="s">
        <v>25</v>
      </c>
      <c r="F23" s="20">
        <v>1.05</v>
      </c>
      <c r="G23" s="20">
        <f>F23*G21</f>
        <v>41.34375</v>
      </c>
      <c r="H23" s="28"/>
      <c r="I23" s="20"/>
      <c r="J23" s="28"/>
      <c r="K23" s="32"/>
      <c r="L23" s="28"/>
      <c r="M23" s="32"/>
      <c r="N23" s="4"/>
    </row>
    <row r="24" spans="2:68" x14ac:dyDescent="0.25">
      <c r="B24" s="77"/>
      <c r="C24" s="75"/>
      <c r="D24" s="34" t="s">
        <v>28</v>
      </c>
      <c r="E24" s="35" t="s">
        <v>16</v>
      </c>
      <c r="F24" s="36" t="s">
        <v>30</v>
      </c>
      <c r="G24" s="20">
        <f>G21*F24</f>
        <v>1.96875</v>
      </c>
      <c r="H24" s="20"/>
      <c r="I24" s="20"/>
      <c r="J24" s="20"/>
      <c r="K24" s="20"/>
      <c r="L24" s="20"/>
      <c r="M24" s="20"/>
      <c r="N24" s="37"/>
    </row>
    <row r="25" spans="2:68" x14ac:dyDescent="0.25">
      <c r="B25" s="77"/>
      <c r="C25" s="76"/>
      <c r="D25" s="33" t="s">
        <v>10</v>
      </c>
      <c r="E25" s="18" t="s">
        <v>9</v>
      </c>
      <c r="F25" s="20">
        <f>2.69/100</f>
        <v>2.69E-2</v>
      </c>
      <c r="G25" s="20">
        <f>F25*G21</f>
        <v>1.0591874999999999</v>
      </c>
      <c r="H25" s="28"/>
      <c r="I25" s="20"/>
      <c r="J25" s="28"/>
      <c r="K25" s="32"/>
      <c r="L25" s="28"/>
      <c r="M25" s="32"/>
      <c r="N25" s="4"/>
    </row>
    <row r="26" spans="2:68" s="40" customFormat="1" ht="15.75" x14ac:dyDescent="0.3">
      <c r="B26" s="3"/>
      <c r="C26" s="70" t="s">
        <v>6</v>
      </c>
      <c r="D26" s="70"/>
      <c r="E26" s="18"/>
      <c r="F26" s="20"/>
      <c r="G26" s="20"/>
      <c r="H26" s="20"/>
      <c r="I26" s="19"/>
      <c r="J26" s="19"/>
      <c r="K26" s="19"/>
      <c r="L26" s="19"/>
      <c r="M26" s="19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</row>
    <row r="27" spans="2:68" x14ac:dyDescent="0.25">
      <c r="B27" s="3"/>
      <c r="C27" s="70" t="s">
        <v>19</v>
      </c>
      <c r="D27" s="70"/>
      <c r="E27" s="41"/>
      <c r="F27" s="20"/>
      <c r="G27" s="20"/>
      <c r="H27" s="20"/>
      <c r="I27" s="20"/>
      <c r="J27" s="20"/>
      <c r="K27" s="20"/>
      <c r="L27" s="20"/>
      <c r="M27" s="20"/>
      <c r="N27" s="37"/>
    </row>
    <row r="28" spans="2:68" x14ac:dyDescent="0.25">
      <c r="B28" s="3"/>
      <c r="C28" s="70" t="s">
        <v>6</v>
      </c>
      <c r="D28" s="70"/>
      <c r="E28" s="15"/>
      <c r="F28" s="20"/>
      <c r="G28" s="20"/>
      <c r="H28" s="20"/>
      <c r="I28" s="20"/>
      <c r="J28" s="20"/>
      <c r="K28" s="20"/>
      <c r="L28" s="20"/>
      <c r="M28" s="20"/>
      <c r="N28" s="38"/>
    </row>
    <row r="29" spans="2:68" x14ac:dyDescent="0.25">
      <c r="B29" s="42"/>
      <c r="C29" s="70" t="s">
        <v>18</v>
      </c>
      <c r="D29" s="70"/>
      <c r="E29" s="41"/>
      <c r="F29" s="20"/>
      <c r="G29" s="20"/>
      <c r="H29" s="20"/>
      <c r="I29" s="20"/>
      <c r="J29" s="20"/>
      <c r="K29" s="20"/>
      <c r="L29" s="20"/>
      <c r="M29" s="20"/>
      <c r="N29" s="37"/>
    </row>
    <row r="30" spans="2:68" x14ac:dyDescent="0.25">
      <c r="B30" s="42"/>
      <c r="C30" s="70" t="s">
        <v>6</v>
      </c>
      <c r="D30" s="70"/>
      <c r="E30" s="15"/>
      <c r="F30" s="20"/>
      <c r="G30" s="20"/>
      <c r="H30" s="20"/>
      <c r="I30" s="20"/>
      <c r="J30" s="20"/>
      <c r="K30" s="20"/>
      <c r="L30" s="20"/>
      <c r="M30" s="20"/>
      <c r="N30" s="38"/>
    </row>
    <row r="31" spans="2:68" x14ac:dyDescent="0.25">
      <c r="B31" s="42"/>
      <c r="C31" s="70" t="s">
        <v>14</v>
      </c>
      <c r="D31" s="70"/>
      <c r="E31" s="41"/>
      <c r="F31" s="20"/>
      <c r="G31" s="20"/>
      <c r="H31" s="20"/>
      <c r="I31" s="20"/>
      <c r="J31" s="20"/>
      <c r="K31" s="20"/>
      <c r="L31" s="20"/>
      <c r="M31" s="20"/>
      <c r="N31" s="37"/>
    </row>
    <row r="32" spans="2:68" x14ac:dyDescent="0.25">
      <c r="B32" s="43"/>
      <c r="C32" s="71" t="s">
        <v>6</v>
      </c>
      <c r="D32" s="71"/>
      <c r="E32" s="15"/>
      <c r="F32" s="44"/>
      <c r="G32" s="45"/>
      <c r="H32" s="45"/>
      <c r="I32" s="20"/>
      <c r="J32" s="20"/>
      <c r="K32" s="20"/>
      <c r="L32" s="20"/>
      <c r="M32" s="20"/>
      <c r="N32" s="38"/>
    </row>
    <row r="33" spans="2:14" x14ac:dyDescent="0.25">
      <c r="B33" s="3"/>
      <c r="C33" s="72" t="s">
        <v>46</v>
      </c>
      <c r="D33" s="73"/>
      <c r="E33" s="46">
        <v>0.03</v>
      </c>
      <c r="F33" s="21"/>
      <c r="G33" s="21"/>
      <c r="H33" s="21"/>
      <c r="I33" s="21"/>
      <c r="J33" s="21"/>
      <c r="K33" s="21"/>
      <c r="L33" s="21"/>
      <c r="M33" s="21"/>
      <c r="N33" s="4"/>
    </row>
    <row r="34" spans="2:14" x14ac:dyDescent="0.25">
      <c r="B34" s="3"/>
      <c r="C34" s="72" t="s">
        <v>47</v>
      </c>
      <c r="D34" s="73"/>
      <c r="E34" s="12"/>
      <c r="F34" s="21"/>
      <c r="G34" s="21"/>
      <c r="H34" s="21"/>
      <c r="I34" s="21"/>
      <c r="J34" s="21"/>
      <c r="K34" s="21"/>
      <c r="L34" s="21"/>
      <c r="M34" s="21"/>
      <c r="N34" s="5"/>
    </row>
    <row r="35" spans="2:14" x14ac:dyDescent="0.25">
      <c r="B35" s="43"/>
      <c r="C35" s="70" t="s">
        <v>21</v>
      </c>
      <c r="D35" s="70"/>
      <c r="E35" s="41">
        <v>0.18</v>
      </c>
      <c r="F35" s="20"/>
      <c r="G35" s="20"/>
      <c r="H35" s="20"/>
      <c r="I35" s="20"/>
      <c r="J35" s="20"/>
      <c r="K35" s="20"/>
      <c r="L35" s="20"/>
      <c r="M35" s="20"/>
      <c r="N35" s="37"/>
    </row>
    <row r="36" spans="2:14" ht="15.75" thickBot="1" x14ac:dyDescent="0.3">
      <c r="B36" s="47"/>
      <c r="C36" s="67" t="s">
        <v>22</v>
      </c>
      <c r="D36" s="67"/>
      <c r="E36" s="48"/>
      <c r="F36" s="49"/>
      <c r="G36" s="49"/>
      <c r="H36" s="50"/>
      <c r="I36" s="49"/>
      <c r="J36" s="49"/>
      <c r="K36" s="49"/>
      <c r="L36" s="49"/>
      <c r="M36" s="49"/>
      <c r="N36" s="51"/>
    </row>
    <row r="38" spans="2:14" s="61" customFormat="1" ht="15.75" x14ac:dyDescent="0.2">
      <c r="B38" s="57"/>
      <c r="C38" s="58"/>
      <c r="D38" s="59"/>
      <c r="E38" s="58"/>
      <c r="F38" s="60"/>
      <c r="G38" s="68"/>
      <c r="H38" s="68"/>
      <c r="I38" s="60"/>
      <c r="J38" s="60"/>
      <c r="K38" s="60"/>
      <c r="L38" s="60"/>
      <c r="M38" s="60"/>
      <c r="N38" s="60"/>
    </row>
    <row r="39" spans="2:14" s="61" customFormat="1" ht="15.75" x14ac:dyDescent="0.2">
      <c r="B39" s="58"/>
      <c r="C39" s="58"/>
      <c r="D39" s="62"/>
      <c r="E39" s="62"/>
      <c r="F39" s="63"/>
      <c r="G39" s="60"/>
      <c r="H39" s="60"/>
      <c r="I39" s="60"/>
      <c r="J39" s="60"/>
      <c r="K39" s="60"/>
      <c r="L39" s="60"/>
      <c r="M39" s="60"/>
      <c r="N39" s="60"/>
    </row>
    <row r="40" spans="2:14" s="61" customFormat="1" ht="15.75" x14ac:dyDescent="0.25">
      <c r="B40" s="58"/>
      <c r="C40" s="69"/>
      <c r="D40" s="69"/>
      <c r="E40" s="69"/>
      <c r="F40" s="69"/>
      <c r="G40" s="60"/>
      <c r="H40" s="60"/>
      <c r="I40" s="60"/>
      <c r="J40" s="60"/>
      <c r="K40" s="60"/>
      <c r="L40" s="60"/>
      <c r="M40" s="60"/>
      <c r="N40" s="60"/>
    </row>
  </sheetData>
  <mergeCells count="32">
    <mergeCell ref="B1:N1"/>
    <mergeCell ref="B2:N2"/>
    <mergeCell ref="B3:N3"/>
    <mergeCell ref="H4:L4"/>
    <mergeCell ref="H5:I5"/>
    <mergeCell ref="J5:K5"/>
    <mergeCell ref="L5:M5"/>
    <mergeCell ref="N5:N6"/>
    <mergeCell ref="E5:E6"/>
    <mergeCell ref="F5:G5"/>
    <mergeCell ref="B9:B14"/>
    <mergeCell ref="C9:C14"/>
    <mergeCell ref="B5:B6"/>
    <mergeCell ref="C5:C6"/>
    <mergeCell ref="D5:D6"/>
    <mergeCell ref="C29:D29"/>
    <mergeCell ref="B15:B20"/>
    <mergeCell ref="C15:C20"/>
    <mergeCell ref="B21:B25"/>
    <mergeCell ref="C21:C25"/>
    <mergeCell ref="C26:D26"/>
    <mergeCell ref="C27:D27"/>
    <mergeCell ref="C28:D28"/>
    <mergeCell ref="C36:D36"/>
    <mergeCell ref="G38:H38"/>
    <mergeCell ref="C40:F40"/>
    <mergeCell ref="C30:D30"/>
    <mergeCell ref="C31:D31"/>
    <mergeCell ref="C32:D32"/>
    <mergeCell ref="C33:D33"/>
    <mergeCell ref="C34:D34"/>
    <mergeCell ref="C35:D35"/>
  </mergeCells>
  <conditionalFormatting sqref="G21">
    <cfRule type="cellIs" dxfId="1" priority="2" stopIfTrue="1" operator="equal">
      <formula>8223.307275</formula>
    </cfRule>
  </conditionalFormatting>
  <conditionalFormatting sqref="G15">
    <cfRule type="cellIs" dxfId="0" priority="1" stopIfTrue="1" operator="equal">
      <formula>8223.307275</formula>
    </cfRule>
  </conditionalFormatting>
  <pageMargins left="0.25" right="0.25" top="0.5" bottom="0.5" header="0" footer="0"/>
  <pageSetup paperSize="9" fitToHeight="0" orientation="landscape" r:id="rId1"/>
  <headerFooter>
    <oddHeader>&amp;R&amp;P--&amp;N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სამშენებლო (2)</vt:lpstr>
      <vt:lpstr>'სამშენებლო (2)'!Заголовки_для_печати</vt:lpstr>
      <vt:lpstr>'სამშენებლო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2020-06-30T12:39:31Z</dcterms:modified>
</cp:coreProperties>
</file>