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17" r:id="rId3"/>
  </sheets>
  <definedNames>
    <definedName name="_xlnm.Print_Titles" localSheetId="2">'x.2-1'!$19:$19</definedName>
    <definedName name="_xlnm.Print_Area" localSheetId="0">TV!$A$1:$N$21</definedName>
    <definedName name="_xlnm.Print_Area" localSheetId="2">'x.2-1'!$A$1:$M$43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7" l="1"/>
  <c r="F29" i="17"/>
  <c r="J29" i="17" s="1"/>
  <c r="M29" i="17" s="1"/>
  <c r="J28" i="17"/>
  <c r="M28" i="17" s="1"/>
  <c r="F27" i="17"/>
  <c r="H27" i="17" s="1"/>
  <c r="M27" i="17" s="1"/>
  <c r="F21" i="17" l="1"/>
  <c r="E25" i="17"/>
  <c r="F25" i="17" s="1"/>
  <c r="L25" i="17" s="1"/>
  <c r="M25" i="17" s="1"/>
  <c r="F30" i="17" l="1"/>
  <c r="F31" i="17" s="1"/>
  <c r="H31" i="17" s="1"/>
  <c r="M31" i="17" s="1"/>
  <c r="J33" i="17"/>
  <c r="M33" i="17" s="1"/>
  <c r="F35" i="17" l="1"/>
  <c r="J35" i="17" s="1"/>
  <c r="M35" i="17" s="1"/>
  <c r="F34" i="17"/>
  <c r="J34" i="17" s="1"/>
  <c r="M34" i="17" s="1"/>
  <c r="F36" i="17"/>
  <c r="J36" i="17" s="1"/>
  <c r="M36" i="17" s="1"/>
  <c r="F32" i="17"/>
  <c r="L32" i="17" s="1"/>
  <c r="M32" i="17" s="1"/>
  <c r="J37" i="17" l="1"/>
  <c r="F10" i="27" l="1"/>
  <c r="H16" i="27" s="1"/>
  <c r="F23" i="17" l="1"/>
  <c r="L23" i="17" s="1"/>
  <c r="F22" i="17"/>
  <c r="H22" i="17" s="1"/>
  <c r="M22" i="17" l="1"/>
  <c r="H37" i="17"/>
  <c r="M23" i="17"/>
  <c r="L37" i="17"/>
  <c r="B5" i="27"/>
  <c r="M37" i="17" l="1"/>
  <c r="A1" i="17"/>
  <c r="A13" i="17"/>
  <c r="M38" i="17" l="1"/>
  <c r="M39" i="17" s="1"/>
  <c r="M40" i="17" s="1"/>
  <c r="M41" i="17" s="1"/>
  <c r="D14" i="27" s="1"/>
  <c r="H14" i="27" l="1"/>
  <c r="L12" i="17"/>
  <c r="H15" i="27" l="1"/>
  <c r="H17" i="27" s="1"/>
  <c r="H18" i="27" s="1"/>
  <c r="H19" i="27" s="1"/>
  <c r="D15" i="27"/>
  <c r="H9" i="27" l="1"/>
  <c r="L13" i="24" l="1"/>
</calcChain>
</file>

<file path=xl/sharedStrings.xml><?xml version="1.0" encoding="utf-8"?>
<sst xmlns="http://schemas.openxmlformats.org/spreadsheetml/2006/main" count="120" uniqueCount="91">
  <si>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</si>
  <si>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</si>
  <si>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</si>
  <si>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</si>
  <si>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</si>
  <si>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</si>
  <si>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</si>
  <si>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</si>
  <si>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</si>
  <si>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</si>
  <si>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</si>
  <si>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</si>
  <si>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</si>
  <si>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</si>
  <si>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</si>
  <si>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</si>
  <si>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</si>
  <si>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</si>
  <si>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</si>
  <si>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</si>
  <si>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</si>
  <si>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</si>
  <si>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</si>
  <si>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</si>
  <si>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</si>
  <si>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</si>
  <si>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</si>
  <si>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</si>
  <si>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</si>
  <si>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</si>
  <si>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</si>
  <si>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</si>
  <si>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</si>
  <si>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</si>
  <si>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</si>
  <si>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</si>
  <si>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</si>
  <si>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lokalur-resursuli xarjTaRricxva #2-1</t>
  </si>
  <si>
    <t>gegmiuri mogeba</t>
  </si>
  <si>
    <t>m/sT</t>
  </si>
  <si>
    <t>miwis samuSaoebi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</si>
  <si>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</si>
  <si>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</si>
  <si>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</si>
  <si>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</si>
  <si>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</si>
  <si>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</si>
  <si>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</si>
  <si>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</si>
  <si>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</si>
  <si>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</si>
  <si>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</si>
  <si>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</si>
  <si>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</si>
  <si>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>samSeneblo  samuSaoebi</t>
  </si>
  <si>
    <t xml:space="preserve"> saobieqto xarjTaRricxva #2-0</t>
  </si>
  <si>
    <t>gauTvaliswinebeli xarji 5%</t>
  </si>
  <si>
    <t xml:space="preserve">  jami</t>
  </si>
  <si>
    <t>zednadebi xarjebi samSeneblo samuSaoebze</t>
  </si>
  <si>
    <t xml:space="preserve">Sedgenilia   2020w. II kv. doneze  </t>
  </si>
  <si>
    <t>1-75-4</t>
  </si>
  <si>
    <t>1000m</t>
  </si>
  <si>
    <t>SromiTi resursebi</t>
  </si>
  <si>
    <t>kac/sT</t>
  </si>
  <si>
    <t>kodi0920</t>
  </si>
  <si>
    <t>eqskavatoris eqspluatacia</t>
  </si>
  <si>
    <t>manqanebi</t>
  </si>
  <si>
    <t>cali</t>
  </si>
  <si>
    <t>masalis transportieba xarji 3%</t>
  </si>
  <si>
    <t>masalis xarji</t>
  </si>
  <si>
    <t>16-12-2.</t>
  </si>
  <si>
    <t>proeqtiT</t>
  </si>
  <si>
    <t>WanWiki qanCiT da moqloniT</t>
  </si>
  <si>
    <t>kg</t>
  </si>
  <si>
    <t>miltuCi d=100</t>
  </si>
  <si>
    <t>danarCeni xarjebi</t>
  </si>
  <si>
    <t>sarqvelis mowyoba d=300mm-mde</t>
  </si>
  <si>
    <t>liTonis sarqveli d=300mm</t>
  </si>
  <si>
    <t>srf6-258</t>
  </si>
  <si>
    <t>axalqalaqis municipaliteti, sof. gokio, xelovnuri wyalsacavis mowyoba</t>
  </si>
  <si>
    <t>1-29-5,12</t>
  </si>
  <si>
    <t xml:space="preserve">gruntis damuSaveba buldozeriT xelovnuri wyalsacavis jebiris mosawyobad gadaadgilebiT 100m-mde simZ. 96kvt. </t>
  </si>
  <si>
    <t>1000kub.m.</t>
  </si>
  <si>
    <t>buldozeris eqspluatacia 7.75+6,28X7=</t>
  </si>
  <si>
    <t>transeis gaTxra, eqskavariT arxis mosawyobad</t>
  </si>
  <si>
    <t>22-22-5gam.</t>
  </si>
  <si>
    <t>sabazro</t>
  </si>
  <si>
    <t>grZ.m.</t>
  </si>
  <si>
    <t>foladis milebis mowyoba</t>
  </si>
  <si>
    <t>foladis mili d=300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</si>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</sst>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0.00000000000"/>
    <numFmt numFmtId="177" formatCode="_-* #,##0.000\ _₾_-;\-* #,##0.000\ _₾_-;_-* &quot;-&quot;???\ _₾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9"/>
      <name val="AcadNusx"/>
    </font>
    <font>
      <sz val="12"/>
      <name val="Arachveulebrivi Thin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0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1" fillId="0" borderId="0"/>
    <xf numFmtId="0" fontId="71" fillId="0" borderId="0"/>
    <xf numFmtId="0" fontId="3" fillId="23" borderId="7" applyNumberFormat="0" applyFont="0" applyAlignment="0" applyProtection="0"/>
    <xf numFmtId="0" fontId="68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" fillId="0" borderId="0"/>
    <xf numFmtId="0" fontId="5" fillId="0" borderId="0"/>
  </cellStyleXfs>
  <cellXfs count="237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7" fillId="43" borderId="0" xfId="878" applyFont="1" applyFill="1" applyAlignment="1">
      <alignment horizontal="center"/>
    </xf>
    <xf numFmtId="0" fontId="47" fillId="0" borderId="0" xfId="878" applyFont="1" applyBorder="1" applyAlignment="1">
      <alignment horizontal="center"/>
    </xf>
    <xf numFmtId="0" fontId="47" fillId="0" borderId="0" xfId="878" applyFont="1" applyAlignment="1">
      <alignment horizontal="center"/>
    </xf>
    <xf numFmtId="0" fontId="46" fillId="43" borderId="0" xfId="795" applyFont="1" applyFill="1" applyAlignment="1">
      <alignment horizontal="center"/>
    </xf>
    <xf numFmtId="0" fontId="46" fillId="43" borderId="0" xfId="795" applyFont="1" applyFill="1" applyBorder="1" applyAlignment="1">
      <alignment horizontal="center"/>
    </xf>
    <xf numFmtId="0" fontId="46" fillId="43" borderId="11" xfId="795" applyFont="1" applyFill="1" applyBorder="1"/>
    <xf numFmtId="0" fontId="46" fillId="43" borderId="20" xfId="795" applyFont="1" applyFill="1" applyBorder="1" applyAlignment="1">
      <alignment horizontal="center"/>
    </xf>
    <xf numFmtId="0" fontId="46" fillId="43" borderId="21" xfId="795" applyFont="1" applyFill="1" applyBorder="1" applyAlignment="1">
      <alignment horizontal="center"/>
    </xf>
    <xf numFmtId="0" fontId="46" fillId="43" borderId="17" xfId="795" applyFont="1" applyFill="1" applyBorder="1"/>
    <xf numFmtId="0" fontId="46" fillId="43" borderId="18" xfId="795" applyFont="1" applyFill="1" applyBorder="1" applyAlignment="1">
      <alignment horizontal="center"/>
    </xf>
    <xf numFmtId="0" fontId="46" fillId="43" borderId="0" xfId="795" applyFont="1" applyFill="1" applyAlignment="1">
      <alignment horizontal="left"/>
    </xf>
    <xf numFmtId="0" fontId="46" fillId="43" borderId="22" xfId="795" applyFont="1" applyFill="1" applyBorder="1"/>
    <xf numFmtId="0" fontId="46" fillId="43" borderId="21" xfId="795" applyFont="1" applyFill="1" applyBorder="1"/>
    <xf numFmtId="0" fontId="46" fillId="43" borderId="23" xfId="795" applyFont="1" applyFill="1" applyBorder="1"/>
    <xf numFmtId="0" fontId="46" fillId="43" borderId="17" xfId="795" applyFont="1" applyFill="1" applyBorder="1" applyAlignment="1">
      <alignment horizontal="center"/>
    </xf>
    <xf numFmtId="0" fontId="49" fillId="43" borderId="0" xfId="795" applyFont="1" applyFill="1" applyAlignment="1">
      <alignment horizontal="center"/>
    </xf>
    <xf numFmtId="0" fontId="46" fillId="43" borderId="14" xfId="795" applyFont="1" applyFill="1" applyBorder="1"/>
    <xf numFmtId="0" fontId="46" fillId="43" borderId="15" xfId="795" applyFont="1" applyFill="1" applyBorder="1" applyAlignment="1">
      <alignment horizontal="center"/>
    </xf>
    <xf numFmtId="0" fontId="46" fillId="43" borderId="24" xfId="795" applyFont="1" applyFill="1" applyBorder="1"/>
    <xf numFmtId="0" fontId="46" fillId="43" borderId="15" xfId="795" applyFont="1" applyFill="1" applyBorder="1"/>
    <xf numFmtId="0" fontId="46" fillId="43" borderId="10" xfId="795" applyFont="1" applyFill="1" applyBorder="1"/>
    <xf numFmtId="0" fontId="46" fillId="43" borderId="23" xfId="795" applyFont="1" applyFill="1" applyBorder="1" applyAlignment="1">
      <alignment horizontal="center"/>
    </xf>
    <xf numFmtId="0" fontId="46" fillId="43" borderId="14" xfId="795" applyFont="1" applyFill="1" applyBorder="1" applyAlignment="1">
      <alignment horizontal="center"/>
    </xf>
    <xf numFmtId="0" fontId="46" fillId="43" borderId="10" xfId="795" applyFont="1" applyFill="1" applyBorder="1" applyAlignment="1">
      <alignment horizontal="center"/>
    </xf>
    <xf numFmtId="0" fontId="46" fillId="43" borderId="12" xfId="795" applyFont="1" applyFill="1" applyBorder="1" applyAlignment="1">
      <alignment horizontal="center"/>
    </xf>
    <xf numFmtId="0" fontId="46" fillId="43" borderId="16" xfId="795" applyFont="1" applyFill="1" applyBorder="1" applyAlignment="1">
      <alignment horizontal="center"/>
    </xf>
    <xf numFmtId="0" fontId="46" fillId="43" borderId="13" xfId="795" applyFont="1" applyFill="1" applyBorder="1" applyAlignment="1">
      <alignment horizontal="center"/>
    </xf>
    <xf numFmtId="0" fontId="46" fillId="43" borderId="19" xfId="795" applyFont="1" applyFill="1" applyBorder="1" applyAlignment="1">
      <alignment horizontal="center"/>
    </xf>
    <xf numFmtId="0" fontId="49" fillId="0" borderId="0" xfId="879" applyFont="1" applyBorder="1"/>
    <xf numFmtId="0" fontId="49" fillId="0" borderId="0" xfId="0" applyFont="1" applyAlignment="1">
      <alignment horizontal="center" vertical="center" wrapText="1"/>
    </xf>
    <xf numFmtId="0" fontId="49" fillId="43" borderId="0" xfId="795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7" fillId="43" borderId="0" xfId="878" applyFont="1" applyFill="1"/>
    <xf numFmtId="2" fontId="47" fillId="43" borderId="0" xfId="878" applyNumberFormat="1" applyFont="1" applyFill="1" applyAlignment="1">
      <alignment horizontal="center"/>
    </xf>
    <xf numFmtId="0" fontId="47" fillId="0" borderId="0" xfId="878" applyFont="1"/>
    <xf numFmtId="0" fontId="49" fillId="43" borderId="0" xfId="878" applyFont="1" applyFill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9" fillId="0" borderId="0" xfId="795" applyFont="1" applyBorder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1" fontId="49" fillId="0" borderId="0" xfId="795" applyNumberFormat="1" applyFont="1" applyBorder="1" applyAlignment="1">
      <alignment horizontal="center"/>
    </xf>
    <xf numFmtId="169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0" fontId="46" fillId="0" borderId="0" xfId="795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2" fontId="49" fillId="0" borderId="0" xfId="795" applyNumberFormat="1" applyFont="1" applyBorder="1" applyAlignment="1">
      <alignment horizontal="center"/>
    </xf>
    <xf numFmtId="1" fontId="46" fillId="0" borderId="0" xfId="795" applyNumberFormat="1" applyFont="1" applyBorder="1" applyAlignment="1">
      <alignment horizontal="center"/>
    </xf>
    <xf numFmtId="1" fontId="46" fillId="0" borderId="0" xfId="878" applyNumberFormat="1" applyFont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0" fontId="49" fillId="45" borderId="16" xfId="879" applyFont="1" applyFill="1" applyBorder="1" applyAlignment="1">
      <alignment horizontal="center"/>
    </xf>
    <xf numFmtId="0" fontId="49" fillId="45" borderId="13" xfId="879" applyFont="1" applyFill="1" applyBorder="1" applyAlignment="1">
      <alignment horizontal="center"/>
    </xf>
    <xf numFmtId="0" fontId="57" fillId="45" borderId="16" xfId="879" applyFont="1" applyFill="1" applyBorder="1" applyAlignment="1">
      <alignment horizontal="center" vertical="center"/>
    </xf>
    <xf numFmtId="0" fontId="49" fillId="45" borderId="16" xfId="795" applyFont="1" applyFill="1" applyBorder="1" applyAlignment="1">
      <alignment horizontal="center" vertical="top" wrapText="1"/>
    </xf>
    <xf numFmtId="0" fontId="49" fillId="45" borderId="13" xfId="795" applyFont="1" applyFill="1" applyBorder="1" applyAlignment="1">
      <alignment horizontal="center"/>
    </xf>
    <xf numFmtId="0" fontId="49" fillId="45" borderId="16" xfId="795" applyFont="1" applyFill="1" applyBorder="1" applyAlignment="1">
      <alignment horizontal="center"/>
    </xf>
    <xf numFmtId="9" fontId="55" fillId="0" borderId="17" xfId="825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2" fontId="49" fillId="0" borderId="17" xfId="0" applyNumberFormat="1" applyFont="1" applyBorder="1" applyAlignment="1">
      <alignment horizontal="center" vertical="center" wrapText="1"/>
    </xf>
    <xf numFmtId="0" fontId="50" fillId="0" borderId="0" xfId="878" applyFont="1" applyFill="1" applyAlignment="1">
      <alignment horizontal="center"/>
    </xf>
    <xf numFmtId="0" fontId="50" fillId="0" borderId="0" xfId="878" applyFont="1" applyFill="1" applyBorder="1" applyAlignment="1">
      <alignment horizontal="center"/>
    </xf>
    <xf numFmtId="0" fontId="55" fillId="0" borderId="0" xfId="878" applyFont="1" applyFill="1" applyAlignment="1">
      <alignment horizontal="left"/>
    </xf>
    <xf numFmtId="0" fontId="56" fillId="0" borderId="0" xfId="878" applyFont="1" applyFill="1" applyAlignment="1">
      <alignment horizontal="left"/>
    </xf>
    <xf numFmtId="0" fontId="55" fillId="0" borderId="0" xfId="878" applyFont="1" applyFill="1" applyAlignment="1">
      <alignment horizontal="center"/>
    </xf>
    <xf numFmtId="0" fontId="50" fillId="0" borderId="0" xfId="795" applyFont="1" applyFill="1"/>
    <xf numFmtId="0" fontId="55" fillId="0" borderId="0" xfId="795" applyFont="1" applyFill="1" applyAlignment="1">
      <alignment horizontal="center"/>
    </xf>
    <xf numFmtId="0" fontId="55" fillId="0" borderId="0" xfId="795" applyFont="1" applyFill="1"/>
    <xf numFmtId="0" fontId="50" fillId="0" borderId="0" xfId="796" applyFont="1" applyFill="1" applyAlignment="1">
      <alignment horizontal="right"/>
    </xf>
    <xf numFmtId="1" fontId="55" fillId="0" borderId="0" xfId="796" applyNumberFormat="1" applyFont="1" applyFill="1" applyAlignment="1">
      <alignment horizontal="center"/>
    </xf>
    <xf numFmtId="0" fontId="50" fillId="0" borderId="0" xfId="796" applyFont="1" applyFill="1" applyAlignment="1">
      <alignment horizontal="center"/>
    </xf>
    <xf numFmtId="0" fontId="50" fillId="0" borderId="0" xfId="795" applyFont="1" applyFill="1" applyAlignment="1">
      <alignment horizontal="left"/>
    </xf>
    <xf numFmtId="0" fontId="55" fillId="0" borderId="0" xfId="795" applyFont="1" applyFill="1" applyBorder="1" applyAlignment="1">
      <alignment horizontal="center"/>
    </xf>
    <xf numFmtId="0" fontId="55" fillId="0" borderId="0" xfId="795" applyFont="1" applyFill="1" applyBorder="1"/>
    <xf numFmtId="0" fontId="47" fillId="0" borderId="0" xfId="878" applyFont="1" applyFill="1" applyBorder="1" applyAlignment="1">
      <alignment horizontal="center"/>
    </xf>
    <xf numFmtId="0" fontId="47" fillId="0" borderId="10" xfId="878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49" fillId="43" borderId="16" xfId="1082" applyFont="1" applyFill="1" applyBorder="1" applyAlignment="1">
      <alignment horizontal="center"/>
    </xf>
    <xf numFmtId="0" fontId="57" fillId="43" borderId="16" xfId="1082" applyFont="1" applyFill="1" applyBorder="1" applyAlignment="1">
      <alignment horizontal="center"/>
    </xf>
    <xf numFmtId="168" fontId="49" fillId="43" borderId="16" xfId="1082" applyNumberFormat="1" applyFont="1" applyFill="1" applyBorder="1" applyAlignment="1">
      <alignment horizontal="center"/>
    </xf>
    <xf numFmtId="170" fontId="49" fillId="43" borderId="16" xfId="1082" applyNumberFormat="1" applyFont="1" applyFill="1" applyBorder="1" applyAlignment="1">
      <alignment horizontal="center"/>
    </xf>
    <xf numFmtId="2" fontId="49" fillId="43" borderId="16" xfId="1082" applyNumberFormat="1" applyFont="1" applyFill="1" applyBorder="1" applyAlignment="1">
      <alignment horizontal="center"/>
    </xf>
    <xf numFmtId="1" fontId="55" fillId="43" borderId="16" xfId="1082" applyNumberFormat="1" applyFont="1" applyFill="1" applyBorder="1" applyAlignment="1">
      <alignment horizontal="center"/>
    </xf>
    <xf numFmtId="0" fontId="55" fillId="43" borderId="16" xfId="1082" applyFont="1" applyFill="1" applyBorder="1" applyAlignment="1">
      <alignment horizontal="center"/>
    </xf>
    <xf numFmtId="2" fontId="55" fillId="43" borderId="16" xfId="1082" applyNumberFormat="1" applyFont="1" applyFill="1" applyBorder="1" applyAlignment="1">
      <alignment horizontal="center" vertical="center"/>
    </xf>
    <xf numFmtId="0" fontId="49" fillId="0" borderId="0" xfId="1082" applyFont="1" applyAlignment="1">
      <alignment horizontal="center"/>
    </xf>
    <xf numFmtId="9" fontId="57" fillId="43" borderId="16" xfId="1082" applyNumberFormat="1" applyFont="1" applyFill="1" applyBorder="1" applyAlignment="1">
      <alignment horizontal="center"/>
    </xf>
    <xf numFmtId="0" fontId="47" fillId="43" borderId="16" xfId="1082" applyFont="1" applyFill="1" applyBorder="1" applyAlignment="1">
      <alignment horizontal="center"/>
    </xf>
    <xf numFmtId="0" fontId="50" fillId="43" borderId="16" xfId="1082" applyFont="1" applyFill="1" applyBorder="1" applyAlignment="1">
      <alignment horizontal="center"/>
    </xf>
    <xf numFmtId="0" fontId="49" fillId="0" borderId="0" xfId="1082" applyFont="1"/>
    <xf numFmtId="176" fontId="49" fillId="0" borderId="0" xfId="1082" applyNumberFormat="1" applyFont="1" applyAlignment="1">
      <alignment horizontal="center"/>
    </xf>
    <xf numFmtId="0" fontId="49" fillId="0" borderId="0" xfId="1082" applyFont="1" applyFill="1" applyAlignment="1">
      <alignment horizontal="center"/>
    </xf>
    <xf numFmtId="177" fontId="47" fillId="0" borderId="0" xfId="703" applyNumberFormat="1" applyFont="1"/>
    <xf numFmtId="0" fontId="57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8" fontId="57" fillId="0" borderId="17" xfId="0" applyNumberFormat="1" applyFont="1" applyBorder="1" applyAlignment="1">
      <alignment horizontal="center" vertical="center" wrapText="1"/>
    </xf>
    <xf numFmtId="168" fontId="57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horizontal="center"/>
    </xf>
    <xf numFmtId="168" fontId="49" fillId="0" borderId="17" xfId="0" applyNumberFormat="1" applyFont="1" applyBorder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49" fillId="0" borderId="17" xfId="1083" applyNumberFormat="1" applyFont="1" applyBorder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1083" applyFont="1" applyBorder="1" applyAlignment="1">
      <alignment horizontal="center" vertical="center"/>
    </xf>
    <xf numFmtId="0" fontId="49" fillId="0" borderId="21" xfId="1083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168" fontId="49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49" fillId="0" borderId="0" xfId="1083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4" xfId="0" applyNumberFormat="1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4" fontId="57" fillId="0" borderId="21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168" fontId="57" fillId="0" borderId="20" xfId="0" applyNumberFormat="1" applyFont="1" applyBorder="1" applyAlignment="1">
      <alignment horizontal="center" vertical="center"/>
    </xf>
    <xf numFmtId="168" fontId="57" fillId="0" borderId="21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0" xfId="0" applyFont="1" applyAlignment="1">
      <alignment horizontal="center"/>
    </xf>
    <xf numFmtId="168" fontId="57" fillId="0" borderId="17" xfId="0" applyNumberFormat="1" applyFont="1" applyBorder="1" applyAlignment="1">
      <alignment horizontal="center"/>
    </xf>
    <xf numFmtId="168" fontId="57" fillId="0" borderId="0" xfId="0" applyNumberFormat="1" applyFont="1" applyAlignment="1">
      <alignment horizontal="center"/>
    </xf>
    <xf numFmtId="14" fontId="57" fillId="0" borderId="21" xfId="0" applyNumberFormat="1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68" fontId="57" fillId="0" borderId="2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169" fontId="49" fillId="0" borderId="20" xfId="0" applyNumberFormat="1" applyFont="1" applyBorder="1" applyAlignment="1">
      <alignment horizontal="center"/>
    </xf>
    <xf numFmtId="169" fontId="49" fillId="0" borderId="2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169" fontId="49" fillId="0" borderId="11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169" fontId="49" fillId="0" borderId="17" xfId="0" applyNumberFormat="1" applyFont="1" applyBorder="1" applyAlignment="1">
      <alignment horizontal="center"/>
    </xf>
    <xf numFmtId="169" fontId="49" fillId="0" borderId="0" xfId="0" applyNumberFormat="1" applyFont="1" applyAlignment="1">
      <alignment horizontal="center"/>
    </xf>
    <xf numFmtId="2" fontId="49" fillId="0" borderId="23" xfId="0" applyNumberFormat="1" applyFont="1" applyBorder="1" applyAlignment="1">
      <alignment horizontal="center"/>
    </xf>
    <xf numFmtId="169" fontId="49" fillId="0" borderId="23" xfId="0" applyNumberFormat="1" applyFont="1" applyBorder="1" applyAlignment="1">
      <alignment horizontal="center"/>
    </xf>
    <xf numFmtId="169" fontId="49" fillId="0" borderId="14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2" fontId="49" fillId="0" borderId="15" xfId="0" applyNumberFormat="1" applyFont="1" applyBorder="1" applyAlignment="1">
      <alignment horizontal="center"/>
    </xf>
    <xf numFmtId="169" fontId="49" fillId="0" borderId="15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 vertical="center" wrapText="1"/>
    </xf>
    <xf numFmtId="2" fontId="49" fillId="0" borderId="17" xfId="794" applyNumberFormat="1" applyFont="1" applyBorder="1" applyAlignment="1">
      <alignment horizontal="center" vertical="center" wrapText="1"/>
    </xf>
    <xf numFmtId="2" fontId="49" fillId="0" borderId="0" xfId="794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8" fontId="49" fillId="0" borderId="14" xfId="0" applyNumberFormat="1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57" fillId="0" borderId="0" xfId="0" applyNumberFormat="1" applyFont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169" fontId="47" fillId="0" borderId="17" xfId="0" applyNumberFormat="1" applyFont="1" applyBorder="1" applyAlignment="1">
      <alignment horizontal="center"/>
    </xf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3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878" applyFont="1" applyFill="1" applyAlignment="1">
      <alignment horizontal="center" vertical="center" wrapText="1"/>
    </xf>
  </cellXfs>
  <cellStyles count="1084">
    <cellStyle name="20% - Accent1" xfId="904" hidden="1"/>
    <cellStyle name="20% - Accent1" xfId="980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8" hidden="1"/>
    <cellStyle name="20% - Accent1 8" xfId="1046" hidden="1"/>
    <cellStyle name="20% - Accent1 8" xfId="1064" hidden="1"/>
    <cellStyle name="20% - Accent1_Q.W. ADMINISTRACIULI SENOBA" xfId="23"/>
    <cellStyle name="20% - Accent2" xfId="907" hidden="1"/>
    <cellStyle name="20% - Accent2" xfId="981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1" hidden="1"/>
    <cellStyle name="20% - Accent2 8" xfId="1049" hidden="1"/>
    <cellStyle name="20% - Accent2 8" xfId="1067" hidden="1"/>
    <cellStyle name="20% - Accent2_Q.W. ADMINISTRACIULI SENOBA" xfId="46"/>
    <cellStyle name="20% - Accent3" xfId="910" hidden="1"/>
    <cellStyle name="20% - Accent3" xfId="982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4" hidden="1"/>
    <cellStyle name="20% - Accent3 8" xfId="1052" hidden="1"/>
    <cellStyle name="20% - Accent3 8" xfId="1070" hidden="1"/>
    <cellStyle name="20% - Accent3_Q.W. ADMINISTRACIULI SENOBA" xfId="69"/>
    <cellStyle name="20% - Accent4" xfId="913" hidden="1"/>
    <cellStyle name="20% - Accent4" xfId="983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7" hidden="1"/>
    <cellStyle name="20% - Accent4 8" xfId="1055" hidden="1"/>
    <cellStyle name="20% - Accent4 8" xfId="1073" hidden="1"/>
    <cellStyle name="20% - Accent4_Q.W. ADMINISTRACIULI SENOBA" xfId="92"/>
    <cellStyle name="20% - Accent5" xfId="916" hidden="1"/>
    <cellStyle name="20% - Accent5" xfId="984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40" hidden="1"/>
    <cellStyle name="20% - Accent5 8" xfId="1058" hidden="1"/>
    <cellStyle name="20% - Accent5 8" xfId="1076" hidden="1"/>
    <cellStyle name="20% - Accent5_Q.W. ADMINISTRACIULI SENOBA" xfId="115"/>
    <cellStyle name="20% - Accent6" xfId="919" hidden="1"/>
    <cellStyle name="20% - Accent6" xfId="985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3" hidden="1"/>
    <cellStyle name="20% - Accent6 8" xfId="1061" hidden="1"/>
    <cellStyle name="20% - Accent6 8" xfId="1079" hidden="1"/>
    <cellStyle name="20% - Accent6_Q.W. ADMINISTRACIULI SENOBA" xfId="138"/>
    <cellStyle name="40% - Accent1" xfId="905" hidden="1"/>
    <cellStyle name="40% - Accent1" xfId="986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9" hidden="1"/>
    <cellStyle name="40% - Accent1 8" xfId="1047" hidden="1"/>
    <cellStyle name="40% - Accent1 8" xfId="1065" hidden="1"/>
    <cellStyle name="40% - Accent1_Q.W. ADMINISTRACIULI SENOBA" xfId="161"/>
    <cellStyle name="40% - Accent2" xfId="908" hidden="1"/>
    <cellStyle name="40% - Accent2" xfId="987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2" hidden="1"/>
    <cellStyle name="40% - Accent2 8" xfId="1050" hidden="1"/>
    <cellStyle name="40% - Accent2 8" xfId="1068" hidden="1"/>
    <cellStyle name="40% - Accent2_Q.W. ADMINISTRACIULI SENOBA" xfId="184"/>
    <cellStyle name="40% - Accent3" xfId="911" hidden="1"/>
    <cellStyle name="40% - Accent3" xfId="988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5" hidden="1"/>
    <cellStyle name="40% - Accent3 8" xfId="1053" hidden="1"/>
    <cellStyle name="40% - Accent3 8" xfId="1071" hidden="1"/>
    <cellStyle name="40% - Accent3_Q.W. ADMINISTRACIULI SENOBA" xfId="207"/>
    <cellStyle name="40% - Accent4" xfId="914" hidden="1"/>
    <cellStyle name="40% - Accent4" xfId="989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8" hidden="1"/>
    <cellStyle name="40% - Accent4 8" xfId="1056" hidden="1"/>
    <cellStyle name="40% - Accent4 8" xfId="1074" hidden="1"/>
    <cellStyle name="40% - Accent4_Q.W. ADMINISTRACIULI SENOBA" xfId="230"/>
    <cellStyle name="40% - Accent5" xfId="917" hidden="1"/>
    <cellStyle name="40% - Accent5" xfId="990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1" hidden="1"/>
    <cellStyle name="40% - Accent5 8" xfId="1059" hidden="1"/>
    <cellStyle name="40% - Accent5 8" xfId="1077" hidden="1"/>
    <cellStyle name="40% - Accent5_Q.W. ADMINISTRACIULI SENOBA" xfId="253"/>
    <cellStyle name="40% - Accent6" xfId="920" hidden="1"/>
    <cellStyle name="40% - Accent6" xfId="991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4" hidden="1"/>
    <cellStyle name="40% - Accent6 8" xfId="1062" hidden="1"/>
    <cellStyle name="40% - Accent6 8" xfId="1080" hidden="1"/>
    <cellStyle name="40% - Accent6_Q.W. ADMINISTRACIULI SENOBA" xfId="276"/>
    <cellStyle name="60% - Accent1" xfId="906" hidden="1"/>
    <cellStyle name="60% - Accent1" xfId="992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30" hidden="1"/>
    <cellStyle name="60% - Accent1 8" xfId="1048" hidden="1"/>
    <cellStyle name="60% - Accent1 8" xfId="1066" hidden="1"/>
    <cellStyle name="60% - Accent2" xfId="909" hidden="1"/>
    <cellStyle name="60% - Accent2" xfId="993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3" hidden="1"/>
    <cellStyle name="60% - Accent2 8" xfId="1051" hidden="1"/>
    <cellStyle name="60% - Accent2 8" xfId="1069" hidden="1"/>
    <cellStyle name="60% - Accent3" xfId="912" hidden="1"/>
    <cellStyle name="60% - Accent3" xfId="994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6" hidden="1"/>
    <cellStyle name="60% - Accent3 8" xfId="1054" hidden="1"/>
    <cellStyle name="60% - Accent3 8" xfId="1072" hidden="1"/>
    <cellStyle name="60% - Accent4" xfId="915" hidden="1"/>
    <cellStyle name="60% - Accent4" xfId="995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9" hidden="1"/>
    <cellStyle name="60% - Accent4 8" xfId="1057" hidden="1"/>
    <cellStyle name="60% - Accent4 8" xfId="1075" hidden="1"/>
    <cellStyle name="60% - Accent5" xfId="918" hidden="1"/>
    <cellStyle name="60% - Accent5" xfId="996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2" hidden="1"/>
    <cellStyle name="60% - Accent5 8" xfId="1060" hidden="1"/>
    <cellStyle name="60% - Accent5 8" xfId="1078" hidden="1"/>
    <cellStyle name="60% - Accent6" xfId="921" hidden="1"/>
    <cellStyle name="60% - Accent6" xfId="997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5" hidden="1"/>
    <cellStyle name="60% - Accent6 8" xfId="1063" hidden="1"/>
    <cellStyle name="60% - Accent6 8" xfId="1081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4"/>
    <cellStyle name="Comma 10 4" xfId="1013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7"/>
    <cellStyle name="Comma 15 4" xfId="1005"/>
    <cellStyle name="Comma 15 5" xfId="1014"/>
    <cellStyle name="Comma 16" xfId="470"/>
    <cellStyle name="Comma 16 2" xfId="948"/>
    <cellStyle name="Comma 17" xfId="471"/>
    <cellStyle name="Comma 17 2" xfId="472"/>
    <cellStyle name="Comma 17 2 2" xfId="998"/>
    <cellStyle name="Comma 17 3" xfId="473"/>
    <cellStyle name="Comma 17 4" xfId="949"/>
    <cellStyle name="Comma 18" xfId="474"/>
    <cellStyle name="Comma 18 2" xfId="475"/>
    <cellStyle name="Comma 18 3" xfId="950"/>
    <cellStyle name="Comma 19" xfId="476"/>
    <cellStyle name="Comma 2" xfId="477"/>
    <cellStyle name="Comma 2 2" xfId="478"/>
    <cellStyle name="Comma 2 2 2" xfId="479"/>
    <cellStyle name="Comma 2 2 2 2" xfId="946"/>
    <cellStyle name="Comma 2 2 3" xfId="480"/>
    <cellStyle name="Comma 2 2 3 2" xfId="945"/>
    <cellStyle name="Comma 2 2 4" xfId="944"/>
    <cellStyle name="Comma 2 2 5" xfId="1006"/>
    <cellStyle name="Comma 2 2 6" xfId="1015"/>
    <cellStyle name="Comma 2 3" xfId="481"/>
    <cellStyle name="Comma 2 3 2" xfId="943"/>
    <cellStyle name="Comma 2 4" xfId="942"/>
    <cellStyle name="Comma 20" xfId="482"/>
    <cellStyle name="Comma 20 2" xfId="951"/>
    <cellStyle name="Comma 21" xfId="952"/>
    <cellStyle name="Comma 22" xfId="953"/>
    <cellStyle name="Comma 3" xfId="483"/>
    <cellStyle name="Comma 3 2" xfId="941"/>
    <cellStyle name="Comma 3 3" xfId="940"/>
    <cellStyle name="Comma 3 3 2" xfId="1007"/>
    <cellStyle name="Comma 4" xfId="484"/>
    <cellStyle name="Comma 4 2" xfId="939"/>
    <cellStyle name="Comma 5" xfId="485"/>
    <cellStyle name="Comma 5 2" xfId="938"/>
    <cellStyle name="Comma 5 2 2" xfId="1008"/>
    <cellStyle name="Comma 6" xfId="486"/>
    <cellStyle name="Comma 6 2" xfId="937"/>
    <cellStyle name="Comma 6 2 2" xfId="1009"/>
    <cellStyle name="Comma 6 3" xfId="936"/>
    <cellStyle name="Comma 7" xfId="487"/>
    <cellStyle name="Comma 8" xfId="488"/>
    <cellStyle name="Comma 9" xfId="489"/>
    <cellStyle name="Currency 2" xfId="935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4"/>
    <cellStyle name="Hyperlink 3" xfId="933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9"/>
    <cellStyle name="Normal 13 2 3" xfId="622"/>
    <cellStyle name="Normal 13 3" xfId="623"/>
    <cellStyle name="Normal 13 3 2" xfId="624"/>
    <cellStyle name="Normal 13 3 2 2" xfId="954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1000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2"/>
    <cellStyle name="Normal 2 12" xfId="931"/>
    <cellStyle name="Normal 2 2" xfId="673"/>
    <cellStyle name="Normal 2 2 2" xfId="674"/>
    <cellStyle name="Normal 2 2 2 2" xfId="930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9"/>
    <cellStyle name="Normal 2 2_2D4CD000" xfId="680"/>
    <cellStyle name="Normal 2 3" xfId="681"/>
    <cellStyle name="Normal 2 3 2" xfId="928"/>
    <cellStyle name="Normal 2 4" xfId="682"/>
    <cellStyle name="Normal 2 4 2" xfId="927"/>
    <cellStyle name="Normal 2 5" xfId="683"/>
    <cellStyle name="Normal 2 6" xfId="684"/>
    <cellStyle name="Normal 2 7" xfId="685"/>
    <cellStyle name="Normal 2 7 2" xfId="686"/>
    <cellStyle name="Normal 2 7 2 2" xfId="926"/>
    <cellStyle name="Normal 2 7 3" xfId="687"/>
    <cellStyle name="Normal 2 7 3 2" xfId="925"/>
    <cellStyle name="Normal 2 7 4" xfId="924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3"/>
    <cellStyle name="Normal 3 4" xfId="922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5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3"/>
    <cellStyle name="Normal 36 2 2 3" xfId="1003"/>
    <cellStyle name="Normal 36 2 2 3 2" xfId="1022"/>
    <cellStyle name="Normal 36 2 2 4" xfId="1017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8"/>
    <cellStyle name="Normal 36 4" xfId="737"/>
    <cellStyle name="Normal 36 5" xfId="1010"/>
    <cellStyle name="Normal 36 6" xfId="1016"/>
    <cellStyle name="Normal 37" xfId="738"/>
    <cellStyle name="Normal 37 2" xfId="739"/>
    <cellStyle name="Normal 37 3" xfId="956"/>
    <cellStyle name="Normal 37 4" xfId="1011"/>
    <cellStyle name="Normal 37 5" xfId="1024"/>
    <cellStyle name="Normal 38" xfId="740"/>
    <cellStyle name="Normal 38 2" xfId="741"/>
    <cellStyle name="Normal 38 2 2" xfId="742"/>
    <cellStyle name="Normal 38 2 3" xfId="957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3"/>
    <cellStyle name="Normal 4 3" xfId="750"/>
    <cellStyle name="Normal 4 3 2" xfId="964"/>
    <cellStyle name="Normal 4 4" xfId="751"/>
    <cellStyle name="Normal 4 4 2" xfId="965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5"/>
    <cellStyle name="Normal 47 4" xfId="769"/>
    <cellStyle name="Normal 48" xfId="770"/>
    <cellStyle name="Normal 48 2" xfId="1026"/>
    <cellStyle name="Normal 49" xfId="771"/>
    <cellStyle name="Normal 5" xfId="772"/>
    <cellStyle name="Normal 5 2" xfId="773"/>
    <cellStyle name="Normal 5 2 2" xfId="774"/>
    <cellStyle name="Normal 5 2 3" xfId="966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7"/>
    <cellStyle name="Normal 5_Copy of SAN2010" xfId="780"/>
    <cellStyle name="Normal 6" xfId="781"/>
    <cellStyle name="Normal 6 2" xfId="968"/>
    <cellStyle name="Normal 6 3" xfId="969"/>
    <cellStyle name="Normal 6 4" xfId="970"/>
    <cellStyle name="Normal 7" xfId="782"/>
    <cellStyle name="Normal 7 2" xfId="971"/>
    <cellStyle name="Normal 75" xfId="783"/>
    <cellStyle name="Normal 8" xfId="784"/>
    <cellStyle name="Normal 8 2" xfId="785"/>
    <cellStyle name="Normal 8 3" xfId="972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3"/>
    <cellStyle name="Normal 9 2_anakia II etapi.xls sm. defeqturi" xfId="792"/>
    <cellStyle name="Normal 9 3" xfId="974"/>
    <cellStyle name="Normal 9 4" xfId="975"/>
    <cellStyle name="Normal 9_2D4CD000" xfId="793"/>
    <cellStyle name="Normal_gare wyalsadfenigagarini" xfId="794"/>
    <cellStyle name="Normal_gare wyalsadfenigagarini 10" xfId="1083"/>
    <cellStyle name="Normal_gare wyalsadfenigagarini 2 2" xfId="795"/>
    <cellStyle name="Normal_sida wyalsadeni 2 2" xfId="796"/>
    <cellStyle name="Note" xfId="797"/>
    <cellStyle name="Note 2" xfId="798"/>
    <cellStyle name="Note 2 2" xfId="799"/>
    <cellStyle name="Note 2 3" xfId="800"/>
    <cellStyle name="Note 2 4" xfId="801"/>
    <cellStyle name="Note 2 5" xfId="802"/>
    <cellStyle name="Note 2 6" xfId="976"/>
    <cellStyle name="Note 2_anakia II etapi.xls sm. defeqturi" xfId="803"/>
    <cellStyle name="Note 3" xfId="804"/>
    <cellStyle name="Note 4" xfId="805"/>
    <cellStyle name="Note 4 2" xfId="806"/>
    <cellStyle name="Note 4_anakia II etapi.xls sm. defeqturi" xfId="807"/>
    <cellStyle name="Note 5" xfId="808"/>
    <cellStyle name="Note 6" xfId="809"/>
    <cellStyle name="Note 7" xfId="810"/>
    <cellStyle name="Output" xfId="811"/>
    <cellStyle name="Output 2" xfId="812"/>
    <cellStyle name="Output 2 2" xfId="813"/>
    <cellStyle name="Output 2 3" xfId="814"/>
    <cellStyle name="Output 2 4" xfId="815"/>
    <cellStyle name="Output 2 5" xfId="816"/>
    <cellStyle name="Output 2_anakia II etapi.xls sm. defeqturi" xfId="817"/>
    <cellStyle name="Output 3" xfId="818"/>
    <cellStyle name="Output 4" xfId="819"/>
    <cellStyle name="Output 4 2" xfId="820"/>
    <cellStyle name="Output 4_anakia II etapi.xls sm. defeqturi" xfId="821"/>
    <cellStyle name="Output 5" xfId="822"/>
    <cellStyle name="Output 6" xfId="823"/>
    <cellStyle name="Output 7" xfId="824"/>
    <cellStyle name="Percent 2" xfId="825"/>
    <cellStyle name="Percent 3" xfId="826"/>
    <cellStyle name="Percent 3 2" xfId="827"/>
    <cellStyle name="Percent 4" xfId="828"/>
    <cellStyle name="Percent 5" xfId="829"/>
    <cellStyle name="Percent 5 2" xfId="958"/>
    <cellStyle name="Percent 6" xfId="830"/>
    <cellStyle name="Percent 6 2" xfId="959"/>
    <cellStyle name="Percent 6 3" xfId="1001"/>
    <cellStyle name="Style 1" xfId="831"/>
    <cellStyle name="Title" xfId="832"/>
    <cellStyle name="Title 2" xfId="833"/>
    <cellStyle name="Title 2 2" xfId="834"/>
    <cellStyle name="Title 2 3" xfId="835"/>
    <cellStyle name="Title 2 4" xfId="836"/>
    <cellStyle name="Title 2 5" xfId="837"/>
    <cellStyle name="Title 3" xfId="838"/>
    <cellStyle name="Title 4" xfId="839"/>
    <cellStyle name="Title 4 2" xfId="840"/>
    <cellStyle name="Title 5" xfId="841"/>
    <cellStyle name="Title 6" xfId="842"/>
    <cellStyle name="Title 7" xfId="843"/>
    <cellStyle name="Total" xfId="844"/>
    <cellStyle name="Total 2" xfId="845"/>
    <cellStyle name="Total 2 2" xfId="846"/>
    <cellStyle name="Total 2 3" xfId="847"/>
    <cellStyle name="Total 2 4" xfId="848"/>
    <cellStyle name="Total 2 5" xfId="849"/>
    <cellStyle name="Total 2_anakia II etapi.xls sm. defeqturi" xfId="850"/>
    <cellStyle name="Total 3" xfId="851"/>
    <cellStyle name="Total 4" xfId="852"/>
    <cellStyle name="Total 4 2" xfId="853"/>
    <cellStyle name="Total 4_anakia II etapi.xls sm. defeqturi" xfId="854"/>
    <cellStyle name="Total 5" xfId="855"/>
    <cellStyle name="Total 6" xfId="856"/>
    <cellStyle name="Total 7" xfId="857"/>
    <cellStyle name="Warning Text" xfId="858"/>
    <cellStyle name="Warning Text 2" xfId="859"/>
    <cellStyle name="Warning Text 2 2" xfId="860"/>
    <cellStyle name="Warning Text 2 3" xfId="861"/>
    <cellStyle name="Warning Text 2 4" xfId="862"/>
    <cellStyle name="Warning Text 2 5" xfId="863"/>
    <cellStyle name="Warning Text 3" xfId="864"/>
    <cellStyle name="Warning Text 4" xfId="865"/>
    <cellStyle name="Warning Text 4 2" xfId="866"/>
    <cellStyle name="Warning Text 5" xfId="867"/>
    <cellStyle name="Warning Text 6" xfId="868"/>
    <cellStyle name="Warning Text 7" xfId="869"/>
    <cellStyle name="Обычный" xfId="0" builtinId="0"/>
    <cellStyle name="Обычный 10" xfId="870"/>
    <cellStyle name="Обычный 10 2" xfId="871"/>
    <cellStyle name="Обычный 10 2 2" xfId="872"/>
    <cellStyle name="Обычный 10 3" xfId="960"/>
    <cellStyle name="Обычный 2" xfId="873"/>
    <cellStyle name="Обычный 2 2" xfId="874"/>
    <cellStyle name="Обычный 2 3" xfId="977"/>
    <cellStyle name="Обычный 3" xfId="875"/>
    <cellStyle name="Обычный 3 2" xfId="876"/>
    <cellStyle name="Обычный 3 3" xfId="877"/>
    <cellStyle name="Обычный 4" xfId="878"/>
    <cellStyle name="Обычный 4 10" xfId="1082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2 3" xfId="961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8 2 2" xfId="1027"/>
    <cellStyle name="Обычный 8 3" xfId="1012"/>
    <cellStyle name="Обычный 8 4" xfId="1019"/>
    <cellStyle name="Обычный 9" xfId="894"/>
    <cellStyle name="Плохой" xfId="895"/>
    <cellStyle name="Плохой 2" xfId="978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2 3" xfId="979"/>
    <cellStyle name="Финансовый 3" xfId="901"/>
    <cellStyle name="Финансовый 4" xfId="902"/>
    <cellStyle name="Финансовый 4 2" xfId="962"/>
    <cellStyle name="Финансовый 4 3" xfId="1002"/>
    <cellStyle name="Финансовый 5" xfId="903"/>
    <cellStyle name="Финансовый 5 2" xfId="1020"/>
    <cellStyle name="Финансовый 6" xfId="10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D39" sqref="D39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" customHeight="1">
      <c r="L4" s="1"/>
    </row>
    <row r="5" spans="1:14" ht="15" customHeight="1">
      <c r="L5" s="1"/>
    </row>
    <row r="8" spans="1:14" ht="23.25" customHeight="1">
      <c r="A8" s="224" t="s">
        <v>41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5" customHeight="1">
      <c r="B9" s="16"/>
    </row>
    <row r="10" spans="1:14" s="2" customFormat="1" ht="48" customHeight="1">
      <c r="A10" s="225" t="s">
        <v>79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</row>
    <row r="11" spans="1:14" s="2" customFormat="1" ht="21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3" spans="1:14" ht="18.75" customHeight="1">
      <c r="G13" s="2" t="s">
        <v>42</v>
      </c>
      <c r="L13" s="98" t="e">
        <f>'ობ.ხ. 2.0'!#REF!</f>
        <v>#REF!</v>
      </c>
      <c r="M13" s="2" t="s">
        <v>43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223"/>
      <c r="C16" s="223"/>
      <c r="D16" s="223"/>
      <c r="E16" s="223"/>
      <c r="F16" s="223"/>
      <c r="G16" s="223"/>
      <c r="H16" s="223"/>
      <c r="I16" s="223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97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44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zoomScale="90" zoomScaleNormal="90" workbookViewId="0">
      <selection activeCell="A20" sqref="A20:XFD21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57" style="5" customWidth="1"/>
    <col min="4" max="4" width="9.42578125" style="5" customWidth="1"/>
    <col min="5" max="5" width="11.28515625" style="5" customWidth="1"/>
    <col min="6" max="6" width="9.85546875" style="5" customWidth="1"/>
    <col min="7" max="7" width="8.5703125" style="5" customWidth="1"/>
    <col min="8" max="8" width="15.7109375" style="5" customWidth="1"/>
    <col min="9" max="9" width="9.140625" style="5"/>
    <col min="10" max="10" width="8.42578125" style="5" customWidth="1"/>
    <col min="11" max="16384" width="9.140625" style="5"/>
  </cols>
  <sheetData>
    <row r="1" spans="1:10" ht="15" customHeight="1"/>
    <row r="2" spans="1:10" ht="3" customHeight="1"/>
    <row r="3" spans="1:10" ht="6" customHeight="1"/>
    <row r="4" spans="1:10" ht="18" customHeight="1">
      <c r="A4" s="84"/>
      <c r="B4" s="228" t="s">
        <v>55</v>
      </c>
      <c r="C4" s="228"/>
      <c r="D4" s="228"/>
      <c r="E4" s="228"/>
      <c r="F4" s="228"/>
      <c r="G4" s="228"/>
      <c r="H4" s="228"/>
    </row>
    <row r="5" spans="1:10" ht="33" customHeight="1">
      <c r="A5" s="84"/>
      <c r="B5" s="229" t="str">
        <f>TV!A10</f>
        <v>axalqalaqis municipaliteti, sof. gokio, xelovnuri wyalsacavis mowyoba</v>
      </c>
      <c r="C5" s="229"/>
      <c r="D5" s="229"/>
      <c r="E5" s="229"/>
      <c r="F5" s="229"/>
      <c r="G5" s="229"/>
      <c r="H5" s="229"/>
    </row>
    <row r="6" spans="1:10" ht="7.5" customHeight="1">
      <c r="A6" s="84"/>
      <c r="B6" s="84"/>
      <c r="C6" s="85"/>
      <c r="D6" s="84"/>
      <c r="E6" s="84"/>
      <c r="F6" s="84"/>
      <c r="G6" s="84"/>
      <c r="H6" s="84"/>
    </row>
    <row r="7" spans="1:10" ht="15" customHeight="1">
      <c r="A7" s="230" t="s">
        <v>3</v>
      </c>
      <c r="B7" s="230"/>
      <c r="C7" s="230"/>
      <c r="D7" s="230"/>
      <c r="E7" s="230"/>
      <c r="F7" s="230"/>
      <c r="G7" s="230"/>
      <c r="H7" s="230"/>
    </row>
    <row r="8" spans="1:10" ht="15" customHeight="1">
      <c r="A8" s="84"/>
      <c r="B8" s="84"/>
      <c r="C8" s="84"/>
      <c r="D8" s="84"/>
      <c r="E8" s="84"/>
      <c r="F8" s="84"/>
      <c r="G8" s="84"/>
      <c r="H8" s="84"/>
    </row>
    <row r="9" spans="1:10" ht="15" customHeight="1">
      <c r="A9" s="84"/>
      <c r="B9" s="84" t="s">
        <v>59</v>
      </c>
      <c r="C9" s="84"/>
      <c r="D9" s="85" t="s">
        <v>48</v>
      </c>
      <c r="E9" s="84"/>
      <c r="F9" s="84"/>
      <c r="G9" s="84"/>
      <c r="H9" s="86" t="e">
        <f>H15</f>
        <v>#VALUE!</v>
      </c>
    </row>
    <row r="10" spans="1:10" s="6" customFormat="1" ht="15" customHeight="1">
      <c r="A10" s="87"/>
      <c r="B10" s="87"/>
      <c r="C10" s="87"/>
      <c r="D10" s="88" t="s">
        <v>69</v>
      </c>
      <c r="E10" s="89"/>
      <c r="F10" s="87">
        <f>'x.2-1'!J37/1000</f>
        <v>0</v>
      </c>
      <c r="G10" s="87"/>
      <c r="H10" s="90"/>
    </row>
    <row r="11" spans="1:10">
      <c r="A11" s="18"/>
      <c r="B11" s="18"/>
      <c r="C11" s="18"/>
      <c r="D11" s="96" t="s">
        <v>45</v>
      </c>
      <c r="E11" s="7"/>
      <c r="F11" s="7"/>
      <c r="G11" s="7"/>
      <c r="H11" s="19"/>
      <c r="I11" s="20"/>
      <c r="J11" s="20"/>
    </row>
    <row r="12" spans="1:10" ht="67.5" customHeight="1">
      <c r="A12" s="91" t="s">
        <v>0</v>
      </c>
      <c r="B12" s="92" t="s">
        <v>49</v>
      </c>
      <c r="C12" s="93" t="s">
        <v>50</v>
      </c>
      <c r="D12" s="92" t="s">
        <v>46</v>
      </c>
      <c r="E12" s="94" t="s">
        <v>47</v>
      </c>
      <c r="F12" s="92" t="s">
        <v>51</v>
      </c>
      <c r="G12" s="95" t="s">
        <v>52</v>
      </c>
      <c r="H12" s="94" t="s">
        <v>2</v>
      </c>
      <c r="I12" s="20"/>
      <c r="J12" s="20"/>
    </row>
    <row r="13" spans="1:10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6"/>
      <c r="J13" s="6"/>
    </row>
    <row r="14" spans="1:10" s="26" customFormat="1" ht="16.5" customHeight="1">
      <c r="A14" s="21">
        <v>1</v>
      </c>
      <c r="B14" s="22" t="s">
        <v>53</v>
      </c>
      <c r="C14" s="21" t="s">
        <v>54</v>
      </c>
      <c r="D14" s="23" t="e">
        <f>'x.2-1'!M41/1000</f>
        <v>#VALUE!</v>
      </c>
      <c r="E14" s="24"/>
      <c r="F14" s="23"/>
      <c r="G14" s="25"/>
      <c r="H14" s="24" t="e">
        <f>D14</f>
        <v>#VALUE!</v>
      </c>
      <c r="I14" s="20"/>
      <c r="J14" s="20"/>
    </row>
    <row r="15" spans="1:10" s="26" customFormat="1" ht="21.75" customHeight="1">
      <c r="A15" s="109"/>
      <c r="B15" s="110"/>
      <c r="C15" s="111" t="s">
        <v>1</v>
      </c>
      <c r="D15" s="114" t="e">
        <f>SUM(D14:D14)</f>
        <v>#VALUE!</v>
      </c>
      <c r="E15" s="114"/>
      <c r="F15" s="114"/>
      <c r="G15" s="115"/>
      <c r="H15" s="114" t="e">
        <f>SUM(H14:H14)</f>
        <v>#VALUE!</v>
      </c>
    </row>
    <row r="16" spans="1:10" s="11" customFormat="1" ht="19.5" customHeight="1">
      <c r="A16" s="133"/>
      <c r="B16" s="27"/>
      <c r="C16" s="105" t="s">
        <v>68</v>
      </c>
      <c r="D16" s="106"/>
      <c r="E16" s="107"/>
      <c r="F16" s="106"/>
      <c r="G16" s="83"/>
      <c r="H16" s="108">
        <f>F10*3%</f>
        <v>0</v>
      </c>
    </row>
    <row r="17" spans="1:8" s="11" customFormat="1" ht="19.5" customHeight="1">
      <c r="A17" s="109"/>
      <c r="B17" s="110"/>
      <c r="C17" s="111" t="s">
        <v>1</v>
      </c>
      <c r="D17" s="112"/>
      <c r="E17" s="112"/>
      <c r="F17" s="112"/>
      <c r="G17" s="112"/>
      <c r="H17" s="113" t="e">
        <f>H16+H15</f>
        <v>#VALUE!</v>
      </c>
    </row>
    <row r="18" spans="1:8" s="11" customFormat="1" ht="19.5" customHeight="1">
      <c r="A18" s="133"/>
      <c r="B18" s="27"/>
      <c r="C18" s="105" t="s">
        <v>56</v>
      </c>
      <c r="D18" s="106"/>
      <c r="E18" s="107"/>
      <c r="F18" s="106"/>
      <c r="G18" s="83"/>
      <c r="H18" s="108" t="e">
        <f>H17*5%</f>
        <v>#VALUE!</v>
      </c>
    </row>
    <row r="19" spans="1:8" s="11" customFormat="1" ht="19.5" customHeight="1">
      <c r="A19" s="109"/>
      <c r="B19" s="110"/>
      <c r="C19" s="111" t="s">
        <v>1</v>
      </c>
      <c r="D19" s="112"/>
      <c r="E19" s="112"/>
      <c r="F19" s="112"/>
      <c r="G19" s="112"/>
      <c r="H19" s="113" t="e">
        <f>H18+H17</f>
        <v>#VALUE!</v>
      </c>
    </row>
    <row r="20" spans="1:8">
      <c r="H20" s="149"/>
    </row>
    <row r="22" spans="1:8">
      <c r="A22" s="4"/>
      <c r="B22" s="84"/>
      <c r="C22" s="84"/>
      <c r="D22" s="84"/>
      <c r="E22" s="84"/>
    </row>
    <row r="23" spans="1:8">
      <c r="B23" s="84"/>
      <c r="C23" s="84"/>
      <c r="D23" s="84"/>
      <c r="E23" s="84"/>
    </row>
  </sheetData>
  <mergeCells count="3">
    <mergeCell ref="B4:H4"/>
    <mergeCell ref="B5:H5"/>
    <mergeCell ref="A7:H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S504"/>
  <sheetViews>
    <sheetView tabSelected="1" view="pageBreakPreview" topLeftCell="A13" zoomScale="90" zoomScaleNormal="90" zoomScaleSheetLayoutView="90" workbookViewId="0">
      <selection activeCell="C30" sqref="C30"/>
    </sheetView>
  </sheetViews>
  <sheetFormatPr defaultColWidth="9.140625" defaultRowHeight="16.5"/>
  <cols>
    <col min="1" max="1" width="3.85546875" style="30" customWidth="1"/>
    <col min="2" max="2" width="12.7109375" style="30" customWidth="1"/>
    <col min="3" max="3" width="75.140625" style="30" customWidth="1"/>
    <col min="4" max="4" width="9.85546875" style="30" customWidth="1"/>
    <col min="5" max="5" width="12" style="30" customWidth="1"/>
    <col min="6" max="6" width="11.42578125" style="30" customWidth="1"/>
    <col min="7" max="7" width="7.140625" style="30" customWidth="1"/>
    <col min="8" max="9" width="9.42578125" style="30" customWidth="1"/>
    <col min="10" max="10" width="8.140625" style="30" customWidth="1"/>
    <col min="11" max="11" width="7" style="30" customWidth="1"/>
    <col min="12" max="12" width="8.28515625" style="30" customWidth="1"/>
    <col min="13" max="13" width="10.5703125" style="30" customWidth="1"/>
    <col min="14" max="14" width="9.28515625" style="30" customWidth="1"/>
    <col min="15" max="15" width="10.7109375" style="30" bestFit="1" customWidth="1"/>
    <col min="16" max="16" width="9.140625" style="30"/>
    <col min="17" max="17" width="44.5703125" style="30" customWidth="1"/>
    <col min="18" max="16384" width="9.140625" style="30"/>
  </cols>
  <sheetData>
    <row r="1" spans="1:19" ht="15" customHeight="1">
      <c r="A1" s="236" t="str">
        <f>TV!A10</f>
        <v>axalqalaqis municipaliteti, sof. gokio, xelovnuri wyalsacavis mowyoba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9"/>
      <c r="O1" s="29"/>
      <c r="P1" s="29"/>
      <c r="Q1" s="29"/>
      <c r="R1" s="29"/>
      <c r="S1" s="29"/>
    </row>
    <row r="2" spans="1:19" ht="1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9"/>
      <c r="O2" s="29"/>
      <c r="P2" s="29"/>
      <c r="Q2" s="29"/>
      <c r="R2" s="29"/>
      <c r="S2" s="29"/>
    </row>
    <row r="3" spans="1:19" ht="15" customHeight="1">
      <c r="A3" s="117" t="s">
        <v>5</v>
      </c>
      <c r="B3" s="117"/>
      <c r="C3" s="117"/>
      <c r="D3" s="117"/>
      <c r="E3" s="117"/>
      <c r="F3" s="117"/>
      <c r="G3" s="117"/>
      <c r="H3" s="117"/>
      <c r="I3" s="118"/>
      <c r="J3" s="118"/>
      <c r="K3" s="118"/>
      <c r="L3" s="118"/>
      <c r="M3" s="118"/>
      <c r="N3" s="29"/>
      <c r="O3" s="29"/>
      <c r="P3" s="29"/>
      <c r="Q3" s="29"/>
      <c r="R3" s="29"/>
      <c r="S3" s="29"/>
    </row>
    <row r="4" spans="1:19" ht="15" customHeight="1">
      <c r="A4" s="117"/>
      <c r="B4" s="117"/>
      <c r="C4" s="119" t="s">
        <v>3</v>
      </c>
      <c r="D4" s="117"/>
      <c r="E4" s="117"/>
      <c r="F4" s="117"/>
      <c r="G4" s="117"/>
      <c r="H4" s="117"/>
      <c r="I4" s="118"/>
      <c r="J4" s="118"/>
      <c r="K4" s="118"/>
      <c r="L4" s="118"/>
      <c r="M4" s="118"/>
      <c r="N4" s="29"/>
      <c r="O4" s="29"/>
      <c r="P4" s="29"/>
      <c r="Q4" s="29"/>
      <c r="R4" s="29"/>
      <c r="S4" s="29"/>
    </row>
    <row r="5" spans="1:19" ht="15" customHeight="1">
      <c r="A5" s="117"/>
      <c r="B5" s="117"/>
      <c r="C5" s="117"/>
      <c r="D5" s="117"/>
      <c r="E5" s="117"/>
      <c r="F5" s="117"/>
      <c r="G5" s="117"/>
      <c r="H5" s="117"/>
      <c r="I5" s="118"/>
      <c r="J5" s="118"/>
      <c r="K5" s="118"/>
      <c r="L5" s="118"/>
      <c r="M5" s="118"/>
      <c r="N5" s="29"/>
      <c r="O5" s="29"/>
      <c r="P5" s="29"/>
      <c r="Q5" s="29"/>
      <c r="R5" s="29"/>
      <c r="S5" s="29"/>
    </row>
    <row r="6" spans="1:19" ht="15" customHeight="1">
      <c r="A6" s="117"/>
      <c r="B6" s="117"/>
      <c r="C6" s="117"/>
      <c r="D6" s="117"/>
      <c r="E6" s="117"/>
      <c r="F6" s="117"/>
      <c r="G6" s="117"/>
      <c r="H6" s="117"/>
      <c r="I6" s="118"/>
      <c r="J6" s="118"/>
      <c r="K6" s="118"/>
      <c r="L6" s="118"/>
      <c r="M6" s="118"/>
      <c r="N6" s="29"/>
      <c r="O6" s="29"/>
      <c r="P6" s="29"/>
      <c r="Q6" s="29"/>
      <c r="R6" s="29"/>
      <c r="S6" s="29"/>
    </row>
    <row r="7" spans="1:19" ht="18" customHeight="1">
      <c r="A7" s="117"/>
      <c r="B7" s="117"/>
      <c r="C7" s="120" t="s">
        <v>37</v>
      </c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29"/>
      <c r="O7" s="29"/>
      <c r="P7" s="29"/>
      <c r="Q7" s="29"/>
      <c r="R7" s="29"/>
      <c r="S7" s="29"/>
    </row>
    <row r="8" spans="1:19" ht="15" customHeight="1">
      <c r="A8" s="117"/>
      <c r="B8" s="117"/>
      <c r="C8" s="117" t="s">
        <v>4</v>
      </c>
      <c r="D8" s="117"/>
      <c r="E8" s="117"/>
      <c r="F8" s="117"/>
      <c r="G8" s="117"/>
      <c r="H8" s="117"/>
      <c r="I8" s="118"/>
      <c r="J8" s="118"/>
      <c r="K8" s="118"/>
      <c r="L8" s="118"/>
      <c r="M8" s="118"/>
      <c r="N8" s="29"/>
      <c r="O8" s="29"/>
      <c r="P8" s="29"/>
      <c r="Q8" s="29"/>
      <c r="R8" s="29"/>
      <c r="S8" s="29"/>
    </row>
    <row r="9" spans="1:19">
      <c r="A9" s="117"/>
      <c r="B9" s="117"/>
      <c r="C9" s="117" t="s">
        <v>6</v>
      </c>
      <c r="D9" s="117"/>
      <c r="E9" s="117"/>
      <c r="F9" s="117"/>
      <c r="G9" s="117"/>
      <c r="H9" s="117"/>
      <c r="I9" s="118"/>
      <c r="J9" s="118"/>
      <c r="K9" s="118"/>
      <c r="L9" s="118"/>
      <c r="M9" s="118"/>
      <c r="N9" s="29"/>
      <c r="O9" s="29"/>
      <c r="P9" s="29"/>
      <c r="Q9" s="29"/>
      <c r="R9" s="29"/>
      <c r="S9" s="29"/>
    </row>
    <row r="10" spans="1:19" ht="15" customHeight="1">
      <c r="A10" s="117"/>
      <c r="B10" s="117"/>
      <c r="C10" s="119" t="s">
        <v>7</v>
      </c>
      <c r="D10" s="117"/>
      <c r="E10" s="117"/>
      <c r="F10" s="117"/>
      <c r="G10" s="117"/>
      <c r="H10" s="117"/>
      <c r="I10" s="118"/>
      <c r="J10" s="118"/>
      <c r="K10" s="118"/>
      <c r="L10" s="118"/>
      <c r="M10" s="118"/>
      <c r="N10" s="29"/>
      <c r="O10" s="29"/>
      <c r="P10" s="29"/>
      <c r="Q10" s="29"/>
      <c r="R10" s="29"/>
      <c r="S10" s="29"/>
    </row>
    <row r="11" spans="1:19" ht="15" customHeight="1">
      <c r="A11" s="117"/>
      <c r="B11" s="117"/>
      <c r="C11" s="121"/>
      <c r="D11" s="117"/>
      <c r="E11" s="117"/>
      <c r="F11" s="117"/>
      <c r="G11" s="117"/>
      <c r="H11" s="117"/>
      <c r="I11" s="118"/>
      <c r="J11" s="118"/>
      <c r="K11" s="118"/>
      <c r="L11" s="118"/>
      <c r="M11" s="118"/>
      <c r="N11" s="29"/>
      <c r="O11" s="29"/>
      <c r="P11" s="29"/>
      <c r="Q11" s="29"/>
      <c r="R11" s="29"/>
      <c r="S11" s="29"/>
    </row>
    <row r="12" spans="1:19" ht="15" customHeight="1">
      <c r="A12" s="122" t="s">
        <v>8</v>
      </c>
      <c r="B12" s="123"/>
      <c r="C12" s="123"/>
      <c r="D12" s="124"/>
      <c r="E12" s="123"/>
      <c r="F12" s="124"/>
      <c r="G12" s="124"/>
      <c r="H12" s="124"/>
      <c r="I12" s="124"/>
      <c r="J12" s="124"/>
      <c r="K12" s="125" t="s">
        <v>9</v>
      </c>
      <c r="L12" s="126" t="e">
        <f>M41</f>
        <v>#VALUE!</v>
      </c>
      <c r="M12" s="127" t="s">
        <v>10</v>
      </c>
      <c r="N12" s="29"/>
      <c r="O12" s="29"/>
      <c r="P12" s="29"/>
      <c r="Q12" s="29"/>
      <c r="R12" s="29"/>
      <c r="S12" s="29"/>
    </row>
    <row r="13" spans="1:19" ht="15" customHeight="1">
      <c r="A13" s="128" t="str">
        <f>'ობ.ხ. 2.0'!B9</f>
        <v xml:space="preserve">Sedgenilia   2020w. II kv. doneze  </v>
      </c>
      <c r="B13" s="123"/>
      <c r="C13" s="123"/>
      <c r="D13" s="124"/>
      <c r="E13" s="129"/>
      <c r="F13" s="130"/>
      <c r="G13" s="130"/>
      <c r="H13" s="124"/>
      <c r="I13" s="124"/>
      <c r="J13" s="124"/>
      <c r="K13" s="125"/>
      <c r="L13" s="126"/>
      <c r="M13" s="127"/>
      <c r="N13" s="29"/>
      <c r="O13" s="29"/>
      <c r="P13" s="29"/>
      <c r="Q13" s="29"/>
      <c r="R13" s="29"/>
      <c r="S13" s="29"/>
    </row>
    <row r="14" spans="1:19" s="29" customFormat="1" ht="15" customHeight="1">
      <c r="A14" s="131"/>
      <c r="B14" s="131"/>
      <c r="C14" s="131"/>
      <c r="D14" s="132"/>
      <c r="E14" s="132"/>
      <c r="F14" s="132"/>
      <c r="G14" s="132"/>
      <c r="H14" s="131"/>
      <c r="I14" s="131"/>
      <c r="J14" s="131"/>
      <c r="K14" s="131"/>
      <c r="L14" s="131"/>
      <c r="M14" s="131"/>
    </row>
    <row r="15" spans="1:19">
      <c r="A15" s="33"/>
      <c r="B15" s="34"/>
      <c r="C15" s="35"/>
      <c r="D15" s="36"/>
      <c r="E15" s="31" t="s">
        <v>11</v>
      </c>
      <c r="F15" s="37"/>
      <c r="G15" s="38" t="s">
        <v>12</v>
      </c>
      <c r="H15" s="39"/>
      <c r="I15" s="33" t="s">
        <v>13</v>
      </c>
      <c r="J15" s="39"/>
      <c r="K15" s="40" t="s">
        <v>14</v>
      </c>
      <c r="L15" s="40"/>
      <c r="M15" s="34"/>
      <c r="N15" s="29"/>
      <c r="O15" s="29"/>
      <c r="P15" s="29"/>
      <c r="Q15" s="29"/>
      <c r="R15" s="29"/>
      <c r="S15" s="29"/>
    </row>
    <row r="16" spans="1:19" ht="16.5" customHeight="1">
      <c r="A16" s="41"/>
      <c r="B16" s="42"/>
      <c r="C16" s="43" t="s">
        <v>15</v>
      </c>
      <c r="D16" s="44"/>
      <c r="E16" s="45" t="s">
        <v>16</v>
      </c>
      <c r="F16" s="46"/>
      <c r="G16" s="47"/>
      <c r="H16" s="46"/>
      <c r="I16" s="47"/>
      <c r="J16" s="46"/>
      <c r="K16" s="47" t="s">
        <v>17</v>
      </c>
      <c r="L16" s="48"/>
      <c r="M16" s="42" t="s">
        <v>1</v>
      </c>
      <c r="N16" s="29"/>
      <c r="O16" s="29"/>
      <c r="P16" s="29"/>
      <c r="Q16" s="29"/>
      <c r="R16" s="29"/>
      <c r="S16" s="29"/>
    </row>
    <row r="17" spans="1:19">
      <c r="A17" s="49" t="s">
        <v>0</v>
      </c>
      <c r="B17" s="42" t="s">
        <v>18</v>
      </c>
      <c r="C17" s="28" t="s">
        <v>19</v>
      </c>
      <c r="D17" s="42" t="s">
        <v>20</v>
      </c>
      <c r="E17" s="42" t="s">
        <v>21</v>
      </c>
      <c r="F17" s="32" t="s">
        <v>2</v>
      </c>
      <c r="G17" s="42" t="s">
        <v>22</v>
      </c>
      <c r="H17" s="32" t="s">
        <v>2</v>
      </c>
      <c r="I17" s="42" t="s">
        <v>22</v>
      </c>
      <c r="J17" s="32" t="s">
        <v>2</v>
      </c>
      <c r="K17" s="42" t="s">
        <v>22</v>
      </c>
      <c r="L17" s="32" t="s">
        <v>2</v>
      </c>
      <c r="M17" s="42"/>
      <c r="N17" s="29"/>
      <c r="O17" s="29"/>
      <c r="P17" s="29"/>
      <c r="Q17" s="29"/>
      <c r="R17" s="29"/>
      <c r="S17" s="29"/>
    </row>
    <row r="18" spans="1:19">
      <c r="A18" s="47"/>
      <c r="B18" s="50"/>
      <c r="C18" s="51"/>
      <c r="D18" s="44"/>
      <c r="E18" s="50"/>
      <c r="F18" s="51"/>
      <c r="G18" s="50" t="s">
        <v>23</v>
      </c>
      <c r="H18" s="51"/>
      <c r="I18" s="50" t="s">
        <v>23</v>
      </c>
      <c r="J18" s="51"/>
      <c r="K18" s="50" t="s">
        <v>23</v>
      </c>
      <c r="L18" s="51"/>
      <c r="M18" s="50"/>
      <c r="N18" s="29"/>
      <c r="O18" s="29"/>
      <c r="P18" s="29"/>
      <c r="Q18" s="29"/>
      <c r="R18" s="29"/>
      <c r="S18" s="29"/>
    </row>
    <row r="19" spans="1:19">
      <c r="A19" s="52" t="s">
        <v>24</v>
      </c>
      <c r="B19" s="53" t="s">
        <v>25</v>
      </c>
      <c r="C19" s="54" t="s">
        <v>26</v>
      </c>
      <c r="D19" s="52" t="s">
        <v>27</v>
      </c>
      <c r="E19" s="53" t="s">
        <v>28</v>
      </c>
      <c r="F19" s="55" t="s">
        <v>29</v>
      </c>
      <c r="G19" s="54" t="s">
        <v>30</v>
      </c>
      <c r="H19" s="52" t="s">
        <v>31</v>
      </c>
      <c r="I19" s="53" t="s">
        <v>32</v>
      </c>
      <c r="J19" s="54" t="s">
        <v>33</v>
      </c>
      <c r="K19" s="53" t="s">
        <v>34</v>
      </c>
      <c r="L19" s="52" t="s">
        <v>35</v>
      </c>
      <c r="M19" s="53" t="s">
        <v>36</v>
      </c>
      <c r="N19" s="29"/>
      <c r="O19" s="29"/>
      <c r="P19" s="29"/>
      <c r="Q19" s="29"/>
      <c r="R19" s="29"/>
      <c r="S19" s="29"/>
    </row>
    <row r="20" spans="1:19" s="56" customFormat="1" ht="26.25" customHeight="1">
      <c r="A20" s="99"/>
      <c r="B20" s="100"/>
      <c r="C20" s="101" t="s">
        <v>40</v>
      </c>
      <c r="D20" s="100"/>
      <c r="E20" s="102"/>
      <c r="F20" s="103"/>
      <c r="G20" s="104"/>
      <c r="H20" s="103"/>
      <c r="I20" s="104"/>
      <c r="J20" s="103"/>
      <c r="K20" s="104"/>
      <c r="L20" s="103"/>
      <c r="M20" s="104"/>
    </row>
    <row r="21" spans="1:19" s="156" customFormat="1" ht="45" customHeight="1">
      <c r="A21" s="231">
        <v>1</v>
      </c>
      <c r="B21" s="181" t="s">
        <v>60</v>
      </c>
      <c r="C21" s="150" t="s">
        <v>84</v>
      </c>
      <c r="D21" s="182" t="s">
        <v>61</v>
      </c>
      <c r="E21" s="183"/>
      <c r="F21" s="184">
        <f>(0.5*0.5*350)/1000</f>
        <v>8.7499999999999994E-2</v>
      </c>
      <c r="G21" s="166"/>
      <c r="H21" s="167"/>
      <c r="I21" s="168"/>
      <c r="J21" s="169"/>
      <c r="K21" s="168"/>
      <c r="L21" s="169"/>
      <c r="M21" s="170"/>
    </row>
    <row r="22" spans="1:19" s="163" customFormat="1" ht="15.75">
      <c r="A22" s="232"/>
      <c r="B22" s="157"/>
      <c r="C22" s="157" t="s">
        <v>62</v>
      </c>
      <c r="D22" s="157" t="s">
        <v>63</v>
      </c>
      <c r="E22" s="158">
        <v>40.6</v>
      </c>
      <c r="F22" s="171">
        <f>F21*E22</f>
        <v>3.5524999999999998</v>
      </c>
      <c r="G22" s="160"/>
      <c r="H22" s="172">
        <f>F22*G22</f>
        <v>0</v>
      </c>
      <c r="I22" s="162"/>
      <c r="J22" s="173"/>
      <c r="K22" s="162"/>
      <c r="L22" s="173"/>
      <c r="M22" s="160">
        <f>H22</f>
        <v>0</v>
      </c>
    </row>
    <row r="23" spans="1:19" s="163" customFormat="1" ht="15.75">
      <c r="A23" s="233"/>
      <c r="B23" s="175" t="s">
        <v>64</v>
      </c>
      <c r="C23" s="174" t="s">
        <v>65</v>
      </c>
      <c r="D23" s="176" t="s">
        <v>39</v>
      </c>
      <c r="E23" s="177">
        <v>14.5</v>
      </c>
      <c r="F23" s="178">
        <f>F21*E23</f>
        <v>1.2687499999999998</v>
      </c>
      <c r="G23" s="179"/>
      <c r="H23" s="179"/>
      <c r="I23" s="179"/>
      <c r="J23" s="180"/>
      <c r="K23" s="179"/>
      <c r="L23" s="180">
        <f>F23*K23</f>
        <v>0</v>
      </c>
      <c r="M23" s="179">
        <f>L23</f>
        <v>0</v>
      </c>
    </row>
    <row r="24" spans="1:19" s="57" customFormat="1" ht="31.5">
      <c r="A24" s="234">
        <v>2</v>
      </c>
      <c r="B24" s="152" t="s">
        <v>80</v>
      </c>
      <c r="C24" s="165" t="s">
        <v>81</v>
      </c>
      <c r="D24" s="152" t="s">
        <v>82</v>
      </c>
      <c r="E24" s="153"/>
      <c r="F24" s="154">
        <f>(0.95*4000)/1000</f>
        <v>3.8</v>
      </c>
      <c r="G24" s="151"/>
      <c r="H24" s="208"/>
      <c r="I24" s="209"/>
      <c r="J24" s="210"/>
      <c r="K24" s="209"/>
      <c r="L24" s="210"/>
      <c r="M24" s="116"/>
    </row>
    <row r="25" spans="1:19" s="57" customFormat="1" ht="15.75">
      <c r="A25" s="235"/>
      <c r="B25" s="211">
        <v>10011</v>
      </c>
      <c r="C25" s="212" t="s">
        <v>83</v>
      </c>
      <c r="D25" s="211" t="s">
        <v>39</v>
      </c>
      <c r="E25" s="213">
        <f>7.75+6.28*7</f>
        <v>51.71</v>
      </c>
      <c r="F25" s="214">
        <f>F24*E25</f>
        <v>196.49799999999999</v>
      </c>
      <c r="G25" s="215"/>
      <c r="H25" s="215"/>
      <c r="I25" s="215"/>
      <c r="J25" s="216"/>
      <c r="K25" s="215"/>
      <c r="L25" s="216">
        <f>F25*K25</f>
        <v>0</v>
      </c>
      <c r="M25" s="215">
        <f>L25</f>
        <v>0</v>
      </c>
    </row>
    <row r="26" spans="1:19" s="164" customFormat="1">
      <c r="A26" s="231">
        <v>3</v>
      </c>
      <c r="B26" s="217" t="s">
        <v>85</v>
      </c>
      <c r="C26" s="185" t="s">
        <v>88</v>
      </c>
      <c r="D26" s="186" t="s">
        <v>87</v>
      </c>
      <c r="E26" s="187"/>
      <c r="F26" s="188">
        <v>30</v>
      </c>
      <c r="G26" s="218"/>
      <c r="H26" s="219"/>
      <c r="I26" s="160"/>
      <c r="K26" s="218"/>
      <c r="L26" s="218"/>
      <c r="M26" s="160"/>
    </row>
    <row r="27" spans="1:19" s="164" customFormat="1" ht="15.75">
      <c r="A27" s="232"/>
      <c r="B27" s="220"/>
      <c r="C27" s="157" t="s">
        <v>62</v>
      </c>
      <c r="D27" s="164" t="s">
        <v>63</v>
      </c>
      <c r="E27" s="158">
        <v>2.4</v>
      </c>
      <c r="F27" s="159">
        <f>F26*E27</f>
        <v>72</v>
      </c>
      <c r="G27" s="200"/>
      <c r="H27" s="200">
        <f>F27*G27</f>
        <v>0</v>
      </c>
      <c r="I27" s="157"/>
      <c r="K27" s="157"/>
      <c r="M27" s="160">
        <f>H27</f>
        <v>0</v>
      </c>
    </row>
    <row r="28" spans="1:19" s="164" customFormat="1" ht="15.75">
      <c r="A28" s="232"/>
      <c r="B28" s="164" t="s">
        <v>86</v>
      </c>
      <c r="C28" s="157" t="s">
        <v>89</v>
      </c>
      <c r="D28" s="164" t="s">
        <v>87</v>
      </c>
      <c r="E28" s="158" t="s">
        <v>71</v>
      </c>
      <c r="F28" s="159">
        <v>20</v>
      </c>
      <c r="G28" s="160"/>
      <c r="H28" s="200"/>
      <c r="I28" s="160"/>
      <c r="J28" s="164">
        <f t="shared" ref="J28" si="0">F28*I28</f>
        <v>0</v>
      </c>
      <c r="K28" s="202"/>
      <c r="L28" s="203"/>
      <c r="M28" s="160">
        <f t="shared" ref="M28" si="1">J28</f>
        <v>0</v>
      </c>
    </row>
    <row r="29" spans="1:19" s="164" customFormat="1">
      <c r="A29" s="232"/>
      <c r="C29" s="157" t="s">
        <v>75</v>
      </c>
      <c r="D29" s="164" t="s">
        <v>10</v>
      </c>
      <c r="E29" s="158">
        <v>1.2</v>
      </c>
      <c r="F29" s="159">
        <f>F26*E29</f>
        <v>36</v>
      </c>
      <c r="G29" s="221"/>
      <c r="H29" s="222"/>
      <c r="I29" s="160"/>
      <c r="J29" s="161">
        <f>F29*I29</f>
        <v>0</v>
      </c>
      <c r="K29" s="202"/>
      <c r="L29" s="203"/>
      <c r="M29" s="160">
        <f>J29</f>
        <v>0</v>
      </c>
    </row>
    <row r="30" spans="1:19" s="199" customFormat="1">
      <c r="A30" s="231">
        <v>4</v>
      </c>
      <c r="B30" s="189" t="s">
        <v>70</v>
      </c>
      <c r="C30" s="190" t="s">
        <v>76</v>
      </c>
      <c r="D30" s="191" t="s">
        <v>67</v>
      </c>
      <c r="E30" s="192"/>
      <c r="F30" s="193">
        <f>F33</f>
        <v>1</v>
      </c>
      <c r="G30" s="194"/>
      <c r="H30" s="195"/>
      <c r="I30" s="194"/>
      <c r="J30" s="196"/>
      <c r="K30" s="197"/>
      <c r="L30" s="198"/>
      <c r="M30" s="194"/>
    </row>
    <row r="31" spans="1:19" s="199" customFormat="1">
      <c r="A31" s="232"/>
      <c r="B31" s="164"/>
      <c r="C31" s="157" t="s">
        <v>62</v>
      </c>
      <c r="D31" s="164" t="s">
        <v>63</v>
      </c>
      <c r="E31" s="158">
        <v>2.67</v>
      </c>
      <c r="F31" s="159">
        <f>F30*E31</f>
        <v>2.67</v>
      </c>
      <c r="G31" s="160"/>
      <c r="H31" s="200">
        <f>F31*G31</f>
        <v>0</v>
      </c>
      <c r="I31" s="157"/>
      <c r="J31" s="164"/>
      <c r="K31" s="157"/>
      <c r="L31" s="164"/>
      <c r="M31" s="160">
        <f>H31</f>
        <v>0</v>
      </c>
    </row>
    <row r="32" spans="1:19" s="199" customFormat="1">
      <c r="A32" s="232"/>
      <c r="B32" s="164"/>
      <c r="C32" s="157" t="s">
        <v>66</v>
      </c>
      <c r="D32" s="164" t="s">
        <v>10</v>
      </c>
      <c r="E32" s="158">
        <v>0.28999999999999998</v>
      </c>
      <c r="F32" s="159">
        <f>F30*E32</f>
        <v>0.28999999999999998</v>
      </c>
      <c r="G32" s="160"/>
      <c r="H32" s="200"/>
      <c r="I32" s="157"/>
      <c r="J32" s="164"/>
      <c r="K32" s="160"/>
      <c r="L32" s="200">
        <f>F32*K32</f>
        <v>0</v>
      </c>
      <c r="M32" s="160">
        <f>L32</f>
        <v>0</v>
      </c>
    </row>
    <row r="33" spans="1:253" s="199" customFormat="1">
      <c r="A33" s="232"/>
      <c r="B33" s="155" t="s">
        <v>78</v>
      </c>
      <c r="C33" s="157" t="s">
        <v>77</v>
      </c>
      <c r="D33" s="164" t="s">
        <v>67</v>
      </c>
      <c r="E33" s="158" t="s">
        <v>71</v>
      </c>
      <c r="F33" s="159">
        <v>1</v>
      </c>
      <c r="G33" s="160"/>
      <c r="H33" s="200"/>
      <c r="I33" s="160"/>
      <c r="J33" s="201">
        <f t="shared" ref="J33:J36" si="2">F33*I33</f>
        <v>0</v>
      </c>
      <c r="K33" s="202"/>
      <c r="L33" s="203"/>
      <c r="M33" s="160">
        <f t="shared" ref="M33:M36" si="3">J33</f>
        <v>0</v>
      </c>
    </row>
    <row r="34" spans="1:253" s="199" customFormat="1">
      <c r="A34" s="232"/>
      <c r="B34" s="164"/>
      <c r="C34" s="157" t="s">
        <v>72</v>
      </c>
      <c r="D34" s="164" t="s">
        <v>73</v>
      </c>
      <c r="E34" s="158">
        <v>2</v>
      </c>
      <c r="F34" s="159">
        <f>F30*E34</f>
        <v>2</v>
      </c>
      <c r="G34" s="160"/>
      <c r="H34" s="200"/>
      <c r="I34" s="160"/>
      <c r="J34" s="201">
        <f t="shared" si="2"/>
        <v>0</v>
      </c>
      <c r="K34" s="202"/>
      <c r="L34" s="203"/>
      <c r="M34" s="160">
        <f t="shared" si="3"/>
        <v>0</v>
      </c>
    </row>
    <row r="35" spans="1:253" s="199" customFormat="1">
      <c r="A35" s="232"/>
      <c r="B35" s="164"/>
      <c r="C35" s="157" t="s">
        <v>74</v>
      </c>
      <c r="D35" s="164" t="s">
        <v>67</v>
      </c>
      <c r="E35" s="158">
        <v>2</v>
      </c>
      <c r="F35" s="159">
        <f>F30*E35</f>
        <v>2</v>
      </c>
      <c r="G35" s="160"/>
      <c r="H35" s="200"/>
      <c r="I35" s="160"/>
      <c r="J35" s="201">
        <f t="shared" si="2"/>
        <v>0</v>
      </c>
      <c r="K35" s="202"/>
      <c r="L35" s="203"/>
      <c r="M35" s="160">
        <f t="shared" si="3"/>
        <v>0</v>
      </c>
    </row>
    <row r="36" spans="1:253" s="199" customFormat="1">
      <c r="A36" s="233"/>
      <c r="B36" s="176"/>
      <c r="C36" s="174" t="s">
        <v>75</v>
      </c>
      <c r="D36" s="176" t="s">
        <v>10</v>
      </c>
      <c r="E36" s="177">
        <v>0.2</v>
      </c>
      <c r="F36" s="178">
        <f>F30*E36</f>
        <v>0.2</v>
      </c>
      <c r="G36" s="179"/>
      <c r="H36" s="204"/>
      <c r="I36" s="179"/>
      <c r="J36" s="205">
        <f t="shared" si="2"/>
        <v>0</v>
      </c>
      <c r="K36" s="206"/>
      <c r="L36" s="207"/>
      <c r="M36" s="179">
        <f t="shared" si="3"/>
        <v>0</v>
      </c>
    </row>
    <row r="37" spans="1:253" s="142" customFormat="1" ht="15.75">
      <c r="A37" s="134"/>
      <c r="B37" s="134"/>
      <c r="C37" s="135" t="s">
        <v>57</v>
      </c>
      <c r="D37" s="134"/>
      <c r="E37" s="136"/>
      <c r="F37" s="137"/>
      <c r="G37" s="138"/>
      <c r="H37" s="139">
        <f>SUM(H21:H36)</f>
        <v>0</v>
      </c>
      <c r="I37" s="140"/>
      <c r="J37" s="139">
        <f>SUM(J21:J36)</f>
        <v>0</v>
      </c>
      <c r="K37" s="139"/>
      <c r="L37" s="139">
        <f>SUM(L22:L36)</f>
        <v>0</v>
      </c>
      <c r="M37" s="141">
        <f>SUM(M20:M36)</f>
        <v>0</v>
      </c>
    </row>
    <row r="38" spans="1:253" s="142" customFormat="1" ht="15.75">
      <c r="A38" s="134"/>
      <c r="B38" s="134"/>
      <c r="C38" s="135" t="s">
        <v>58</v>
      </c>
      <c r="D38" s="143" t="s">
        <v>90</v>
      </c>
      <c r="E38" s="136"/>
      <c r="F38" s="136"/>
      <c r="G38" s="138"/>
      <c r="H38" s="139"/>
      <c r="I38" s="140"/>
      <c r="J38" s="139"/>
      <c r="K38" s="139"/>
      <c r="L38" s="139"/>
      <c r="M38" s="141" t="e">
        <f>M37*D38</f>
        <v>#VALUE!</v>
      </c>
      <c r="N38" s="148"/>
    </row>
    <row r="39" spans="1:253" s="146" customFormat="1">
      <c r="A39" s="144"/>
      <c r="B39" s="144"/>
      <c r="C39" s="135" t="s">
        <v>1</v>
      </c>
      <c r="D39" s="145"/>
      <c r="E39" s="144"/>
      <c r="F39" s="144"/>
      <c r="G39" s="144"/>
      <c r="H39" s="139"/>
      <c r="I39" s="140"/>
      <c r="J39" s="139"/>
      <c r="K39" s="139"/>
      <c r="L39" s="139"/>
      <c r="M39" s="141" t="e">
        <f>M38+M37</f>
        <v>#VALUE!</v>
      </c>
    </row>
    <row r="40" spans="1:253" s="142" customFormat="1" ht="15.75">
      <c r="A40" s="134"/>
      <c r="B40" s="134"/>
      <c r="C40" s="135" t="s">
        <v>38</v>
      </c>
      <c r="D40" s="143" t="s">
        <v>90</v>
      </c>
      <c r="E40" s="136"/>
      <c r="F40" s="136"/>
      <c r="G40" s="138"/>
      <c r="H40" s="139"/>
      <c r="I40" s="140"/>
      <c r="J40" s="139"/>
      <c r="K40" s="139"/>
      <c r="L40" s="139"/>
      <c r="M40" s="141" t="e">
        <f>M39*D40</f>
        <v>#VALUE!</v>
      </c>
    </row>
    <row r="41" spans="1:253" s="142" customFormat="1">
      <c r="A41" s="144"/>
      <c r="B41" s="144"/>
      <c r="C41" s="135" t="s">
        <v>1</v>
      </c>
      <c r="D41" s="145"/>
      <c r="E41" s="144"/>
      <c r="F41" s="144"/>
      <c r="G41" s="144"/>
      <c r="H41" s="139"/>
      <c r="I41" s="140"/>
      <c r="J41" s="139"/>
      <c r="K41" s="139"/>
      <c r="L41" s="139"/>
      <c r="M41" s="141" t="e">
        <f>M39+M40</f>
        <v>#VALUE!</v>
      </c>
      <c r="P41" s="147"/>
    </row>
    <row r="42" spans="1:253" s="29" customFormat="1">
      <c r="A42" s="28"/>
      <c r="B42" s="61"/>
      <c r="C42" s="61"/>
      <c r="D42" s="28"/>
      <c r="E42" s="28"/>
      <c r="F42" s="62"/>
      <c r="G42" s="61"/>
      <c r="H42" s="61"/>
      <c r="I42" s="28"/>
      <c r="J42" s="61"/>
      <c r="K42" s="61"/>
      <c r="L42" s="61"/>
      <c r="M42" s="61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</row>
    <row r="43" spans="1:253" s="29" customFormat="1">
      <c r="A43" s="64"/>
      <c r="B43" s="1"/>
      <c r="C43" s="5"/>
      <c r="D43" s="5"/>
      <c r="E43" s="5"/>
      <c r="F43" s="66"/>
      <c r="G43" s="58"/>
      <c r="H43" s="58"/>
      <c r="I43" s="67"/>
      <c r="J43" s="64"/>
      <c r="K43" s="58"/>
      <c r="L43" s="58"/>
      <c r="M43" s="67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</row>
    <row r="44" spans="1:253" s="29" customFormat="1">
      <c r="A44" s="64"/>
      <c r="B44" s="64"/>
      <c r="C44" s="64"/>
      <c r="D44" s="64"/>
      <c r="E44" s="65"/>
      <c r="F44" s="66"/>
      <c r="G44" s="58"/>
      <c r="H44" s="58"/>
      <c r="I44" s="67"/>
      <c r="J44" s="64"/>
      <c r="K44" s="58"/>
      <c r="L44" s="58"/>
      <c r="M44" s="67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s="5" customFormat="1">
      <c r="A45" s="4"/>
      <c r="B45" s="1"/>
      <c r="F45" s="1"/>
      <c r="J45" s="1"/>
    </row>
    <row r="46" spans="1:253" s="60" customFormat="1" ht="15.75">
      <c r="E46" s="69"/>
      <c r="F46" s="69"/>
      <c r="G46" s="70"/>
      <c r="H46" s="71"/>
      <c r="I46" s="71"/>
      <c r="J46" s="71"/>
      <c r="K46" s="71"/>
      <c r="L46" s="71"/>
      <c r="M46" s="71"/>
    </row>
    <row r="47" spans="1:253" s="60" customFormat="1" ht="15.75">
      <c r="E47" s="69"/>
      <c r="F47" s="69"/>
      <c r="G47" s="70"/>
      <c r="H47" s="73"/>
      <c r="I47" s="71"/>
      <c r="J47" s="73"/>
      <c r="K47" s="71"/>
      <c r="L47" s="73"/>
      <c r="M47" s="73"/>
    </row>
    <row r="48" spans="1:253" s="60" customFormat="1" ht="15.75">
      <c r="E48" s="69"/>
      <c r="F48" s="69"/>
      <c r="G48" s="70"/>
      <c r="H48" s="71"/>
      <c r="I48" s="71"/>
      <c r="J48" s="71"/>
      <c r="K48" s="71"/>
      <c r="L48" s="71"/>
      <c r="M48" s="71"/>
    </row>
    <row r="49" spans="1:13" s="60" customFormat="1" ht="15.75">
      <c r="E49" s="69"/>
      <c r="F49" s="69"/>
      <c r="G49" s="70"/>
      <c r="H49" s="71"/>
      <c r="I49" s="71"/>
      <c r="J49" s="71"/>
      <c r="K49" s="71"/>
      <c r="L49" s="71"/>
      <c r="M49" s="71"/>
    </row>
    <row r="50" spans="1:13" s="60" customFormat="1" ht="15.75">
      <c r="E50" s="69"/>
      <c r="F50" s="69"/>
      <c r="G50" s="70"/>
      <c r="H50" s="71"/>
      <c r="I50" s="71"/>
      <c r="J50" s="71"/>
      <c r="K50" s="71"/>
      <c r="L50" s="71"/>
      <c r="M50" s="71"/>
    </row>
    <row r="51" spans="1:13" s="59" customFormat="1" ht="15.75">
      <c r="A51" s="60"/>
      <c r="B51" s="60"/>
      <c r="C51" s="60"/>
      <c r="D51" s="60"/>
      <c r="E51" s="69"/>
      <c r="F51" s="69"/>
      <c r="G51" s="70"/>
      <c r="H51" s="60"/>
      <c r="I51" s="71"/>
      <c r="J51" s="71"/>
      <c r="K51" s="71"/>
      <c r="L51" s="71"/>
      <c r="M51" s="71"/>
    </row>
    <row r="52" spans="1:13" s="60" customFormat="1" ht="15.75">
      <c r="E52" s="69"/>
      <c r="F52" s="69"/>
      <c r="G52" s="70"/>
      <c r="I52" s="71"/>
      <c r="J52" s="71"/>
      <c r="K52" s="71"/>
      <c r="L52" s="71"/>
      <c r="M52" s="72"/>
    </row>
    <row r="53" spans="1:13" s="60" customFormat="1" ht="15.75">
      <c r="E53" s="69"/>
      <c r="F53" s="69"/>
      <c r="G53" s="71"/>
      <c r="H53" s="71"/>
      <c r="I53" s="71"/>
      <c r="J53" s="71"/>
      <c r="K53" s="70"/>
      <c r="M53" s="72"/>
    </row>
    <row r="54" spans="1:13" s="60" customFormat="1" ht="15.75">
      <c r="B54" s="68"/>
      <c r="E54" s="69"/>
      <c r="F54" s="69"/>
      <c r="G54" s="71"/>
      <c r="H54" s="71"/>
      <c r="I54" s="70"/>
      <c r="K54" s="71"/>
      <c r="L54" s="71"/>
      <c r="M54" s="72"/>
    </row>
    <row r="55" spans="1:13" s="60" customFormat="1" ht="15.75">
      <c r="E55" s="69"/>
      <c r="F55" s="69"/>
      <c r="G55" s="70"/>
      <c r="H55" s="71"/>
      <c r="I55" s="70"/>
      <c r="K55" s="71"/>
      <c r="L55" s="71"/>
      <c r="M55" s="70"/>
    </row>
    <row r="56" spans="1:13" s="60" customFormat="1" ht="45" customHeight="1">
      <c r="E56" s="69"/>
      <c r="F56" s="69"/>
      <c r="G56" s="70"/>
      <c r="H56" s="71"/>
      <c r="I56" s="71"/>
      <c r="J56" s="71"/>
      <c r="K56" s="71"/>
      <c r="L56" s="71"/>
      <c r="M56" s="71"/>
    </row>
    <row r="57" spans="1:13" s="60" customFormat="1" ht="15.75">
      <c r="E57" s="69"/>
      <c r="F57" s="69"/>
      <c r="G57" s="70"/>
      <c r="H57" s="71"/>
      <c r="I57" s="71"/>
      <c r="J57" s="71"/>
      <c r="K57" s="71"/>
      <c r="L57" s="71"/>
      <c r="M57" s="71"/>
    </row>
    <row r="58" spans="1:13" s="60" customFormat="1" ht="15.75">
      <c r="B58" s="68"/>
      <c r="C58" s="75"/>
      <c r="E58" s="69"/>
      <c r="F58" s="69"/>
      <c r="G58" s="70"/>
      <c r="I58" s="71"/>
      <c r="K58" s="71"/>
      <c r="M58" s="72"/>
    </row>
    <row r="59" spans="1:13" s="60" customFormat="1" ht="15.75">
      <c r="E59" s="69"/>
      <c r="F59" s="69"/>
      <c r="G59" s="70"/>
      <c r="H59" s="71"/>
      <c r="I59" s="71"/>
      <c r="J59" s="71"/>
      <c r="K59" s="71"/>
      <c r="L59" s="71"/>
      <c r="M59" s="71"/>
    </row>
    <row r="60" spans="1:13" s="29" customForma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s="60" customFormat="1" ht="15.75">
      <c r="B61" s="68"/>
      <c r="C61" s="75"/>
      <c r="E61" s="69"/>
      <c r="F61" s="69"/>
      <c r="G61" s="70"/>
      <c r="I61" s="71"/>
      <c r="K61" s="71"/>
      <c r="M61" s="72"/>
    </row>
    <row r="62" spans="1:13" s="60" customFormat="1" ht="15.75">
      <c r="E62" s="69"/>
      <c r="F62" s="69"/>
      <c r="G62" s="70"/>
      <c r="H62" s="71"/>
      <c r="I62" s="71"/>
      <c r="J62" s="71"/>
      <c r="K62" s="71"/>
      <c r="L62" s="71"/>
      <c r="M62" s="71"/>
    </row>
    <row r="63" spans="1:13" s="60" customFormat="1" ht="15.75">
      <c r="B63" s="68"/>
      <c r="C63" s="75"/>
      <c r="E63" s="69"/>
      <c r="F63" s="69"/>
      <c r="G63" s="70"/>
      <c r="I63" s="71"/>
      <c r="K63" s="71"/>
      <c r="M63" s="72"/>
    </row>
    <row r="64" spans="1:13" s="60" customFormat="1" ht="15.75">
      <c r="E64" s="69"/>
      <c r="F64" s="69"/>
      <c r="G64" s="70"/>
      <c r="H64" s="71"/>
      <c r="I64" s="71"/>
      <c r="J64" s="71"/>
      <c r="K64" s="71"/>
      <c r="L64" s="71"/>
      <c r="M64" s="71"/>
    </row>
    <row r="65" spans="1:13" s="60" customFormat="1" ht="15.75">
      <c r="D65" s="68"/>
      <c r="E65" s="69"/>
      <c r="F65" s="69"/>
      <c r="G65" s="70"/>
      <c r="I65" s="71"/>
      <c r="J65" s="71"/>
      <c r="K65" s="71"/>
      <c r="L65" s="71"/>
      <c r="M65" s="71"/>
    </row>
    <row r="66" spans="1:13" s="60" customFormat="1" ht="15.75">
      <c r="E66" s="69"/>
      <c r="F66" s="69"/>
      <c r="G66" s="70"/>
      <c r="I66" s="71"/>
      <c r="J66" s="71"/>
      <c r="K66" s="71"/>
      <c r="L66" s="71"/>
      <c r="M66" s="72"/>
    </row>
    <row r="67" spans="1:13" s="60" customFormat="1" ht="15.75">
      <c r="E67" s="69"/>
      <c r="F67" s="69"/>
      <c r="G67" s="70"/>
      <c r="H67" s="72"/>
      <c r="I67" s="70"/>
      <c r="K67" s="71"/>
      <c r="L67" s="71"/>
      <c r="M67" s="72"/>
    </row>
    <row r="68" spans="1:13" s="60" customFormat="1" ht="15.75">
      <c r="B68" s="68"/>
      <c r="E68" s="69"/>
      <c r="F68" s="69"/>
      <c r="G68" s="70"/>
      <c r="H68" s="72"/>
      <c r="I68" s="70"/>
      <c r="K68" s="71"/>
      <c r="L68" s="71"/>
      <c r="M68" s="72"/>
    </row>
    <row r="69" spans="1:13" s="60" customFormat="1" ht="15.75">
      <c r="E69" s="69"/>
      <c r="F69" s="69"/>
      <c r="G69" s="70"/>
      <c r="H69" s="71"/>
      <c r="I69" s="71"/>
      <c r="J69" s="71"/>
      <c r="K69" s="71"/>
      <c r="L69" s="71"/>
      <c r="M69" s="71"/>
    </row>
    <row r="70" spans="1:13" s="29" customFormat="1">
      <c r="A70" s="60"/>
      <c r="B70" s="60"/>
      <c r="C70" s="60"/>
      <c r="D70" s="60"/>
      <c r="E70" s="69"/>
      <c r="F70" s="69"/>
      <c r="G70" s="70"/>
      <c r="H70" s="60"/>
      <c r="I70" s="71"/>
      <c r="J70" s="71"/>
      <c r="K70" s="71"/>
      <c r="L70" s="71"/>
      <c r="M70" s="71"/>
    </row>
    <row r="71" spans="1:13" s="29" customFormat="1">
      <c r="A71" s="60"/>
      <c r="B71" s="60"/>
      <c r="C71" s="60"/>
      <c r="D71" s="60"/>
      <c r="E71" s="69"/>
      <c r="F71" s="69"/>
      <c r="G71" s="70"/>
      <c r="H71" s="60"/>
      <c r="I71" s="71"/>
      <c r="J71" s="71"/>
      <c r="K71" s="71"/>
      <c r="L71" s="71"/>
      <c r="M71" s="72"/>
    </row>
    <row r="72" spans="1:13" s="60" customFormat="1" ht="15.75">
      <c r="E72" s="69"/>
      <c r="F72" s="69"/>
      <c r="G72" s="71"/>
      <c r="H72" s="71"/>
      <c r="I72" s="71"/>
      <c r="J72" s="71"/>
      <c r="K72" s="70"/>
      <c r="M72" s="72"/>
    </row>
    <row r="73" spans="1:13" s="60" customFormat="1" ht="15.75">
      <c r="E73" s="69"/>
      <c r="F73" s="69"/>
      <c r="G73" s="70"/>
      <c r="H73" s="72"/>
      <c r="I73" s="70"/>
      <c r="K73" s="71"/>
      <c r="L73" s="71"/>
      <c r="M73" s="72"/>
    </row>
    <row r="74" spans="1:13" s="60" customFormat="1" ht="15.75">
      <c r="B74" s="68"/>
      <c r="E74" s="69"/>
      <c r="F74" s="69"/>
      <c r="G74" s="70"/>
      <c r="H74" s="72"/>
      <c r="I74" s="70"/>
      <c r="K74" s="71"/>
      <c r="L74" s="71"/>
      <c r="M74" s="72"/>
    </row>
    <row r="75" spans="1:13" s="60" customFormat="1" ht="15.75">
      <c r="E75" s="69"/>
      <c r="F75" s="69"/>
      <c r="G75" s="70"/>
      <c r="H75" s="72"/>
      <c r="I75" s="70"/>
      <c r="K75" s="71"/>
      <c r="L75" s="71"/>
      <c r="M75" s="72"/>
    </row>
    <row r="76" spans="1:13" s="60" customFormat="1" ht="15.75">
      <c r="E76" s="69"/>
      <c r="F76" s="69"/>
      <c r="G76" s="70"/>
      <c r="H76" s="71"/>
      <c r="I76" s="71"/>
      <c r="J76" s="71"/>
      <c r="K76" s="71"/>
      <c r="L76" s="71"/>
      <c r="M76" s="71"/>
    </row>
    <row r="77" spans="1:13" s="29" customFormat="1">
      <c r="A77" s="60"/>
      <c r="B77" s="60"/>
      <c r="C77" s="75"/>
      <c r="D77" s="60"/>
      <c r="E77" s="69"/>
      <c r="F77" s="69"/>
      <c r="G77" s="70"/>
      <c r="H77" s="60"/>
      <c r="I77" s="71"/>
      <c r="J77" s="71"/>
      <c r="K77" s="71"/>
      <c r="L77" s="71"/>
      <c r="M77" s="71"/>
    </row>
    <row r="78" spans="1:13" s="29" customFormat="1">
      <c r="A78" s="60"/>
      <c r="B78" s="60"/>
      <c r="C78" s="60"/>
      <c r="D78" s="60"/>
      <c r="E78" s="69"/>
      <c r="F78" s="69"/>
      <c r="G78" s="70"/>
      <c r="H78" s="60"/>
      <c r="I78" s="71"/>
      <c r="J78" s="71"/>
      <c r="K78" s="71"/>
      <c r="L78" s="71"/>
      <c r="M78" s="72"/>
    </row>
    <row r="79" spans="1:13" s="60" customFormat="1" ht="15.75">
      <c r="E79" s="69"/>
      <c r="F79" s="69"/>
      <c r="G79" s="71"/>
      <c r="H79" s="71"/>
      <c r="I79" s="71"/>
      <c r="J79" s="71"/>
      <c r="K79" s="70"/>
      <c r="M79" s="72"/>
    </row>
    <row r="80" spans="1:13" s="60" customFormat="1" ht="15.75">
      <c r="E80" s="69"/>
      <c r="F80" s="69"/>
      <c r="G80" s="70"/>
      <c r="H80" s="72"/>
      <c r="I80" s="70"/>
      <c r="K80" s="71"/>
      <c r="L80" s="71"/>
      <c r="M80" s="72"/>
    </row>
    <row r="81" spans="1:13" s="60" customFormat="1" ht="15.75">
      <c r="B81" s="68"/>
      <c r="E81" s="69"/>
      <c r="F81" s="69"/>
      <c r="G81" s="70"/>
      <c r="H81" s="72"/>
      <c r="I81" s="70"/>
      <c r="K81" s="71"/>
      <c r="L81" s="71"/>
      <c r="M81" s="72"/>
    </row>
    <row r="82" spans="1:13" s="60" customFormat="1" ht="15.75">
      <c r="E82" s="69"/>
      <c r="F82" s="69"/>
      <c r="G82" s="70"/>
      <c r="H82" s="72"/>
      <c r="I82" s="70"/>
      <c r="K82" s="71"/>
      <c r="L82" s="71"/>
      <c r="M82" s="72"/>
    </row>
    <row r="83" spans="1:13" s="60" customFormat="1" ht="15.75">
      <c r="E83" s="69"/>
      <c r="F83" s="69"/>
      <c r="G83" s="70"/>
      <c r="H83" s="71"/>
      <c r="I83" s="71"/>
      <c r="J83" s="71"/>
      <c r="K83" s="71"/>
      <c r="L83" s="71"/>
      <c r="M83" s="71"/>
    </row>
    <row r="84" spans="1:13" s="29" customFormat="1">
      <c r="A84" s="60"/>
      <c r="B84" s="60"/>
      <c r="C84" s="75"/>
      <c r="D84" s="60"/>
      <c r="E84" s="69"/>
      <c r="F84" s="69"/>
      <c r="G84" s="70"/>
      <c r="H84" s="60"/>
      <c r="I84" s="71"/>
      <c r="J84" s="71"/>
      <c r="K84" s="71"/>
      <c r="L84" s="71"/>
      <c r="M84" s="71"/>
    </row>
    <row r="85" spans="1:13" s="29" customFormat="1">
      <c r="A85" s="60"/>
      <c r="B85" s="60"/>
      <c r="C85" s="60"/>
      <c r="D85" s="60"/>
      <c r="E85" s="69"/>
      <c r="F85" s="69"/>
      <c r="G85" s="70"/>
      <c r="H85" s="60"/>
      <c r="I85" s="71"/>
      <c r="J85" s="71"/>
      <c r="K85" s="71"/>
      <c r="L85" s="71"/>
      <c r="M85" s="72"/>
    </row>
    <row r="86" spans="1:13" s="60" customFormat="1" ht="15.75">
      <c r="E86" s="69"/>
      <c r="F86" s="69"/>
      <c r="G86" s="71"/>
      <c r="H86" s="71"/>
      <c r="I86" s="71"/>
      <c r="J86" s="71"/>
      <c r="K86" s="70"/>
      <c r="M86" s="72"/>
    </row>
    <row r="87" spans="1:13" s="60" customFormat="1" ht="15.75">
      <c r="E87" s="69"/>
      <c r="F87" s="69"/>
      <c r="G87" s="70"/>
      <c r="H87" s="72"/>
      <c r="I87" s="70"/>
      <c r="K87" s="71"/>
      <c r="L87" s="71"/>
      <c r="M87" s="72"/>
    </row>
    <row r="88" spans="1:13" s="60" customFormat="1" ht="15.75">
      <c r="B88" s="68"/>
      <c r="E88" s="69"/>
      <c r="F88" s="69"/>
      <c r="G88" s="70"/>
      <c r="H88" s="72"/>
      <c r="I88" s="70"/>
      <c r="K88" s="71"/>
      <c r="L88" s="71"/>
      <c r="M88" s="72"/>
    </row>
    <row r="89" spans="1:13" s="60" customFormat="1" ht="15.75">
      <c r="E89" s="69"/>
      <c r="F89" s="69"/>
      <c r="G89" s="70"/>
      <c r="H89" s="72"/>
      <c r="I89" s="70"/>
      <c r="K89" s="71"/>
      <c r="L89" s="71"/>
      <c r="M89" s="72"/>
    </row>
    <row r="90" spans="1:13" s="60" customFormat="1" ht="15.75">
      <c r="E90" s="69"/>
      <c r="F90" s="69"/>
      <c r="G90" s="70"/>
      <c r="H90" s="71"/>
      <c r="I90" s="71"/>
      <c r="J90" s="71"/>
      <c r="K90" s="71"/>
      <c r="L90" s="71"/>
      <c r="M90" s="71"/>
    </row>
    <row r="91" spans="1:13" s="29" customFormat="1">
      <c r="A91" s="60"/>
      <c r="B91" s="60"/>
      <c r="C91" s="75"/>
      <c r="D91" s="60"/>
      <c r="E91" s="69"/>
      <c r="F91" s="69"/>
      <c r="G91" s="70"/>
      <c r="H91" s="60"/>
      <c r="I91" s="71"/>
      <c r="J91" s="71"/>
      <c r="K91" s="71"/>
      <c r="L91" s="71"/>
      <c r="M91" s="71"/>
    </row>
    <row r="92" spans="1:13" s="29" customFormat="1">
      <c r="A92" s="60"/>
      <c r="B92" s="60"/>
      <c r="C92" s="60"/>
      <c r="D92" s="60"/>
      <c r="E92" s="69"/>
      <c r="F92" s="69"/>
      <c r="G92" s="70"/>
      <c r="H92" s="60"/>
      <c r="I92" s="71"/>
      <c r="J92" s="71"/>
      <c r="K92" s="71"/>
      <c r="L92" s="71"/>
      <c r="M92" s="72"/>
    </row>
    <row r="93" spans="1:13" s="29" customFormat="1">
      <c r="A93" s="60"/>
      <c r="B93" s="60"/>
      <c r="C93" s="60"/>
      <c r="D93" s="60"/>
      <c r="E93" s="77"/>
      <c r="F93" s="69"/>
      <c r="G93" s="71"/>
      <c r="H93" s="71"/>
      <c r="I93" s="71"/>
      <c r="J93" s="71"/>
      <c r="K93" s="70"/>
      <c r="L93" s="60"/>
      <c r="M93" s="72"/>
    </row>
    <row r="94" spans="1:13" s="29" customFormat="1">
      <c r="A94" s="60"/>
      <c r="B94" s="60"/>
      <c r="C94" s="60"/>
      <c r="D94" s="60"/>
      <c r="E94" s="69"/>
      <c r="F94" s="69"/>
      <c r="G94" s="70"/>
      <c r="H94" s="72"/>
      <c r="I94" s="78"/>
      <c r="J94" s="60"/>
      <c r="K94" s="71"/>
      <c r="L94" s="71"/>
      <c r="M94" s="72"/>
    </row>
    <row r="95" spans="1:13" s="29" customForma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s="29" customFormat="1">
      <c r="A96" s="60"/>
      <c r="B96" s="60"/>
      <c r="C96" s="60"/>
      <c r="D96" s="60"/>
      <c r="E96" s="69"/>
      <c r="F96" s="69"/>
      <c r="G96" s="70"/>
      <c r="H96" s="72"/>
      <c r="I96" s="78"/>
      <c r="J96" s="60"/>
      <c r="K96" s="71"/>
      <c r="L96" s="71"/>
      <c r="M96" s="72"/>
    </row>
    <row r="97" spans="1:13" s="29" customFormat="1">
      <c r="A97" s="60"/>
      <c r="B97" s="60"/>
      <c r="C97" s="60"/>
      <c r="D97" s="60"/>
      <c r="E97" s="77"/>
      <c r="F97" s="69"/>
      <c r="G97" s="70"/>
      <c r="H97" s="72"/>
      <c r="I97" s="78"/>
      <c r="J97" s="60"/>
      <c r="K97" s="71"/>
      <c r="L97" s="71"/>
      <c r="M97" s="72"/>
    </row>
    <row r="98" spans="1:13" s="60" customFormat="1" ht="15.75">
      <c r="E98" s="69"/>
      <c r="F98" s="69"/>
      <c r="G98" s="70"/>
      <c r="H98" s="71"/>
      <c r="I98" s="71"/>
      <c r="J98" s="71"/>
      <c r="K98" s="71"/>
      <c r="L98" s="71"/>
      <c r="M98" s="71"/>
    </row>
    <row r="99" spans="1:13" s="29" customFormat="1">
      <c r="A99" s="60"/>
      <c r="B99" s="60"/>
      <c r="C99" s="75"/>
      <c r="D99" s="60"/>
      <c r="E99" s="69"/>
      <c r="F99" s="69"/>
      <c r="G99" s="70"/>
      <c r="H99" s="60"/>
      <c r="I99" s="71"/>
      <c r="J99" s="71"/>
      <c r="K99" s="71"/>
      <c r="L99" s="71"/>
      <c r="M99" s="71"/>
    </row>
    <row r="100" spans="1:13" s="29" customFormat="1">
      <c r="A100" s="60"/>
      <c r="B100" s="60"/>
      <c r="C100" s="60"/>
      <c r="D100" s="60"/>
      <c r="E100" s="69"/>
      <c r="F100" s="69"/>
      <c r="G100" s="70"/>
      <c r="H100" s="60"/>
      <c r="I100" s="71"/>
      <c r="J100" s="71"/>
      <c r="K100" s="71"/>
      <c r="L100" s="71"/>
      <c r="M100" s="72"/>
    </row>
    <row r="101" spans="1:13" s="29" customFormat="1">
      <c r="A101" s="60"/>
      <c r="B101" s="60"/>
      <c r="C101" s="60"/>
      <c r="D101" s="60"/>
      <c r="E101" s="77"/>
      <c r="F101" s="69"/>
      <c r="G101" s="71"/>
      <c r="H101" s="71"/>
      <c r="I101" s="71"/>
      <c r="J101" s="71"/>
      <c r="K101" s="70"/>
      <c r="L101" s="60"/>
      <c r="M101" s="72"/>
    </row>
    <row r="102" spans="1:13" s="29" customFormat="1">
      <c r="A102" s="60"/>
      <c r="B102" s="60"/>
      <c r="C102" s="60"/>
      <c r="D102" s="60"/>
      <c r="E102" s="69"/>
      <c r="F102" s="69"/>
      <c r="G102" s="70"/>
      <c r="H102" s="72"/>
      <c r="I102" s="78"/>
      <c r="J102" s="60"/>
      <c r="K102" s="71"/>
      <c r="L102" s="71"/>
      <c r="M102" s="72"/>
    </row>
    <row r="103" spans="1:13" s="29" customFormat="1">
      <c r="A103" s="60"/>
      <c r="B103" s="60"/>
      <c r="C103" s="60"/>
      <c r="D103" s="60"/>
      <c r="E103" s="69"/>
      <c r="F103" s="69"/>
      <c r="G103" s="70"/>
      <c r="H103" s="72"/>
      <c r="I103" s="78"/>
      <c r="J103" s="60"/>
      <c r="K103" s="71"/>
      <c r="L103" s="71"/>
      <c r="M103" s="72"/>
    </row>
    <row r="104" spans="1:13" s="29" customFormat="1">
      <c r="A104" s="60"/>
      <c r="B104" s="60"/>
      <c r="C104" s="60"/>
      <c r="D104" s="60"/>
      <c r="E104" s="77"/>
      <c r="F104" s="69"/>
      <c r="G104" s="70"/>
      <c r="H104" s="72"/>
      <c r="I104" s="78"/>
      <c r="J104" s="60"/>
      <c r="K104" s="71"/>
      <c r="L104" s="71"/>
      <c r="M104" s="72"/>
    </row>
    <row r="105" spans="1:13" s="60" customFormat="1" ht="15.75">
      <c r="E105" s="69"/>
      <c r="F105" s="69"/>
      <c r="G105" s="70"/>
      <c r="H105" s="71"/>
      <c r="I105" s="71"/>
      <c r="J105" s="71"/>
      <c r="K105" s="71"/>
      <c r="L105" s="71"/>
      <c r="M105" s="71"/>
    </row>
    <row r="106" spans="1:13" s="60" customFormat="1" ht="15.75">
      <c r="B106" s="68"/>
      <c r="E106" s="69"/>
      <c r="F106" s="69"/>
      <c r="G106" s="70"/>
      <c r="I106" s="71"/>
      <c r="K106" s="71"/>
      <c r="M106" s="72"/>
    </row>
    <row r="107" spans="1:13" s="60" customFormat="1" ht="15.75">
      <c r="E107" s="69"/>
      <c r="F107" s="69"/>
      <c r="G107" s="70"/>
      <c r="H107" s="71"/>
      <c r="I107" s="71"/>
      <c r="J107" s="71"/>
      <c r="K107" s="71"/>
      <c r="L107" s="71"/>
      <c r="M107" s="71"/>
    </row>
    <row r="108" spans="1:13" s="60" customFormat="1" ht="15.75">
      <c r="B108" s="68"/>
      <c r="E108" s="69"/>
      <c r="F108" s="69"/>
      <c r="G108" s="70"/>
      <c r="I108" s="71"/>
      <c r="K108" s="71"/>
      <c r="M108" s="72"/>
    </row>
    <row r="109" spans="1:13" s="60" customFormat="1" ht="15.75">
      <c r="E109" s="69"/>
      <c r="F109" s="69"/>
      <c r="G109" s="70"/>
      <c r="H109" s="71"/>
      <c r="I109" s="71"/>
      <c r="J109" s="71"/>
      <c r="K109" s="71"/>
      <c r="L109" s="71"/>
      <c r="M109" s="71"/>
    </row>
    <row r="110" spans="1:13" s="60" customFormat="1" ht="15.75">
      <c r="B110" s="68"/>
      <c r="E110" s="69"/>
      <c r="F110" s="69"/>
      <c r="G110" s="70"/>
      <c r="I110" s="71"/>
      <c r="K110" s="71"/>
      <c r="M110" s="72"/>
    </row>
    <row r="111" spans="1:13" s="60" customFormat="1" ht="15.75">
      <c r="E111" s="69"/>
      <c r="F111" s="69"/>
      <c r="G111" s="70"/>
      <c r="H111" s="71"/>
      <c r="I111" s="71"/>
      <c r="J111" s="71"/>
      <c r="K111" s="71"/>
      <c r="L111" s="71"/>
      <c r="M111" s="71"/>
    </row>
    <row r="112" spans="1:13" s="60" customFormat="1" ht="15.75">
      <c r="B112" s="68"/>
      <c r="E112" s="69"/>
      <c r="F112" s="69"/>
      <c r="G112" s="70"/>
      <c r="I112" s="71"/>
      <c r="K112" s="71"/>
      <c r="M112" s="72"/>
    </row>
    <row r="113" spans="1:13" s="60" customFormat="1" ht="15.75">
      <c r="E113" s="69"/>
      <c r="F113" s="69"/>
      <c r="G113" s="70"/>
      <c r="H113" s="71"/>
      <c r="I113" s="71"/>
      <c r="J113" s="71"/>
      <c r="K113" s="71"/>
      <c r="L113" s="71"/>
      <c r="M113" s="71"/>
    </row>
    <row r="114" spans="1:13" s="60" customFormat="1" ht="15.75">
      <c r="B114" s="68"/>
      <c r="E114" s="69"/>
      <c r="F114" s="69"/>
      <c r="G114" s="70"/>
      <c r="I114" s="71"/>
      <c r="K114" s="71"/>
      <c r="M114" s="72"/>
    </row>
    <row r="115" spans="1:13" s="60" customFormat="1" ht="15.75">
      <c r="E115" s="69"/>
      <c r="F115" s="69"/>
      <c r="G115" s="70"/>
      <c r="H115" s="71"/>
      <c r="I115" s="71"/>
      <c r="J115" s="71"/>
      <c r="K115" s="71"/>
      <c r="L115" s="71"/>
      <c r="M115" s="71"/>
    </row>
    <row r="116" spans="1:13" s="60" customFormat="1" ht="15.75">
      <c r="B116" s="68"/>
      <c r="E116" s="69"/>
      <c r="F116" s="69"/>
      <c r="G116" s="70"/>
      <c r="I116" s="71"/>
      <c r="K116" s="71"/>
      <c r="M116" s="72"/>
    </row>
    <row r="117" spans="1:13" s="60" customFormat="1" ht="15.75">
      <c r="E117" s="69"/>
      <c r="F117" s="69"/>
      <c r="G117" s="70"/>
      <c r="H117" s="71"/>
      <c r="I117" s="71"/>
      <c r="J117" s="71"/>
      <c r="K117" s="71"/>
      <c r="L117" s="71"/>
      <c r="M117" s="71"/>
    </row>
    <row r="118" spans="1:13" s="60" customFormat="1" ht="15.75">
      <c r="B118" s="79"/>
      <c r="C118" s="75"/>
      <c r="E118" s="69"/>
      <c r="F118" s="69"/>
      <c r="G118" s="70"/>
      <c r="I118" s="71"/>
      <c r="K118" s="71"/>
      <c r="M118" s="72"/>
    </row>
    <row r="119" spans="1:13" s="60" customFormat="1" ht="15.75">
      <c r="E119" s="69"/>
      <c r="F119" s="69"/>
      <c r="G119" s="70"/>
      <c r="H119" s="71"/>
      <c r="I119" s="71"/>
      <c r="J119" s="71"/>
      <c r="K119" s="71"/>
      <c r="L119" s="71"/>
      <c r="M119" s="71"/>
    </row>
    <row r="120" spans="1:13" s="60" customFormat="1" ht="15.75">
      <c r="B120" s="79"/>
      <c r="C120" s="75"/>
      <c r="E120" s="69"/>
      <c r="F120" s="69"/>
      <c r="G120" s="70"/>
      <c r="I120" s="71"/>
      <c r="K120" s="71"/>
      <c r="M120" s="72"/>
    </row>
    <row r="121" spans="1:13" s="60" customFormat="1" ht="15.75">
      <c r="E121" s="69"/>
      <c r="F121" s="69"/>
      <c r="G121" s="70"/>
      <c r="H121" s="71"/>
      <c r="I121" s="71"/>
      <c r="J121" s="71"/>
      <c r="K121" s="71"/>
      <c r="L121" s="71"/>
      <c r="M121" s="71"/>
    </row>
    <row r="122" spans="1:13" s="60" customFormat="1" ht="15.75">
      <c r="B122" s="79"/>
      <c r="C122" s="75"/>
      <c r="E122" s="69"/>
      <c r="F122" s="69"/>
      <c r="G122" s="70"/>
      <c r="I122" s="71"/>
      <c r="K122" s="71"/>
      <c r="M122" s="72"/>
    </row>
    <row r="123" spans="1:13" s="60" customFormat="1" ht="15.75">
      <c r="E123" s="69"/>
      <c r="F123" s="69"/>
      <c r="G123" s="70"/>
      <c r="H123" s="71"/>
      <c r="I123" s="71"/>
      <c r="J123" s="71"/>
      <c r="K123" s="71"/>
      <c r="L123" s="71"/>
      <c r="M123" s="71"/>
    </row>
    <row r="124" spans="1:13" s="29" customFormat="1"/>
    <row r="125" spans="1:13" s="29" customFormat="1"/>
    <row r="126" spans="1:13" s="29" customForma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s="60" customFormat="1" ht="15.75">
      <c r="B127" s="79"/>
      <c r="C127" s="75"/>
      <c r="E127" s="69"/>
      <c r="F127" s="69"/>
      <c r="G127" s="70"/>
      <c r="I127" s="71"/>
      <c r="K127" s="71"/>
      <c r="M127" s="72"/>
    </row>
    <row r="128" spans="1:13" s="60" customFormat="1" ht="15.75">
      <c r="E128" s="69"/>
      <c r="F128" s="69"/>
      <c r="G128" s="70"/>
      <c r="H128" s="71"/>
      <c r="I128" s="71"/>
      <c r="J128" s="71"/>
      <c r="K128" s="71"/>
      <c r="L128" s="71"/>
      <c r="M128" s="71"/>
    </row>
    <row r="129" spans="2:13" s="60" customFormat="1" ht="15.75">
      <c r="B129" s="79"/>
      <c r="C129" s="75"/>
      <c r="E129" s="69"/>
      <c r="F129" s="69"/>
      <c r="G129" s="70"/>
      <c r="I129" s="71"/>
      <c r="K129" s="71"/>
      <c r="M129" s="72"/>
    </row>
    <row r="130" spans="2:13" s="60" customFormat="1" ht="15.75">
      <c r="E130" s="69"/>
      <c r="F130" s="69"/>
      <c r="G130" s="70"/>
      <c r="H130" s="71"/>
      <c r="I130" s="71"/>
      <c r="J130" s="71"/>
      <c r="K130" s="71"/>
      <c r="L130" s="71"/>
      <c r="M130" s="71"/>
    </row>
    <row r="131" spans="2:13" s="60" customFormat="1" ht="15.75">
      <c r="B131" s="79"/>
      <c r="C131" s="75"/>
      <c r="E131" s="69"/>
      <c r="F131" s="69"/>
      <c r="G131" s="70"/>
      <c r="I131" s="71"/>
      <c r="K131" s="71"/>
      <c r="M131" s="72"/>
    </row>
    <row r="132" spans="2:13" s="60" customFormat="1" ht="15.75">
      <c r="E132" s="69"/>
      <c r="F132" s="69"/>
      <c r="G132" s="70"/>
      <c r="H132" s="71"/>
      <c r="I132" s="71"/>
      <c r="J132" s="71"/>
      <c r="K132" s="71"/>
      <c r="L132" s="71"/>
      <c r="M132" s="71"/>
    </row>
    <row r="133" spans="2:13" s="60" customFormat="1" ht="15.75">
      <c r="B133" s="79"/>
      <c r="C133" s="75"/>
      <c r="E133" s="69"/>
      <c r="F133" s="69"/>
      <c r="G133" s="70"/>
      <c r="I133" s="71"/>
      <c r="K133" s="71"/>
      <c r="M133" s="72"/>
    </row>
    <row r="134" spans="2:13" s="60" customFormat="1" ht="15.75">
      <c r="E134" s="69"/>
      <c r="F134" s="69"/>
      <c r="G134" s="70"/>
      <c r="H134" s="71"/>
      <c r="I134" s="71"/>
      <c r="J134" s="71"/>
      <c r="K134" s="71"/>
      <c r="L134" s="71"/>
      <c r="M134" s="71"/>
    </row>
    <row r="135" spans="2:13" s="60" customFormat="1" ht="15.75">
      <c r="B135" s="79"/>
      <c r="C135" s="75"/>
      <c r="E135" s="69"/>
      <c r="F135" s="69"/>
      <c r="G135" s="70"/>
      <c r="I135" s="71"/>
      <c r="K135" s="71"/>
      <c r="M135" s="72"/>
    </row>
    <row r="136" spans="2:13" s="60" customFormat="1" ht="15.75">
      <c r="E136" s="69"/>
      <c r="F136" s="69"/>
      <c r="G136" s="70"/>
      <c r="H136" s="71"/>
      <c r="I136" s="71"/>
      <c r="J136" s="71"/>
      <c r="K136" s="71"/>
      <c r="L136" s="71"/>
      <c r="M136" s="71"/>
    </row>
    <row r="137" spans="2:13" s="60" customFormat="1" ht="15.75">
      <c r="B137" s="79"/>
      <c r="C137" s="75"/>
      <c r="E137" s="69"/>
      <c r="F137" s="69"/>
      <c r="G137" s="70"/>
      <c r="I137" s="71"/>
      <c r="K137" s="71"/>
      <c r="M137" s="72"/>
    </row>
    <row r="138" spans="2:13" s="60" customFormat="1" ht="15.75">
      <c r="E138" s="69"/>
      <c r="F138" s="69"/>
      <c r="G138" s="70"/>
      <c r="H138" s="71"/>
      <c r="I138" s="71"/>
      <c r="J138" s="71"/>
      <c r="K138" s="71"/>
      <c r="L138" s="71"/>
      <c r="M138" s="71"/>
    </row>
    <row r="139" spans="2:13" s="60" customFormat="1" ht="15.75">
      <c r="B139" s="79"/>
      <c r="C139" s="75"/>
      <c r="E139" s="69"/>
      <c r="F139" s="69"/>
      <c r="G139" s="70"/>
      <c r="I139" s="71"/>
      <c r="K139" s="71"/>
      <c r="M139" s="72"/>
    </row>
    <row r="140" spans="2:13" s="60" customFormat="1" ht="15.75">
      <c r="E140" s="69"/>
      <c r="F140" s="69"/>
      <c r="G140" s="70"/>
      <c r="H140" s="71"/>
      <c r="I140" s="71"/>
      <c r="J140" s="71"/>
      <c r="K140" s="71"/>
      <c r="L140" s="71"/>
      <c r="M140" s="71"/>
    </row>
    <row r="141" spans="2:13" s="60" customFormat="1" ht="15.75">
      <c r="B141" s="79"/>
      <c r="C141" s="75"/>
      <c r="E141" s="69"/>
      <c r="F141" s="69"/>
      <c r="G141" s="70"/>
      <c r="I141" s="71"/>
      <c r="K141" s="71"/>
      <c r="M141" s="72"/>
    </row>
    <row r="142" spans="2:13" s="60" customFormat="1" ht="15.75">
      <c r="E142" s="69"/>
      <c r="F142" s="69"/>
      <c r="G142" s="70"/>
      <c r="H142" s="71"/>
      <c r="I142" s="71"/>
      <c r="J142" s="71"/>
      <c r="K142" s="71"/>
      <c r="L142" s="71"/>
      <c r="M142" s="71"/>
    </row>
    <row r="143" spans="2:13" s="60" customFormat="1" ht="15.75">
      <c r="B143" s="79"/>
      <c r="C143" s="75"/>
      <c r="E143" s="69"/>
      <c r="F143" s="69"/>
      <c r="G143" s="70"/>
      <c r="I143" s="71"/>
      <c r="K143" s="71"/>
      <c r="M143" s="72"/>
    </row>
    <row r="144" spans="2:13" s="60" customFormat="1" ht="15.75">
      <c r="E144" s="69"/>
      <c r="F144" s="69"/>
      <c r="G144" s="70"/>
      <c r="H144" s="71"/>
      <c r="I144" s="71"/>
      <c r="J144" s="71"/>
      <c r="K144" s="71"/>
      <c r="L144" s="71"/>
      <c r="M144" s="71"/>
    </row>
    <row r="145" spans="1:13" s="60" customFormat="1" ht="15.75">
      <c r="B145" s="79"/>
      <c r="C145" s="75"/>
      <c r="E145" s="69"/>
      <c r="F145" s="69"/>
      <c r="G145" s="70"/>
      <c r="I145" s="80"/>
      <c r="K145" s="71"/>
      <c r="M145" s="72"/>
    </row>
    <row r="146" spans="1:13" s="60" customFormat="1" ht="15.75">
      <c r="E146" s="69"/>
      <c r="F146" s="69"/>
      <c r="G146" s="70"/>
      <c r="H146" s="71"/>
      <c r="I146" s="71"/>
      <c r="J146" s="71"/>
      <c r="K146" s="71"/>
      <c r="L146" s="71"/>
      <c r="M146" s="71"/>
    </row>
    <row r="147" spans="1:13" s="60" customFormat="1" ht="15.75">
      <c r="B147" s="79"/>
      <c r="C147" s="75"/>
      <c r="E147" s="69"/>
      <c r="F147" s="69"/>
      <c r="G147" s="70"/>
      <c r="I147" s="80"/>
      <c r="K147" s="71"/>
      <c r="M147" s="72"/>
    </row>
    <row r="148" spans="1:13" s="60" customFormat="1" ht="15.75">
      <c r="E148" s="69"/>
      <c r="F148" s="69"/>
      <c r="G148" s="70"/>
      <c r="H148" s="71"/>
      <c r="I148" s="71"/>
      <c r="J148" s="71"/>
      <c r="K148" s="71"/>
      <c r="L148" s="71"/>
      <c r="M148" s="71"/>
    </row>
    <row r="149" spans="1:13" s="60" customFormat="1" ht="15.75">
      <c r="B149" s="79"/>
      <c r="C149" s="75"/>
      <c r="E149" s="69"/>
      <c r="F149" s="69"/>
      <c r="G149" s="70"/>
      <c r="I149" s="71"/>
      <c r="K149" s="71"/>
      <c r="M149" s="72"/>
    </row>
    <row r="150" spans="1:13" s="29" customForma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1:13" s="60" customFormat="1" ht="15.75">
      <c r="E151" s="69"/>
      <c r="F151" s="69"/>
      <c r="G151" s="70"/>
      <c r="H151" s="73"/>
      <c r="I151" s="71"/>
      <c r="J151" s="73"/>
      <c r="K151" s="71"/>
      <c r="L151" s="73"/>
      <c r="M151" s="73"/>
    </row>
    <row r="152" spans="1:13" s="60" customFormat="1" ht="15.75">
      <c r="E152" s="69"/>
      <c r="F152" s="69"/>
      <c r="G152" s="70"/>
      <c r="H152" s="71"/>
      <c r="I152" s="71"/>
      <c r="J152" s="71"/>
      <c r="K152" s="71"/>
      <c r="L152" s="71"/>
      <c r="M152" s="71"/>
    </row>
    <row r="153" spans="1:13" s="60" customFormat="1" ht="15.75">
      <c r="E153" s="69"/>
      <c r="F153" s="69"/>
      <c r="G153" s="70"/>
      <c r="H153" s="71"/>
      <c r="I153" s="71"/>
      <c r="J153" s="71"/>
      <c r="K153" s="71"/>
      <c r="L153" s="71"/>
      <c r="M153" s="71"/>
    </row>
    <row r="154" spans="1:13" s="60" customFormat="1" ht="15.75">
      <c r="E154" s="69"/>
      <c r="F154" s="69"/>
      <c r="G154" s="70"/>
      <c r="H154" s="71"/>
      <c r="I154" s="71"/>
      <c r="J154" s="71"/>
      <c r="K154" s="71"/>
      <c r="L154" s="71"/>
      <c r="M154" s="71"/>
    </row>
    <row r="155" spans="1:13" s="60" customFormat="1" ht="15.75">
      <c r="B155" s="68"/>
      <c r="C155" s="75"/>
      <c r="E155" s="69"/>
      <c r="F155" s="69"/>
      <c r="G155" s="70"/>
      <c r="I155" s="71"/>
      <c r="K155" s="71"/>
      <c r="M155" s="72"/>
    </row>
    <row r="156" spans="1:13" s="60" customFormat="1" ht="15.75">
      <c r="E156" s="69"/>
      <c r="F156" s="69"/>
      <c r="G156" s="70"/>
      <c r="H156" s="71"/>
      <c r="I156" s="71"/>
      <c r="J156" s="71"/>
      <c r="K156" s="71"/>
      <c r="L156" s="71"/>
      <c r="M156" s="71"/>
    </row>
    <row r="157" spans="1:13" s="29" customFormat="1">
      <c r="A157" s="60"/>
      <c r="B157" s="60"/>
      <c r="C157" s="60"/>
      <c r="D157" s="60"/>
      <c r="E157" s="60"/>
      <c r="F157" s="60"/>
      <c r="G157" s="70"/>
      <c r="H157" s="60"/>
      <c r="I157" s="71"/>
      <c r="J157" s="71"/>
      <c r="K157" s="71"/>
      <c r="L157" s="71"/>
      <c r="M157" s="71"/>
    </row>
    <row r="158" spans="1:13" s="29" customFormat="1">
      <c r="A158" s="60"/>
      <c r="B158" s="60"/>
      <c r="C158" s="60"/>
      <c r="D158" s="60"/>
      <c r="E158" s="69"/>
      <c r="F158" s="69"/>
      <c r="G158" s="70"/>
      <c r="H158" s="60"/>
      <c r="I158" s="71"/>
      <c r="J158" s="71"/>
      <c r="K158" s="71"/>
      <c r="L158" s="71"/>
      <c r="M158" s="72"/>
    </row>
    <row r="159" spans="1:13" s="29" customFormat="1">
      <c r="A159" s="60"/>
      <c r="B159" s="60"/>
      <c r="C159" s="60"/>
      <c r="D159" s="60"/>
      <c r="E159" s="69"/>
      <c r="F159" s="69"/>
      <c r="G159" s="70"/>
      <c r="H159" s="72"/>
      <c r="I159" s="70"/>
      <c r="J159" s="60"/>
      <c r="K159" s="70"/>
      <c r="L159" s="60"/>
      <c r="M159" s="72"/>
    </row>
    <row r="160" spans="1:13" s="29" customFormat="1">
      <c r="A160" s="60"/>
      <c r="B160" s="60"/>
      <c r="C160" s="60"/>
      <c r="D160" s="60"/>
      <c r="E160" s="60"/>
      <c r="F160" s="69"/>
      <c r="G160" s="70"/>
      <c r="H160" s="72"/>
      <c r="I160" s="78"/>
      <c r="J160" s="60"/>
      <c r="K160" s="71"/>
      <c r="L160" s="71"/>
      <c r="M160" s="72"/>
    </row>
    <row r="161" spans="1:13" s="29" customFormat="1">
      <c r="A161" s="60"/>
      <c r="B161" s="60"/>
      <c r="C161" s="60"/>
      <c r="D161" s="60"/>
      <c r="E161" s="69"/>
      <c r="F161" s="69"/>
      <c r="G161" s="70"/>
      <c r="I161" s="78"/>
      <c r="J161" s="60"/>
      <c r="K161" s="71"/>
      <c r="L161" s="71"/>
      <c r="M161" s="72"/>
    </row>
    <row r="162" spans="1:13" s="29" customFormat="1">
      <c r="A162" s="60"/>
      <c r="B162" s="60"/>
      <c r="C162" s="60"/>
      <c r="D162" s="68"/>
      <c r="E162" s="60"/>
      <c r="F162" s="69"/>
      <c r="G162" s="70"/>
      <c r="I162" s="78"/>
      <c r="J162" s="60"/>
      <c r="K162" s="71"/>
      <c r="L162" s="71"/>
      <c r="M162" s="72"/>
    </row>
    <row r="163" spans="1:13" s="29" customFormat="1">
      <c r="A163" s="60"/>
      <c r="B163" s="60"/>
      <c r="C163" s="60"/>
      <c r="D163" s="60"/>
      <c r="E163" s="60"/>
      <c r="F163" s="69"/>
      <c r="G163" s="70"/>
      <c r="I163" s="70"/>
      <c r="J163" s="60"/>
      <c r="K163" s="70"/>
      <c r="L163" s="60"/>
      <c r="M163" s="72"/>
    </row>
    <row r="164" spans="1:13" s="29" customFormat="1">
      <c r="A164" s="60"/>
      <c r="B164" s="60"/>
      <c r="C164" s="60"/>
      <c r="D164" s="60"/>
      <c r="E164" s="69"/>
      <c r="F164" s="69"/>
      <c r="G164" s="70"/>
      <c r="I164" s="70"/>
      <c r="J164" s="60"/>
      <c r="K164" s="71"/>
      <c r="L164" s="71"/>
      <c r="M164" s="70"/>
    </row>
    <row r="165" spans="1:13" s="60" customFormat="1" ht="15.75">
      <c r="E165" s="69"/>
      <c r="F165" s="69"/>
      <c r="G165" s="70"/>
      <c r="H165" s="71"/>
      <c r="I165" s="71"/>
      <c r="J165" s="71"/>
      <c r="K165" s="71"/>
      <c r="L165" s="71"/>
      <c r="M165" s="71"/>
    </row>
    <row r="166" spans="1:13" s="29" customFormat="1">
      <c r="A166" s="60"/>
      <c r="B166" s="60"/>
      <c r="C166" s="60"/>
      <c r="D166" s="60"/>
      <c r="E166" s="60"/>
      <c r="F166" s="74"/>
      <c r="G166" s="70"/>
      <c r="H166" s="60"/>
      <c r="I166" s="71"/>
      <c r="J166" s="71"/>
      <c r="K166" s="71"/>
      <c r="L166" s="71"/>
      <c r="M166" s="71"/>
    </row>
    <row r="167" spans="1:13" s="29" customFormat="1">
      <c r="A167" s="60"/>
      <c r="B167" s="60"/>
      <c r="C167" s="60"/>
      <c r="D167" s="60"/>
      <c r="E167" s="69"/>
      <c r="F167" s="69"/>
      <c r="G167" s="70"/>
      <c r="H167" s="60"/>
      <c r="I167" s="71"/>
      <c r="J167" s="71"/>
      <c r="K167" s="71"/>
      <c r="L167" s="71"/>
      <c r="M167" s="72"/>
    </row>
    <row r="168" spans="1:13" s="29" customFormat="1">
      <c r="A168" s="60"/>
      <c r="B168" s="60"/>
      <c r="C168" s="60"/>
      <c r="D168" s="60"/>
      <c r="E168" s="69"/>
      <c r="F168" s="69"/>
      <c r="G168" s="70"/>
      <c r="H168" s="72"/>
      <c r="I168" s="70"/>
      <c r="J168" s="60"/>
      <c r="K168" s="70"/>
      <c r="L168" s="60"/>
      <c r="M168" s="72"/>
    </row>
    <row r="169" spans="1:13" s="29" customFormat="1">
      <c r="A169" s="60"/>
      <c r="B169" s="60"/>
      <c r="C169" s="60"/>
      <c r="D169" s="60"/>
      <c r="E169" s="60"/>
      <c r="F169" s="69"/>
      <c r="G169" s="70"/>
      <c r="H169" s="72"/>
      <c r="I169" s="78"/>
      <c r="J169" s="60"/>
      <c r="K169" s="71"/>
      <c r="L169" s="71"/>
      <c r="M169" s="72"/>
    </row>
    <row r="170" spans="1:13" s="29" customFormat="1">
      <c r="A170" s="60"/>
      <c r="B170" s="60"/>
      <c r="C170" s="60"/>
      <c r="D170" s="60"/>
      <c r="E170" s="69"/>
      <c r="F170" s="69"/>
      <c r="G170" s="70"/>
      <c r="I170" s="78"/>
      <c r="J170" s="60"/>
      <c r="K170" s="71"/>
      <c r="L170" s="71"/>
      <c r="M170" s="72"/>
    </row>
    <row r="171" spans="1:13" s="29" customFormat="1">
      <c r="A171" s="60"/>
      <c r="B171" s="60"/>
      <c r="C171" s="60"/>
      <c r="D171" s="68"/>
      <c r="E171" s="60"/>
      <c r="F171" s="69"/>
      <c r="G171" s="70"/>
      <c r="I171" s="78"/>
      <c r="J171" s="60"/>
      <c r="K171" s="71"/>
      <c r="L171" s="71"/>
      <c r="M171" s="72"/>
    </row>
    <row r="172" spans="1:13" s="29" customFormat="1">
      <c r="A172" s="60"/>
      <c r="B172" s="60"/>
      <c r="C172" s="60"/>
      <c r="D172" s="60"/>
      <c r="E172" s="60"/>
      <c r="F172" s="69"/>
      <c r="G172" s="70"/>
      <c r="I172" s="70"/>
      <c r="J172" s="60"/>
      <c r="K172" s="70"/>
      <c r="L172" s="60"/>
      <c r="M172" s="72"/>
    </row>
    <row r="173" spans="1:13" s="29" customFormat="1">
      <c r="A173" s="60"/>
      <c r="B173" s="60"/>
      <c r="C173" s="60"/>
      <c r="D173" s="60"/>
      <c r="E173" s="69"/>
      <c r="F173" s="69"/>
      <c r="G173" s="70"/>
      <c r="I173" s="70"/>
      <c r="J173" s="60"/>
      <c r="K173" s="71"/>
      <c r="L173" s="71"/>
      <c r="M173" s="70"/>
    </row>
    <row r="174" spans="1:13" s="60" customFormat="1" ht="15.75">
      <c r="E174" s="69"/>
      <c r="F174" s="69"/>
      <c r="G174" s="70"/>
      <c r="H174" s="71"/>
      <c r="I174" s="71"/>
      <c r="J174" s="71"/>
      <c r="K174" s="71"/>
      <c r="L174" s="71"/>
      <c r="M174" s="71"/>
    </row>
    <row r="175" spans="1:13" s="60" customFormat="1" ht="15.75">
      <c r="C175" s="75"/>
      <c r="G175" s="70"/>
      <c r="I175" s="71"/>
      <c r="J175" s="71"/>
      <c r="K175" s="71"/>
      <c r="L175" s="71"/>
      <c r="M175" s="71"/>
    </row>
    <row r="176" spans="1:13" s="29" customFormat="1">
      <c r="A176" s="60"/>
      <c r="B176" s="60"/>
      <c r="C176" s="60"/>
      <c r="D176" s="60"/>
      <c r="E176" s="69"/>
      <c r="F176" s="69"/>
      <c r="G176" s="70"/>
      <c r="H176" s="60"/>
      <c r="I176" s="71"/>
      <c r="J176" s="71"/>
      <c r="K176" s="71"/>
      <c r="L176" s="71"/>
      <c r="M176" s="72"/>
    </row>
    <row r="177" spans="1:13" s="29" customFormat="1">
      <c r="A177" s="60"/>
      <c r="B177" s="60"/>
      <c r="C177" s="60"/>
      <c r="D177" s="60"/>
      <c r="E177" s="69"/>
      <c r="F177" s="69"/>
      <c r="G177" s="70"/>
      <c r="H177" s="72"/>
      <c r="I177" s="70"/>
      <c r="J177" s="60"/>
      <c r="K177" s="70"/>
      <c r="L177" s="60"/>
      <c r="M177" s="72"/>
    </row>
    <row r="178" spans="1:13" s="29" customFormat="1">
      <c r="A178" s="60"/>
      <c r="B178" s="60"/>
      <c r="C178" s="60"/>
      <c r="D178" s="60"/>
      <c r="E178" s="60"/>
      <c r="F178" s="69"/>
      <c r="G178" s="70"/>
      <c r="H178" s="72"/>
      <c r="I178" s="78"/>
      <c r="J178" s="60"/>
      <c r="K178" s="71"/>
      <c r="L178" s="71"/>
      <c r="M178" s="72"/>
    </row>
    <row r="179" spans="1:13" s="29" customFormat="1">
      <c r="A179" s="60"/>
      <c r="B179" s="60"/>
      <c r="C179" s="60"/>
      <c r="D179" s="60"/>
      <c r="E179" s="69"/>
      <c r="F179" s="69"/>
      <c r="G179" s="70"/>
      <c r="I179" s="78"/>
      <c r="J179" s="60"/>
      <c r="K179" s="71"/>
      <c r="L179" s="71"/>
      <c r="M179" s="72"/>
    </row>
    <row r="180" spans="1:13" s="29" customFormat="1">
      <c r="A180" s="60"/>
      <c r="B180" s="60"/>
      <c r="C180" s="60"/>
      <c r="D180" s="60"/>
      <c r="E180" s="60"/>
      <c r="F180" s="69"/>
      <c r="G180" s="70"/>
      <c r="I180" s="70"/>
      <c r="J180" s="60"/>
      <c r="K180" s="70"/>
      <c r="L180" s="60"/>
      <c r="M180" s="72"/>
    </row>
    <row r="181" spans="1:13" s="29" customForma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182" spans="1:13" s="29" customFormat="1">
      <c r="A182" s="60"/>
      <c r="B182" s="60"/>
      <c r="C182" s="60"/>
      <c r="D182" s="60"/>
      <c r="E182" s="69"/>
      <c r="F182" s="69"/>
      <c r="G182" s="70"/>
      <c r="I182" s="70"/>
      <c r="J182" s="60"/>
      <c r="K182" s="71"/>
      <c r="L182" s="71"/>
      <c r="M182" s="70"/>
    </row>
    <row r="183" spans="1:13" s="60" customFormat="1" ht="15.75">
      <c r="E183" s="69"/>
      <c r="F183" s="69"/>
      <c r="G183" s="70"/>
      <c r="H183" s="71"/>
      <c r="I183" s="71"/>
      <c r="J183" s="71"/>
      <c r="K183" s="71"/>
      <c r="L183" s="71"/>
      <c r="M183" s="71"/>
    </row>
    <row r="184" spans="1:13" s="29" customFormat="1">
      <c r="A184" s="60"/>
      <c r="B184" s="60"/>
      <c r="C184" s="75"/>
      <c r="D184" s="60"/>
      <c r="E184" s="60"/>
      <c r="F184" s="60"/>
      <c r="G184" s="70"/>
      <c r="H184" s="60"/>
      <c r="I184" s="71"/>
      <c r="J184" s="71"/>
      <c r="K184" s="71"/>
      <c r="L184" s="71"/>
      <c r="M184" s="71"/>
    </row>
    <row r="185" spans="1:13" s="29" customFormat="1">
      <c r="A185" s="60"/>
      <c r="B185" s="60"/>
      <c r="C185" s="60"/>
      <c r="D185" s="60"/>
      <c r="E185" s="69"/>
      <c r="F185" s="69"/>
      <c r="G185" s="70"/>
      <c r="H185" s="60"/>
      <c r="I185" s="71"/>
      <c r="J185" s="71"/>
      <c r="K185" s="71"/>
      <c r="L185" s="71"/>
      <c r="M185" s="72"/>
    </row>
    <row r="186" spans="1:13" s="29" customFormat="1">
      <c r="A186" s="60"/>
      <c r="B186" s="60"/>
      <c r="C186" s="60"/>
      <c r="D186" s="60"/>
      <c r="E186" s="69"/>
      <c r="F186" s="69"/>
      <c r="G186" s="70"/>
      <c r="H186" s="72"/>
      <c r="I186" s="70"/>
      <c r="J186" s="60"/>
      <c r="K186" s="70"/>
      <c r="L186" s="60"/>
      <c r="M186" s="72"/>
    </row>
    <row r="187" spans="1:13" s="29" customFormat="1">
      <c r="A187" s="60"/>
      <c r="B187" s="60"/>
      <c r="C187" s="60"/>
      <c r="D187" s="60"/>
      <c r="E187" s="60"/>
      <c r="F187" s="69"/>
      <c r="G187" s="70"/>
      <c r="H187" s="72"/>
      <c r="I187" s="78"/>
      <c r="J187" s="60"/>
      <c r="K187" s="71"/>
      <c r="L187" s="71"/>
      <c r="M187" s="72"/>
    </row>
    <row r="188" spans="1:13" s="29" customFormat="1">
      <c r="A188" s="60"/>
      <c r="B188" s="60"/>
      <c r="C188" s="60"/>
      <c r="D188" s="60"/>
      <c r="E188" s="69"/>
      <c r="F188" s="69"/>
      <c r="G188" s="70"/>
      <c r="I188" s="78"/>
      <c r="J188" s="60"/>
      <c r="K188" s="71"/>
      <c r="L188" s="71"/>
      <c r="M188" s="72"/>
    </row>
    <row r="189" spans="1:13" s="29" customFormat="1">
      <c r="A189" s="60"/>
      <c r="B189" s="60"/>
      <c r="C189" s="60"/>
      <c r="D189" s="60"/>
      <c r="E189" s="60"/>
      <c r="F189" s="69"/>
      <c r="G189" s="70"/>
      <c r="H189" s="72"/>
      <c r="I189" s="78"/>
      <c r="J189" s="60"/>
      <c r="K189" s="71"/>
      <c r="L189" s="71"/>
      <c r="M189" s="72"/>
    </row>
    <row r="190" spans="1:13" s="29" customFormat="1">
      <c r="A190" s="60"/>
      <c r="B190" s="60"/>
      <c r="C190" s="60"/>
      <c r="D190" s="60"/>
      <c r="E190" s="69"/>
      <c r="F190" s="69"/>
      <c r="G190" s="70"/>
      <c r="I190" s="78"/>
      <c r="J190" s="60"/>
      <c r="K190" s="71"/>
      <c r="L190" s="71"/>
      <c r="M190" s="72"/>
    </row>
    <row r="191" spans="1:13" s="60" customFormat="1" ht="15.75">
      <c r="E191" s="69"/>
      <c r="F191" s="69"/>
      <c r="G191" s="70"/>
      <c r="H191" s="71"/>
      <c r="I191" s="71"/>
      <c r="J191" s="71"/>
      <c r="K191" s="71"/>
      <c r="L191" s="71"/>
      <c r="M191" s="71"/>
    </row>
    <row r="192" spans="1:13" s="29" customFormat="1">
      <c r="A192" s="60"/>
      <c r="B192" s="60"/>
      <c r="C192" s="75"/>
      <c r="D192" s="60"/>
      <c r="E192" s="60"/>
      <c r="F192" s="60"/>
      <c r="G192" s="70"/>
      <c r="H192" s="60"/>
      <c r="I192" s="71"/>
      <c r="J192" s="71"/>
      <c r="K192" s="71"/>
      <c r="L192" s="71"/>
      <c r="M192" s="71"/>
    </row>
    <row r="193" spans="1:13" s="29" customFormat="1">
      <c r="A193" s="60"/>
      <c r="B193" s="60"/>
      <c r="C193" s="60"/>
      <c r="D193" s="60"/>
      <c r="E193" s="69"/>
      <c r="F193" s="69"/>
      <c r="G193" s="70"/>
      <c r="H193" s="60"/>
      <c r="I193" s="71"/>
      <c r="J193" s="71"/>
      <c r="K193" s="71"/>
      <c r="L193" s="71"/>
      <c r="M193" s="72"/>
    </row>
    <row r="194" spans="1:13" s="29" customFormat="1">
      <c r="A194" s="60"/>
      <c r="B194" s="60"/>
      <c r="C194" s="60"/>
      <c r="D194" s="60"/>
      <c r="E194" s="69"/>
      <c r="F194" s="69"/>
      <c r="G194" s="70"/>
      <c r="H194" s="72"/>
      <c r="I194" s="70"/>
      <c r="J194" s="60"/>
      <c r="K194" s="70"/>
      <c r="L194" s="60"/>
      <c r="M194" s="72"/>
    </row>
    <row r="195" spans="1:13" s="29" customFormat="1">
      <c r="A195" s="60"/>
      <c r="B195" s="60"/>
      <c r="C195" s="60"/>
      <c r="D195" s="60"/>
      <c r="E195" s="60"/>
      <c r="F195" s="69"/>
      <c r="G195" s="70"/>
      <c r="H195" s="72"/>
      <c r="I195" s="78"/>
      <c r="J195" s="60"/>
      <c r="K195" s="71"/>
      <c r="L195" s="71"/>
      <c r="M195" s="72"/>
    </row>
    <row r="196" spans="1:13" s="29" customFormat="1">
      <c r="A196" s="60"/>
      <c r="B196" s="60"/>
      <c r="C196" s="60"/>
      <c r="D196" s="60"/>
      <c r="E196" s="69"/>
      <c r="F196" s="69"/>
      <c r="G196" s="70"/>
      <c r="I196" s="78"/>
      <c r="J196" s="60"/>
      <c r="K196" s="71"/>
      <c r="L196" s="71"/>
      <c r="M196" s="72"/>
    </row>
    <row r="197" spans="1:13" s="29" customFormat="1">
      <c r="A197" s="60"/>
      <c r="B197" s="60"/>
      <c r="C197" s="60"/>
      <c r="D197" s="60"/>
      <c r="E197" s="60"/>
      <c r="F197" s="69"/>
      <c r="G197" s="70"/>
      <c r="H197" s="72"/>
      <c r="I197" s="78"/>
      <c r="J197" s="60"/>
      <c r="K197" s="71"/>
      <c r="L197" s="71"/>
      <c r="M197" s="72"/>
    </row>
    <row r="198" spans="1:13" s="29" customFormat="1">
      <c r="A198" s="60"/>
      <c r="B198" s="60"/>
      <c r="C198" s="60"/>
      <c r="D198" s="60"/>
      <c r="E198" s="69"/>
      <c r="F198" s="69"/>
      <c r="G198" s="70"/>
      <c r="I198" s="78"/>
      <c r="J198" s="60"/>
      <c r="K198" s="71"/>
      <c r="L198" s="71"/>
      <c r="M198" s="72"/>
    </row>
    <row r="199" spans="1:13" s="60" customFormat="1" ht="15.75">
      <c r="E199" s="69"/>
      <c r="F199" s="69"/>
      <c r="G199" s="70"/>
      <c r="H199" s="71"/>
      <c r="I199" s="71"/>
      <c r="J199" s="71"/>
      <c r="K199" s="71"/>
      <c r="L199" s="71"/>
      <c r="M199" s="71"/>
    </row>
    <row r="200" spans="1:13" s="29" customFormat="1">
      <c r="A200" s="60"/>
      <c r="B200" s="60"/>
      <c r="C200" s="60"/>
      <c r="D200" s="60"/>
      <c r="E200" s="69"/>
      <c r="F200" s="69"/>
      <c r="G200" s="70"/>
      <c r="H200" s="60"/>
      <c r="I200" s="71"/>
      <c r="J200" s="71"/>
      <c r="K200" s="71"/>
      <c r="L200" s="71"/>
      <c r="M200" s="71"/>
    </row>
    <row r="201" spans="1:13" s="29" customFormat="1">
      <c r="A201" s="60"/>
      <c r="B201" s="60"/>
      <c r="C201" s="60"/>
      <c r="D201" s="60"/>
      <c r="E201" s="69"/>
      <c r="F201" s="69"/>
      <c r="G201" s="70"/>
      <c r="H201" s="60"/>
      <c r="I201" s="71"/>
      <c r="J201" s="71"/>
      <c r="K201" s="71"/>
      <c r="L201" s="71"/>
      <c r="M201" s="72"/>
    </row>
    <row r="202" spans="1:13" s="29" customFormat="1">
      <c r="A202" s="60"/>
      <c r="B202" s="60"/>
      <c r="C202" s="60"/>
      <c r="D202" s="60"/>
      <c r="E202" s="77"/>
      <c r="F202" s="69"/>
      <c r="G202" s="70"/>
      <c r="H202" s="72"/>
      <c r="I202" s="70"/>
      <c r="J202" s="60"/>
      <c r="K202" s="70"/>
      <c r="L202" s="60"/>
      <c r="M202" s="72"/>
    </row>
    <row r="203" spans="1:13" s="29" customFormat="1">
      <c r="A203" s="60"/>
      <c r="B203" s="60"/>
      <c r="C203" s="60"/>
      <c r="D203" s="60"/>
      <c r="E203" s="69"/>
      <c r="F203" s="69"/>
      <c r="G203" s="70"/>
      <c r="H203" s="72"/>
      <c r="I203" s="78"/>
      <c r="J203" s="60"/>
      <c r="K203" s="71"/>
      <c r="L203" s="71"/>
      <c r="M203" s="72"/>
    </row>
    <row r="204" spans="1:13" s="29" customFormat="1">
      <c r="A204" s="60"/>
      <c r="B204" s="60"/>
      <c r="C204" s="60"/>
      <c r="D204" s="60"/>
      <c r="E204" s="69"/>
      <c r="F204" s="69"/>
      <c r="G204" s="70"/>
      <c r="I204" s="78"/>
      <c r="J204" s="60"/>
      <c r="K204" s="71"/>
      <c r="L204" s="71"/>
      <c r="M204" s="72"/>
    </row>
    <row r="205" spans="1:13" s="29" customFormat="1">
      <c r="A205" s="60"/>
      <c r="B205" s="60"/>
      <c r="C205" s="60"/>
      <c r="D205" s="60"/>
      <c r="E205" s="69"/>
      <c r="F205" s="69"/>
      <c r="G205" s="70"/>
      <c r="H205" s="72"/>
      <c r="I205" s="78"/>
      <c r="J205" s="60"/>
      <c r="K205" s="71"/>
      <c r="L205" s="71"/>
      <c r="M205" s="72"/>
    </row>
    <row r="206" spans="1:13" s="29" customFormat="1">
      <c r="A206" s="60"/>
      <c r="B206" s="60"/>
      <c r="C206" s="60"/>
      <c r="D206" s="60"/>
      <c r="E206" s="69"/>
      <c r="F206" s="69"/>
      <c r="G206" s="70"/>
      <c r="I206" s="78"/>
      <c r="J206" s="60"/>
      <c r="K206" s="71"/>
      <c r="L206" s="71"/>
      <c r="M206" s="72"/>
    </row>
    <row r="207" spans="1:13" s="29" customFormat="1">
      <c r="A207" s="60"/>
      <c r="B207" s="60"/>
      <c r="C207" s="60"/>
      <c r="D207" s="60"/>
      <c r="E207" s="77"/>
      <c r="F207" s="69"/>
      <c r="G207" s="70"/>
      <c r="I207" s="78"/>
      <c r="J207" s="60"/>
      <c r="K207" s="71"/>
      <c r="L207" s="71"/>
      <c r="M207" s="72"/>
    </row>
    <row r="208" spans="1:13" s="60" customFormat="1" ht="15.75">
      <c r="E208" s="69"/>
      <c r="F208" s="69"/>
      <c r="G208" s="70"/>
      <c r="H208" s="71"/>
      <c r="I208" s="71"/>
      <c r="J208" s="71"/>
      <c r="K208" s="71"/>
      <c r="L208" s="71"/>
      <c r="M208" s="71"/>
    </row>
    <row r="209" spans="1:13" s="29" customFormat="1">
      <c r="A209" s="60"/>
      <c r="B209" s="60"/>
      <c r="C209" s="60"/>
      <c r="D209" s="60"/>
      <c r="E209" s="69"/>
      <c r="F209" s="69"/>
      <c r="G209" s="70"/>
      <c r="H209" s="60"/>
      <c r="I209" s="71"/>
      <c r="J209" s="71"/>
      <c r="K209" s="71"/>
      <c r="L209" s="71"/>
      <c r="M209" s="71"/>
    </row>
    <row r="210" spans="1:13" s="29" customFormat="1">
      <c r="A210" s="60"/>
      <c r="B210" s="60"/>
      <c r="C210" s="60"/>
      <c r="D210" s="60"/>
      <c r="E210" s="69"/>
      <c r="F210" s="69"/>
      <c r="G210" s="70"/>
      <c r="H210" s="60"/>
      <c r="I210" s="71"/>
      <c r="J210" s="71"/>
      <c r="K210" s="71"/>
      <c r="L210" s="71"/>
      <c r="M210" s="72"/>
    </row>
    <row r="211" spans="1:13" s="29" customFormat="1">
      <c r="A211" s="60"/>
      <c r="B211" s="60"/>
      <c r="C211" s="60"/>
      <c r="D211" s="60"/>
      <c r="E211" s="77"/>
      <c r="F211" s="69"/>
      <c r="G211" s="70"/>
      <c r="H211" s="72"/>
      <c r="I211" s="70"/>
      <c r="J211" s="60"/>
      <c r="K211" s="70"/>
      <c r="L211" s="60"/>
      <c r="M211" s="72"/>
    </row>
    <row r="212" spans="1:13" s="29" customFormat="1">
      <c r="A212" s="60"/>
      <c r="B212" s="60"/>
      <c r="C212" s="60"/>
      <c r="D212" s="60"/>
      <c r="E212" s="69"/>
      <c r="F212" s="69"/>
      <c r="G212" s="70"/>
      <c r="H212" s="72"/>
      <c r="I212" s="78"/>
      <c r="J212" s="60"/>
      <c r="K212" s="71"/>
      <c r="L212" s="71"/>
      <c r="M212" s="72"/>
    </row>
    <row r="213" spans="1:13" s="29" customFormat="1">
      <c r="A213" s="60"/>
      <c r="B213" s="60"/>
      <c r="C213" s="60"/>
      <c r="D213" s="60"/>
      <c r="E213" s="69"/>
      <c r="F213" s="69"/>
      <c r="G213" s="70"/>
      <c r="I213" s="78"/>
      <c r="J213" s="60"/>
      <c r="K213" s="71"/>
      <c r="L213" s="71"/>
      <c r="M213" s="72"/>
    </row>
    <row r="214" spans="1:13" s="29" customFormat="1">
      <c r="A214" s="60"/>
      <c r="B214" s="60"/>
      <c r="C214" s="60"/>
      <c r="D214" s="60"/>
      <c r="E214" s="69"/>
      <c r="F214" s="69"/>
      <c r="G214" s="70"/>
      <c r="H214" s="72"/>
      <c r="I214" s="78"/>
      <c r="J214" s="60"/>
      <c r="K214" s="71"/>
      <c r="L214" s="71"/>
      <c r="M214" s="72"/>
    </row>
    <row r="215" spans="1:13" s="29" customForma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</row>
    <row r="216" spans="1:13" s="29" customFormat="1">
      <c r="A216" s="60"/>
      <c r="B216" s="60"/>
      <c r="C216" s="60"/>
      <c r="D216" s="60"/>
      <c r="E216" s="69"/>
      <c r="F216" s="69"/>
      <c r="G216" s="70"/>
      <c r="I216" s="78"/>
      <c r="J216" s="60"/>
      <c r="K216" s="71"/>
      <c r="L216" s="71"/>
      <c r="M216" s="72"/>
    </row>
    <row r="217" spans="1:13" s="29" customFormat="1">
      <c r="A217" s="60"/>
      <c r="B217" s="60"/>
      <c r="C217" s="60"/>
      <c r="D217" s="60"/>
      <c r="E217" s="77"/>
      <c r="F217" s="69"/>
      <c r="G217" s="70"/>
      <c r="I217" s="78"/>
      <c r="J217" s="60"/>
      <c r="K217" s="71"/>
      <c r="L217" s="71"/>
      <c r="M217" s="72"/>
    </row>
    <row r="218" spans="1:13" s="60" customFormat="1" ht="15.75">
      <c r="E218" s="69"/>
      <c r="F218" s="69"/>
      <c r="G218" s="70"/>
      <c r="H218" s="71"/>
      <c r="I218" s="71"/>
      <c r="J218" s="71"/>
      <c r="K218" s="71"/>
      <c r="L218" s="71"/>
      <c r="M218" s="71"/>
    </row>
    <row r="219" spans="1:13" s="29" customFormat="1">
      <c r="A219" s="60"/>
      <c r="B219" s="60"/>
      <c r="C219" s="60"/>
      <c r="D219" s="60"/>
      <c r="E219" s="69"/>
      <c r="F219" s="69"/>
      <c r="G219" s="70"/>
      <c r="H219" s="60"/>
      <c r="I219" s="71"/>
      <c r="J219" s="71"/>
      <c r="K219" s="71"/>
      <c r="L219" s="71"/>
      <c r="M219" s="71"/>
    </row>
    <row r="220" spans="1:13" s="29" customFormat="1">
      <c r="A220" s="60"/>
      <c r="B220" s="60"/>
      <c r="C220" s="60"/>
      <c r="D220" s="60"/>
      <c r="E220" s="69"/>
      <c r="F220" s="69"/>
      <c r="G220" s="70"/>
      <c r="H220" s="60"/>
      <c r="I220" s="71"/>
      <c r="J220" s="71"/>
      <c r="K220" s="71"/>
      <c r="L220" s="71"/>
      <c r="M220" s="72"/>
    </row>
    <row r="221" spans="1:13" s="29" customFormat="1">
      <c r="A221" s="60"/>
      <c r="B221" s="60"/>
      <c r="C221" s="60"/>
      <c r="D221" s="60"/>
      <c r="E221" s="77"/>
      <c r="F221" s="69"/>
      <c r="G221" s="70"/>
      <c r="H221" s="72"/>
      <c r="I221" s="70"/>
      <c r="J221" s="60"/>
      <c r="K221" s="70"/>
      <c r="L221" s="60"/>
      <c r="M221" s="72"/>
    </row>
    <row r="222" spans="1:13" s="29" customFormat="1">
      <c r="A222" s="60"/>
      <c r="B222" s="60"/>
      <c r="C222" s="60"/>
      <c r="D222" s="60"/>
      <c r="E222" s="69"/>
      <c r="F222" s="69"/>
      <c r="G222" s="70"/>
      <c r="H222" s="72"/>
      <c r="I222" s="78"/>
      <c r="J222" s="60"/>
      <c r="K222" s="71"/>
      <c r="L222" s="71"/>
      <c r="M222" s="72"/>
    </row>
    <row r="223" spans="1:13" s="29" customFormat="1">
      <c r="A223" s="60"/>
      <c r="B223" s="60"/>
      <c r="C223" s="60"/>
      <c r="D223" s="60"/>
      <c r="E223" s="69"/>
      <c r="F223" s="69"/>
      <c r="G223" s="70"/>
      <c r="I223" s="78"/>
      <c r="J223" s="60"/>
      <c r="K223" s="71"/>
      <c r="L223" s="71"/>
      <c r="M223" s="72"/>
    </row>
    <row r="224" spans="1:13" s="29" customFormat="1">
      <c r="A224" s="60"/>
      <c r="B224" s="60"/>
      <c r="C224" s="60"/>
      <c r="D224" s="60"/>
      <c r="E224" s="69"/>
      <c r="F224" s="69"/>
      <c r="G224" s="70"/>
      <c r="H224" s="72"/>
      <c r="I224" s="78"/>
      <c r="J224" s="60"/>
      <c r="K224" s="71"/>
      <c r="L224" s="71"/>
      <c r="M224" s="72"/>
    </row>
    <row r="225" spans="1:13" s="29" customFormat="1">
      <c r="A225" s="60"/>
      <c r="B225" s="60"/>
      <c r="C225" s="60"/>
      <c r="D225" s="60"/>
      <c r="E225" s="69"/>
      <c r="F225" s="69"/>
      <c r="G225" s="70"/>
      <c r="I225" s="78"/>
      <c r="J225" s="60"/>
      <c r="K225" s="71"/>
      <c r="L225" s="71"/>
      <c r="M225" s="72"/>
    </row>
    <row r="226" spans="1:13" s="29" customFormat="1">
      <c r="A226" s="60"/>
      <c r="B226" s="60"/>
      <c r="C226" s="60"/>
      <c r="D226" s="60"/>
      <c r="E226" s="77"/>
      <c r="F226" s="69"/>
      <c r="G226" s="70"/>
      <c r="I226" s="78"/>
      <c r="J226" s="60"/>
      <c r="K226" s="71"/>
      <c r="L226" s="71"/>
      <c r="M226" s="72"/>
    </row>
    <row r="227" spans="1:13" s="60" customFormat="1" ht="15.75">
      <c r="E227" s="69"/>
      <c r="F227" s="69"/>
      <c r="G227" s="70"/>
      <c r="H227" s="71"/>
      <c r="I227" s="71"/>
      <c r="J227" s="71"/>
      <c r="K227" s="71"/>
      <c r="L227" s="71"/>
      <c r="M227" s="71"/>
    </row>
    <row r="228" spans="1:13" s="29" customFormat="1">
      <c r="A228" s="60"/>
      <c r="B228" s="60"/>
      <c r="C228" s="60"/>
      <c r="D228" s="60"/>
      <c r="E228" s="69"/>
      <c r="F228" s="69"/>
      <c r="G228" s="70"/>
      <c r="H228" s="60"/>
      <c r="I228" s="71"/>
      <c r="J228" s="71"/>
      <c r="K228" s="71"/>
      <c r="L228" s="71"/>
      <c r="M228" s="71"/>
    </row>
    <row r="229" spans="1:13" s="29" customFormat="1">
      <c r="A229" s="60"/>
      <c r="B229" s="60"/>
      <c r="C229" s="60"/>
      <c r="D229" s="60"/>
      <c r="E229" s="69"/>
      <c r="F229" s="69"/>
      <c r="G229" s="70"/>
      <c r="H229" s="60"/>
      <c r="I229" s="71"/>
      <c r="J229" s="71"/>
      <c r="K229" s="71"/>
      <c r="L229" s="71"/>
      <c r="M229" s="72"/>
    </row>
    <row r="230" spans="1:13" s="29" customFormat="1">
      <c r="A230" s="60"/>
      <c r="B230" s="60"/>
      <c r="C230" s="60"/>
      <c r="D230" s="60"/>
      <c r="E230" s="77"/>
      <c r="F230" s="69"/>
      <c r="G230" s="70"/>
      <c r="H230" s="72"/>
      <c r="I230" s="70"/>
      <c r="J230" s="60"/>
      <c r="K230" s="70"/>
      <c r="L230" s="60"/>
      <c r="M230" s="70"/>
    </row>
    <row r="231" spans="1:13" s="29" customFormat="1">
      <c r="A231" s="60"/>
      <c r="B231" s="60"/>
      <c r="C231" s="60"/>
      <c r="D231" s="60"/>
      <c r="E231" s="69"/>
      <c r="F231" s="69"/>
      <c r="G231" s="70"/>
      <c r="H231" s="72"/>
      <c r="I231" s="78"/>
      <c r="J231" s="60"/>
      <c r="K231" s="71"/>
      <c r="L231" s="71"/>
      <c r="M231" s="72"/>
    </row>
    <row r="232" spans="1:13" s="29" customFormat="1">
      <c r="A232" s="60"/>
      <c r="B232" s="60"/>
      <c r="C232" s="60"/>
      <c r="D232" s="60"/>
      <c r="E232" s="69"/>
      <c r="F232" s="69"/>
      <c r="G232" s="70"/>
      <c r="I232" s="78"/>
      <c r="J232" s="60"/>
      <c r="K232" s="71"/>
      <c r="L232" s="71"/>
      <c r="M232" s="72"/>
    </row>
    <row r="233" spans="1:13" s="29" customFormat="1">
      <c r="A233" s="60"/>
      <c r="B233" s="60"/>
      <c r="C233" s="60"/>
      <c r="D233" s="60"/>
      <c r="E233" s="69"/>
      <c r="F233" s="69"/>
      <c r="G233" s="70"/>
      <c r="H233" s="72"/>
      <c r="I233" s="78"/>
      <c r="J233" s="60"/>
      <c r="K233" s="71"/>
      <c r="L233" s="71"/>
      <c r="M233" s="72"/>
    </row>
    <row r="234" spans="1:13" s="29" customFormat="1">
      <c r="A234" s="60"/>
      <c r="B234" s="60"/>
      <c r="C234" s="60"/>
      <c r="D234" s="60"/>
      <c r="E234" s="69"/>
      <c r="F234" s="69"/>
      <c r="G234" s="70"/>
      <c r="I234" s="78"/>
      <c r="J234" s="60"/>
      <c r="K234" s="71"/>
      <c r="L234" s="71"/>
      <c r="M234" s="72"/>
    </row>
    <row r="235" spans="1:13" s="29" customFormat="1">
      <c r="A235" s="60"/>
      <c r="B235" s="60"/>
      <c r="C235" s="60"/>
      <c r="D235" s="60"/>
      <c r="E235" s="77"/>
      <c r="F235" s="69"/>
      <c r="G235" s="70"/>
      <c r="I235" s="78"/>
      <c r="J235" s="60"/>
      <c r="K235" s="71"/>
      <c r="L235" s="71"/>
      <c r="M235" s="72"/>
    </row>
    <row r="236" spans="1:13" s="60" customFormat="1" ht="15.75">
      <c r="E236" s="69"/>
      <c r="F236" s="69"/>
      <c r="G236" s="70"/>
      <c r="H236" s="71"/>
      <c r="I236" s="71"/>
      <c r="J236" s="71"/>
      <c r="K236" s="71"/>
      <c r="L236" s="71"/>
      <c r="M236" s="71"/>
    </row>
    <row r="237" spans="1:13" s="29" customFormat="1">
      <c r="A237" s="60"/>
      <c r="B237" s="60"/>
      <c r="C237" s="60"/>
      <c r="D237" s="60"/>
      <c r="E237" s="69"/>
      <c r="F237" s="69"/>
      <c r="G237" s="70"/>
      <c r="H237" s="60"/>
      <c r="I237" s="71"/>
      <c r="J237" s="71"/>
      <c r="K237" s="71"/>
      <c r="L237" s="71"/>
      <c r="M237" s="71"/>
    </row>
    <row r="238" spans="1:13" s="29" customFormat="1">
      <c r="A238" s="60"/>
      <c r="B238" s="60"/>
      <c r="C238" s="60"/>
      <c r="D238" s="60"/>
      <c r="E238" s="69"/>
      <c r="F238" s="69"/>
      <c r="G238" s="70"/>
      <c r="H238" s="60"/>
      <c r="I238" s="71"/>
      <c r="J238" s="71"/>
      <c r="K238" s="71"/>
      <c r="L238" s="71"/>
      <c r="M238" s="72"/>
    </row>
    <row r="239" spans="1:13" s="29" customFormat="1">
      <c r="A239" s="60"/>
      <c r="B239" s="60"/>
      <c r="C239" s="60"/>
      <c r="D239" s="60"/>
      <c r="E239" s="77"/>
      <c r="F239" s="69"/>
      <c r="G239" s="70"/>
      <c r="H239" s="72"/>
      <c r="I239" s="70"/>
      <c r="J239" s="60"/>
      <c r="K239" s="70"/>
      <c r="L239" s="60"/>
      <c r="M239" s="70"/>
    </row>
    <row r="240" spans="1:13" s="29" customFormat="1">
      <c r="A240" s="60"/>
      <c r="B240" s="60"/>
      <c r="C240" s="60"/>
      <c r="D240" s="60"/>
      <c r="E240" s="69"/>
      <c r="F240" s="69"/>
      <c r="G240" s="70"/>
      <c r="H240" s="72"/>
      <c r="I240" s="78"/>
      <c r="J240" s="60"/>
      <c r="K240" s="71"/>
      <c r="L240" s="71"/>
      <c r="M240" s="72"/>
    </row>
    <row r="241" spans="1:13" s="29" customFormat="1">
      <c r="A241" s="60"/>
      <c r="B241" s="60"/>
      <c r="C241" s="60"/>
      <c r="D241" s="60"/>
      <c r="E241" s="69"/>
      <c r="F241" s="69"/>
      <c r="G241" s="70"/>
      <c r="I241" s="78"/>
      <c r="J241" s="60"/>
      <c r="K241" s="71"/>
      <c r="L241" s="71"/>
      <c r="M241" s="72"/>
    </row>
    <row r="242" spans="1:13" s="29" customFormat="1">
      <c r="A242" s="60"/>
      <c r="B242" s="60"/>
      <c r="C242" s="60"/>
      <c r="D242" s="60"/>
      <c r="E242" s="69"/>
      <c r="F242" s="69"/>
      <c r="G242" s="70"/>
      <c r="H242" s="72"/>
      <c r="I242" s="78"/>
      <c r="J242" s="60"/>
      <c r="K242" s="71"/>
      <c r="L242" s="71"/>
      <c r="M242" s="72"/>
    </row>
    <row r="243" spans="1:13" s="29" customFormat="1">
      <c r="A243" s="60"/>
      <c r="B243" s="60"/>
      <c r="C243" s="60"/>
      <c r="D243" s="60"/>
      <c r="E243" s="69"/>
      <c r="F243" s="69"/>
      <c r="G243" s="70"/>
      <c r="I243" s="78"/>
      <c r="J243" s="60"/>
      <c r="K243" s="71"/>
      <c r="L243" s="71"/>
      <c r="M243" s="72"/>
    </row>
    <row r="244" spans="1:13" s="29" customFormat="1">
      <c r="A244" s="60"/>
      <c r="B244" s="60"/>
      <c r="C244" s="60"/>
      <c r="D244" s="60"/>
      <c r="E244" s="77"/>
      <c r="F244" s="69"/>
      <c r="G244" s="70"/>
      <c r="I244" s="78"/>
      <c r="J244" s="60"/>
      <c r="K244" s="71"/>
      <c r="L244" s="71"/>
      <c r="M244" s="72"/>
    </row>
    <row r="245" spans="1:13" s="60" customFormat="1" ht="15.75">
      <c r="E245" s="69"/>
      <c r="F245" s="69"/>
      <c r="G245" s="70"/>
      <c r="H245" s="71"/>
      <c r="I245" s="71"/>
      <c r="J245" s="71"/>
      <c r="K245" s="71"/>
      <c r="L245" s="71"/>
      <c r="M245" s="71"/>
    </row>
    <row r="246" spans="1:13" s="60" customFormat="1" ht="15.75">
      <c r="B246" s="68"/>
      <c r="C246" s="75"/>
      <c r="E246" s="69"/>
      <c r="F246" s="69"/>
      <c r="G246" s="70"/>
      <c r="I246" s="71"/>
      <c r="K246" s="71"/>
      <c r="M246" s="72"/>
    </row>
    <row r="247" spans="1:13" s="60" customFormat="1" ht="15.75">
      <c r="E247" s="69"/>
      <c r="F247" s="69"/>
      <c r="G247" s="70"/>
      <c r="H247" s="71"/>
      <c r="I247" s="71"/>
      <c r="J247" s="71"/>
      <c r="K247" s="71"/>
      <c r="L247" s="71"/>
      <c r="M247" s="71"/>
    </row>
    <row r="248" spans="1:13" s="60" customFormat="1" ht="15.75">
      <c r="B248" s="68"/>
      <c r="C248" s="75"/>
      <c r="E248" s="69"/>
      <c r="F248" s="69"/>
      <c r="G248" s="70"/>
      <c r="I248" s="71"/>
      <c r="K248" s="71"/>
      <c r="M248" s="72"/>
    </row>
    <row r="249" spans="1:13" s="60" customFormat="1" ht="15.75">
      <c r="E249" s="69"/>
      <c r="F249" s="69"/>
      <c r="G249" s="70"/>
      <c r="H249" s="71"/>
      <c r="I249" s="71"/>
      <c r="J249" s="71"/>
      <c r="K249" s="71"/>
      <c r="L249" s="71"/>
      <c r="M249" s="71"/>
    </row>
    <row r="250" spans="1:13" s="60" customFormat="1" ht="15.75">
      <c r="B250" s="68"/>
      <c r="C250" s="75"/>
      <c r="E250" s="69"/>
      <c r="F250" s="69"/>
      <c r="G250" s="70"/>
      <c r="I250" s="71"/>
      <c r="K250" s="71"/>
      <c r="M250" s="72"/>
    </row>
    <row r="251" spans="1:13" s="29" customForma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1:13" s="60" customFormat="1" ht="15.75">
      <c r="C252" s="75"/>
      <c r="E252" s="69"/>
      <c r="F252" s="69"/>
      <c r="G252" s="70"/>
      <c r="I252" s="71"/>
      <c r="K252" s="71"/>
      <c r="M252" s="72"/>
    </row>
    <row r="253" spans="1:13" s="60" customFormat="1" ht="15.75">
      <c r="E253" s="69"/>
      <c r="F253" s="69"/>
      <c r="G253" s="70"/>
      <c r="H253" s="71"/>
      <c r="I253" s="71"/>
      <c r="J253" s="71"/>
      <c r="K253" s="71"/>
      <c r="L253" s="71"/>
      <c r="M253" s="71"/>
    </row>
    <row r="254" spans="1:13" s="60" customFormat="1" ht="15.75">
      <c r="C254" s="75"/>
      <c r="E254" s="69"/>
      <c r="F254" s="69"/>
      <c r="G254" s="70"/>
      <c r="I254" s="71"/>
      <c r="K254" s="71"/>
      <c r="M254" s="72"/>
    </row>
    <row r="255" spans="1:13" s="60" customFormat="1" ht="15.75">
      <c r="E255" s="69"/>
      <c r="F255" s="69"/>
      <c r="G255" s="70"/>
      <c r="H255" s="71"/>
      <c r="I255" s="71"/>
      <c r="J255" s="71"/>
      <c r="K255" s="71"/>
      <c r="L255" s="71"/>
      <c r="M255" s="71"/>
    </row>
    <row r="256" spans="1:13" s="60" customFormat="1" ht="15.75">
      <c r="C256" s="75"/>
      <c r="E256" s="69"/>
      <c r="F256" s="69"/>
      <c r="G256" s="70"/>
      <c r="I256" s="71"/>
      <c r="K256" s="71"/>
      <c r="M256" s="72"/>
    </row>
    <row r="257" spans="1:13" s="60" customFormat="1" ht="15.75">
      <c r="E257" s="69"/>
      <c r="F257" s="69"/>
      <c r="G257" s="70"/>
      <c r="H257" s="71"/>
      <c r="I257" s="71"/>
      <c r="J257" s="71"/>
      <c r="K257" s="71"/>
      <c r="L257" s="71"/>
      <c r="M257" s="71"/>
    </row>
    <row r="258" spans="1:13" s="60" customFormat="1" ht="15.75">
      <c r="B258" s="68"/>
      <c r="C258" s="75"/>
      <c r="E258" s="69"/>
      <c r="F258" s="69"/>
      <c r="G258" s="70"/>
      <c r="I258" s="71"/>
      <c r="K258" s="71"/>
      <c r="M258" s="72"/>
    </row>
    <row r="259" spans="1:13" s="60" customFormat="1" ht="15.75">
      <c r="E259" s="69"/>
      <c r="F259" s="69"/>
      <c r="G259" s="70"/>
      <c r="H259" s="71"/>
      <c r="I259" s="71"/>
      <c r="J259" s="71"/>
      <c r="K259" s="71"/>
      <c r="L259" s="71"/>
      <c r="M259" s="71"/>
    </row>
    <row r="260" spans="1:13" s="60" customFormat="1" ht="15.75">
      <c r="C260" s="75"/>
      <c r="E260" s="69"/>
      <c r="F260" s="69"/>
      <c r="G260" s="70"/>
      <c r="I260" s="71"/>
      <c r="K260" s="71"/>
      <c r="M260" s="72"/>
    </row>
    <row r="261" spans="1:13" s="60" customFormat="1" ht="15.75">
      <c r="E261" s="69"/>
      <c r="F261" s="69"/>
      <c r="G261" s="70"/>
      <c r="H261" s="71"/>
      <c r="I261" s="71"/>
      <c r="J261" s="71"/>
      <c r="K261" s="71"/>
      <c r="L261" s="71"/>
      <c r="M261" s="71"/>
    </row>
    <row r="262" spans="1:13" s="60" customFormat="1" ht="15.75">
      <c r="C262" s="75"/>
      <c r="E262" s="69"/>
      <c r="F262" s="69"/>
      <c r="G262" s="70"/>
      <c r="I262" s="71"/>
      <c r="K262" s="71"/>
      <c r="M262" s="72"/>
    </row>
    <row r="263" spans="1:13" s="60" customFormat="1" ht="15.75">
      <c r="E263" s="69"/>
      <c r="F263" s="69"/>
      <c r="G263" s="70"/>
      <c r="H263" s="71"/>
      <c r="I263" s="71"/>
      <c r="J263" s="71"/>
      <c r="K263" s="71"/>
      <c r="L263" s="71"/>
      <c r="M263" s="71"/>
    </row>
    <row r="264" spans="1:13" s="60" customFormat="1" ht="15.75">
      <c r="C264" s="75"/>
      <c r="E264" s="69"/>
      <c r="F264" s="69"/>
      <c r="G264" s="70"/>
      <c r="I264" s="71"/>
      <c r="K264" s="71"/>
      <c r="M264" s="72"/>
    </row>
    <row r="265" spans="1:13" s="60" customFormat="1" ht="15.75">
      <c r="E265" s="69"/>
      <c r="F265" s="69"/>
      <c r="G265" s="70"/>
      <c r="H265" s="71"/>
      <c r="I265" s="71"/>
      <c r="J265" s="71"/>
      <c r="K265" s="71"/>
      <c r="L265" s="71"/>
      <c r="M265" s="71"/>
    </row>
    <row r="266" spans="1:13" s="60" customFormat="1" ht="15.75">
      <c r="C266" s="75"/>
      <c r="E266" s="69"/>
      <c r="F266" s="69"/>
      <c r="G266" s="70"/>
      <c r="I266" s="71"/>
      <c r="K266" s="71"/>
      <c r="M266" s="72"/>
    </row>
    <row r="267" spans="1:13" s="60" customFormat="1" ht="15.75">
      <c r="E267" s="69"/>
      <c r="F267" s="69"/>
      <c r="G267" s="70"/>
      <c r="H267" s="71"/>
      <c r="I267" s="71"/>
      <c r="J267" s="71"/>
      <c r="K267" s="71"/>
      <c r="L267" s="71"/>
      <c r="M267" s="71"/>
    </row>
    <row r="268" spans="1:13" s="29" customFormat="1">
      <c r="A268" s="60"/>
      <c r="B268" s="60"/>
      <c r="C268" s="75"/>
      <c r="D268" s="60"/>
      <c r="E268" s="60"/>
      <c r="F268" s="60"/>
      <c r="G268" s="70"/>
      <c r="H268" s="60"/>
      <c r="I268" s="71"/>
      <c r="J268" s="71"/>
      <c r="K268" s="71"/>
      <c r="L268" s="71"/>
      <c r="M268" s="71"/>
    </row>
    <row r="269" spans="1:13" s="29" customFormat="1">
      <c r="A269" s="60"/>
      <c r="B269" s="60"/>
      <c r="C269" s="60"/>
      <c r="D269" s="60"/>
      <c r="E269" s="69"/>
      <c r="F269" s="69"/>
      <c r="G269" s="70"/>
      <c r="H269" s="60"/>
      <c r="I269" s="71"/>
      <c r="J269" s="71"/>
      <c r="K269" s="71"/>
      <c r="L269" s="71"/>
      <c r="M269" s="72"/>
    </row>
    <row r="270" spans="1:13" s="29" customFormat="1">
      <c r="A270" s="60"/>
      <c r="B270" s="60"/>
      <c r="C270" s="60"/>
      <c r="D270" s="60"/>
      <c r="E270" s="69"/>
      <c r="F270" s="69"/>
      <c r="G270" s="70"/>
      <c r="H270" s="72"/>
      <c r="I270" s="70"/>
      <c r="J270" s="60"/>
      <c r="K270" s="70"/>
      <c r="L270" s="60"/>
      <c r="M270" s="70"/>
    </row>
    <row r="271" spans="1:13" s="29" customFormat="1">
      <c r="A271" s="60"/>
      <c r="B271" s="60"/>
      <c r="C271" s="60"/>
      <c r="D271" s="60"/>
      <c r="E271" s="70"/>
      <c r="F271" s="69"/>
      <c r="G271" s="70"/>
      <c r="H271" s="72"/>
      <c r="I271" s="78"/>
      <c r="J271" s="60"/>
      <c r="K271" s="71"/>
      <c r="L271" s="71"/>
      <c r="M271" s="72"/>
    </row>
    <row r="272" spans="1:13" s="29" customFormat="1">
      <c r="A272" s="60"/>
      <c r="B272" s="60"/>
      <c r="C272" s="60"/>
      <c r="D272" s="60"/>
      <c r="E272" s="69"/>
      <c r="F272" s="69"/>
      <c r="G272" s="70"/>
      <c r="I272" s="78"/>
      <c r="J272" s="60"/>
      <c r="K272" s="71"/>
      <c r="L272" s="71"/>
      <c r="M272" s="72"/>
    </row>
    <row r="273" spans="1:13" s="29" customFormat="1">
      <c r="A273" s="60"/>
      <c r="B273" s="60"/>
      <c r="C273" s="60"/>
      <c r="D273" s="60"/>
      <c r="E273" s="69"/>
      <c r="F273" s="69"/>
      <c r="G273" s="70"/>
      <c r="H273" s="72"/>
      <c r="I273" s="78"/>
      <c r="J273" s="60"/>
      <c r="K273" s="71"/>
      <c r="L273" s="71"/>
      <c r="M273" s="72"/>
    </row>
    <row r="274" spans="1:13" s="60" customFormat="1" ht="15.75">
      <c r="E274" s="69"/>
      <c r="F274" s="69"/>
      <c r="G274" s="70"/>
      <c r="H274" s="71"/>
      <c r="I274" s="71"/>
      <c r="J274" s="71"/>
      <c r="K274" s="71"/>
      <c r="L274" s="71"/>
      <c r="M274" s="71"/>
    </row>
    <row r="275" spans="1:13" s="29" customFormat="1">
      <c r="A275" s="60"/>
      <c r="B275" s="60"/>
      <c r="C275" s="75"/>
      <c r="D275" s="60"/>
      <c r="E275" s="60"/>
      <c r="F275" s="60"/>
      <c r="G275" s="70"/>
      <c r="H275" s="60"/>
      <c r="I275" s="71"/>
      <c r="J275" s="71"/>
      <c r="K275" s="71"/>
      <c r="L275" s="71"/>
      <c r="M275" s="71"/>
    </row>
    <row r="276" spans="1:13" s="29" customFormat="1">
      <c r="A276" s="60"/>
      <c r="B276" s="60"/>
      <c r="C276" s="60"/>
      <c r="D276" s="60"/>
      <c r="E276" s="69"/>
      <c r="F276" s="69"/>
      <c r="G276" s="70"/>
      <c r="H276" s="60"/>
      <c r="I276" s="71"/>
      <c r="J276" s="71"/>
      <c r="K276" s="71"/>
      <c r="L276" s="71"/>
      <c r="M276" s="72"/>
    </row>
    <row r="277" spans="1:13" s="29" customFormat="1">
      <c r="A277" s="60"/>
      <c r="B277" s="60"/>
      <c r="C277" s="60"/>
      <c r="D277" s="60"/>
      <c r="E277" s="77"/>
      <c r="F277" s="69"/>
      <c r="G277" s="70"/>
      <c r="H277" s="72"/>
      <c r="I277" s="70"/>
      <c r="J277" s="60"/>
      <c r="K277" s="70"/>
      <c r="L277" s="60"/>
      <c r="M277" s="70"/>
    </row>
    <row r="278" spans="1:13" s="29" customFormat="1">
      <c r="A278" s="60"/>
      <c r="B278" s="60"/>
      <c r="C278" s="60"/>
      <c r="D278" s="60"/>
      <c r="E278" s="70"/>
      <c r="F278" s="69"/>
      <c r="G278" s="70"/>
      <c r="H278" s="72"/>
      <c r="I278" s="78"/>
      <c r="J278" s="60"/>
      <c r="K278" s="71"/>
      <c r="L278" s="71"/>
      <c r="M278" s="72"/>
    </row>
    <row r="279" spans="1:13" s="29" customFormat="1">
      <c r="A279" s="60"/>
      <c r="B279" s="60"/>
      <c r="C279" s="60"/>
      <c r="D279" s="60"/>
      <c r="E279" s="77"/>
      <c r="F279" s="69"/>
      <c r="G279" s="70"/>
      <c r="H279" s="72"/>
      <c r="I279" s="78"/>
      <c r="J279" s="60"/>
      <c r="K279" s="71"/>
      <c r="L279" s="71"/>
      <c r="M279" s="72"/>
    </row>
    <row r="280" spans="1:13" s="60" customFormat="1" ht="15.75">
      <c r="E280" s="69"/>
      <c r="F280" s="69"/>
      <c r="G280" s="70"/>
      <c r="H280" s="71"/>
      <c r="I280" s="71"/>
      <c r="J280" s="71"/>
      <c r="K280" s="71"/>
      <c r="L280" s="71"/>
      <c r="M280" s="71"/>
    </row>
    <row r="281" spans="1:13" s="29" customForma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</row>
    <row r="282" spans="1:13" s="29" customFormat="1">
      <c r="A282" s="60"/>
      <c r="B282" s="60"/>
      <c r="C282" s="75"/>
      <c r="D282" s="60"/>
      <c r="E282" s="60"/>
      <c r="F282" s="60"/>
      <c r="G282" s="70"/>
      <c r="H282" s="60"/>
      <c r="I282" s="71"/>
      <c r="J282" s="71"/>
      <c r="K282" s="71"/>
      <c r="L282" s="71"/>
      <c r="M282" s="71"/>
    </row>
    <row r="283" spans="1:13" s="29" customFormat="1">
      <c r="A283" s="60"/>
      <c r="B283" s="60"/>
      <c r="C283" s="60"/>
      <c r="D283" s="60"/>
      <c r="E283" s="69"/>
      <c r="F283" s="69"/>
      <c r="G283" s="70"/>
      <c r="H283" s="60"/>
      <c r="I283" s="71"/>
      <c r="J283" s="71"/>
      <c r="K283" s="71"/>
      <c r="L283" s="71"/>
      <c r="M283" s="72"/>
    </row>
    <row r="284" spans="1:13" s="29" customFormat="1">
      <c r="A284" s="60"/>
      <c r="B284" s="60"/>
      <c r="C284" s="60"/>
      <c r="D284" s="60"/>
      <c r="E284" s="77"/>
      <c r="F284" s="69"/>
      <c r="G284" s="70"/>
      <c r="H284" s="72"/>
      <c r="I284" s="70"/>
      <c r="J284" s="60"/>
      <c r="K284" s="70"/>
      <c r="L284" s="60"/>
      <c r="M284" s="70"/>
    </row>
    <row r="285" spans="1:13" s="29" customFormat="1">
      <c r="A285" s="60"/>
      <c r="B285" s="60"/>
      <c r="C285" s="60"/>
      <c r="D285" s="60"/>
      <c r="E285" s="70"/>
      <c r="F285" s="69"/>
      <c r="G285" s="70"/>
      <c r="H285" s="72"/>
      <c r="I285" s="78"/>
      <c r="J285" s="60"/>
      <c r="K285" s="71"/>
      <c r="L285" s="71"/>
      <c r="M285" s="72"/>
    </row>
    <row r="286" spans="1:13" s="29" customFormat="1">
      <c r="A286" s="60"/>
      <c r="B286" s="60"/>
      <c r="C286" s="60"/>
      <c r="D286" s="60"/>
      <c r="E286" s="77"/>
      <c r="F286" s="69"/>
      <c r="G286" s="70"/>
      <c r="H286" s="72"/>
      <c r="I286" s="78"/>
      <c r="J286" s="60"/>
      <c r="K286" s="71"/>
      <c r="L286" s="71"/>
      <c r="M286" s="72"/>
    </row>
    <row r="287" spans="1:13" s="60" customFormat="1" ht="15.75">
      <c r="E287" s="69"/>
      <c r="F287" s="69"/>
      <c r="G287" s="70"/>
      <c r="H287" s="71"/>
      <c r="I287" s="71"/>
      <c r="J287" s="71"/>
      <c r="K287" s="71"/>
      <c r="L287" s="71"/>
      <c r="M287" s="71"/>
    </row>
    <row r="288" spans="1:13" s="29" customFormat="1">
      <c r="A288" s="60"/>
      <c r="B288" s="60"/>
      <c r="C288" s="75"/>
      <c r="D288" s="60"/>
      <c r="E288" s="60"/>
      <c r="F288" s="60"/>
      <c r="G288" s="70"/>
      <c r="H288" s="60"/>
      <c r="I288" s="71"/>
      <c r="J288" s="71"/>
      <c r="K288" s="71"/>
      <c r="L288" s="71"/>
      <c r="M288" s="71"/>
    </row>
    <row r="289" spans="1:13" s="29" customFormat="1">
      <c r="A289" s="60"/>
      <c r="B289" s="60"/>
      <c r="C289" s="60"/>
      <c r="D289" s="60"/>
      <c r="E289" s="69"/>
      <c r="F289" s="69"/>
      <c r="G289" s="70"/>
      <c r="H289" s="60"/>
      <c r="I289" s="71"/>
      <c r="J289" s="71"/>
      <c r="K289" s="71"/>
      <c r="L289" s="71"/>
      <c r="M289" s="72"/>
    </row>
    <row r="290" spans="1:13" s="29" customFormat="1">
      <c r="A290" s="60"/>
      <c r="B290" s="60"/>
      <c r="C290" s="60"/>
      <c r="D290" s="60"/>
      <c r="E290" s="77"/>
      <c r="F290" s="69"/>
      <c r="G290" s="70"/>
      <c r="H290" s="72"/>
      <c r="I290" s="70"/>
      <c r="J290" s="60"/>
      <c r="K290" s="70"/>
      <c r="L290" s="60"/>
      <c r="M290" s="70"/>
    </row>
    <row r="291" spans="1:13" s="29" customFormat="1">
      <c r="A291" s="60"/>
      <c r="B291" s="60"/>
      <c r="C291" s="60"/>
      <c r="D291" s="60"/>
      <c r="E291" s="70"/>
      <c r="F291" s="69"/>
      <c r="G291" s="70"/>
      <c r="H291" s="72"/>
      <c r="I291" s="78"/>
      <c r="J291" s="60"/>
      <c r="K291" s="71"/>
      <c r="L291" s="71"/>
      <c r="M291" s="72"/>
    </row>
    <row r="292" spans="1:13" s="29" customFormat="1">
      <c r="A292" s="60"/>
      <c r="B292" s="60"/>
      <c r="C292" s="60"/>
      <c r="D292" s="60"/>
      <c r="E292" s="77"/>
      <c r="F292" s="69"/>
      <c r="G292" s="70"/>
      <c r="H292" s="72"/>
      <c r="I292" s="78"/>
      <c r="J292" s="60"/>
      <c r="K292" s="71"/>
      <c r="L292" s="71"/>
      <c r="M292" s="72"/>
    </row>
    <row r="293" spans="1:13" s="60" customFormat="1" ht="15.75">
      <c r="E293" s="69"/>
      <c r="F293" s="69"/>
      <c r="G293" s="70"/>
      <c r="H293" s="71"/>
      <c r="I293" s="71"/>
      <c r="J293" s="71"/>
      <c r="K293" s="71"/>
      <c r="L293" s="71"/>
      <c r="M293" s="71"/>
    </row>
    <row r="294" spans="1:13" s="29" customFormat="1">
      <c r="A294" s="60"/>
      <c r="B294" s="60"/>
      <c r="C294" s="75"/>
      <c r="D294" s="60"/>
      <c r="E294" s="60"/>
      <c r="F294" s="60"/>
      <c r="G294" s="70"/>
      <c r="H294" s="60"/>
      <c r="I294" s="71"/>
      <c r="J294" s="71"/>
      <c r="K294" s="71"/>
      <c r="L294" s="71"/>
      <c r="M294" s="71"/>
    </row>
    <row r="295" spans="1:13" s="29" customFormat="1">
      <c r="A295" s="60"/>
      <c r="B295" s="60"/>
      <c r="C295" s="60"/>
      <c r="D295" s="60"/>
      <c r="E295" s="69"/>
      <c r="F295" s="69"/>
      <c r="G295" s="70"/>
      <c r="H295" s="60"/>
      <c r="I295" s="71"/>
      <c r="J295" s="71"/>
      <c r="K295" s="71"/>
      <c r="L295" s="71"/>
      <c r="M295" s="72"/>
    </row>
    <row r="296" spans="1:13" s="29" customFormat="1">
      <c r="A296" s="60"/>
      <c r="B296" s="60"/>
      <c r="C296" s="60"/>
      <c r="D296" s="60"/>
      <c r="E296" s="77"/>
      <c r="F296" s="69"/>
      <c r="G296" s="70"/>
      <c r="H296" s="72"/>
      <c r="I296" s="70"/>
      <c r="J296" s="60"/>
      <c r="K296" s="70"/>
      <c r="L296" s="60"/>
      <c r="M296" s="70"/>
    </row>
    <row r="297" spans="1:13" s="29" customFormat="1">
      <c r="A297" s="60"/>
      <c r="B297" s="60"/>
      <c r="C297" s="60"/>
      <c r="D297" s="60"/>
      <c r="E297" s="70"/>
      <c r="F297" s="69"/>
      <c r="G297" s="70"/>
      <c r="H297" s="72"/>
      <c r="I297" s="78"/>
      <c r="J297" s="60"/>
      <c r="K297" s="71"/>
      <c r="L297" s="71"/>
      <c r="M297" s="72"/>
    </row>
    <row r="298" spans="1:13" s="29" customFormat="1">
      <c r="A298" s="60"/>
      <c r="B298" s="60"/>
      <c r="C298" s="60"/>
      <c r="D298" s="60"/>
      <c r="E298" s="77"/>
      <c r="F298" s="69"/>
      <c r="G298" s="70"/>
      <c r="H298" s="72"/>
      <c r="I298" s="78"/>
      <c r="J298" s="60"/>
      <c r="K298" s="71"/>
      <c r="L298" s="71"/>
      <c r="M298" s="72"/>
    </row>
    <row r="299" spans="1:13" s="60" customFormat="1" ht="15.75">
      <c r="E299" s="69"/>
      <c r="F299" s="69"/>
      <c r="G299" s="70"/>
      <c r="H299" s="71"/>
      <c r="I299" s="71"/>
      <c r="J299" s="71"/>
      <c r="K299" s="71"/>
      <c r="L299" s="71"/>
      <c r="M299" s="71"/>
    </row>
    <row r="300" spans="1:13" s="29" customFormat="1">
      <c r="A300" s="60"/>
      <c r="B300" s="60"/>
      <c r="C300" s="75"/>
      <c r="D300" s="60"/>
      <c r="E300" s="60"/>
      <c r="F300" s="60"/>
      <c r="G300" s="70"/>
      <c r="H300" s="60"/>
      <c r="I300" s="71"/>
      <c r="J300" s="71"/>
      <c r="K300" s="71"/>
      <c r="L300" s="71"/>
      <c r="M300" s="71"/>
    </row>
    <row r="301" spans="1:13" s="29" customFormat="1">
      <c r="A301" s="60"/>
      <c r="B301" s="60"/>
      <c r="C301" s="60"/>
      <c r="D301" s="60"/>
      <c r="E301" s="69"/>
      <c r="F301" s="69"/>
      <c r="G301" s="70"/>
      <c r="H301" s="60"/>
      <c r="I301" s="71"/>
      <c r="J301" s="71"/>
      <c r="K301" s="71"/>
      <c r="L301" s="71"/>
      <c r="M301" s="72"/>
    </row>
    <row r="302" spans="1:13" s="29" customFormat="1">
      <c r="A302" s="60"/>
      <c r="B302" s="60"/>
      <c r="C302" s="60"/>
      <c r="D302" s="60"/>
      <c r="E302" s="77"/>
      <c r="F302" s="69"/>
      <c r="G302" s="70"/>
      <c r="H302" s="72"/>
      <c r="I302" s="70"/>
      <c r="J302" s="60"/>
      <c r="K302" s="70"/>
      <c r="L302" s="60"/>
      <c r="M302" s="70"/>
    </row>
    <row r="303" spans="1:13" s="29" customFormat="1">
      <c r="A303" s="60"/>
      <c r="B303" s="60"/>
      <c r="C303" s="60"/>
      <c r="D303" s="60"/>
      <c r="E303" s="70"/>
      <c r="F303" s="69"/>
      <c r="G303" s="70"/>
      <c r="H303" s="72"/>
      <c r="I303" s="78"/>
      <c r="J303" s="60"/>
      <c r="K303" s="71"/>
      <c r="L303" s="71"/>
      <c r="M303" s="72"/>
    </row>
    <row r="304" spans="1:13" s="29" customFormat="1">
      <c r="A304" s="60"/>
      <c r="B304" s="60"/>
      <c r="C304" s="60"/>
      <c r="D304" s="60"/>
      <c r="E304" s="77"/>
      <c r="F304" s="69"/>
      <c r="G304" s="70"/>
      <c r="H304" s="72"/>
      <c r="I304" s="78"/>
      <c r="J304" s="60"/>
      <c r="K304" s="71"/>
      <c r="L304" s="71"/>
      <c r="M304" s="72"/>
    </row>
    <row r="305" spans="1:13" s="60" customFormat="1" ht="15.75">
      <c r="E305" s="69"/>
      <c r="F305" s="69"/>
      <c r="G305" s="70"/>
      <c r="H305" s="71"/>
      <c r="I305" s="71"/>
      <c r="J305" s="71"/>
      <c r="K305" s="71"/>
      <c r="L305" s="71"/>
      <c r="M305" s="71"/>
    </row>
    <row r="306" spans="1:13" s="29" customFormat="1">
      <c r="A306" s="60"/>
      <c r="B306" s="60"/>
      <c r="C306" s="75"/>
      <c r="D306" s="60"/>
      <c r="E306" s="60"/>
      <c r="F306" s="60"/>
      <c r="G306" s="70"/>
      <c r="H306" s="60"/>
      <c r="I306" s="71"/>
      <c r="J306" s="71"/>
      <c r="K306" s="71"/>
      <c r="L306" s="71"/>
      <c r="M306" s="71"/>
    </row>
    <row r="307" spans="1:13" s="29" customFormat="1">
      <c r="A307" s="60"/>
      <c r="B307" s="60"/>
      <c r="C307" s="60"/>
      <c r="D307" s="60"/>
      <c r="E307" s="69"/>
      <c r="F307" s="69"/>
      <c r="G307" s="70"/>
      <c r="H307" s="60"/>
      <c r="I307" s="71"/>
      <c r="J307" s="71"/>
      <c r="K307" s="71"/>
      <c r="L307" s="71"/>
      <c r="M307" s="72"/>
    </row>
    <row r="308" spans="1:13" s="29" customFormat="1">
      <c r="A308" s="60"/>
      <c r="B308" s="60"/>
      <c r="C308" s="60"/>
      <c r="D308" s="60"/>
      <c r="E308" s="77"/>
      <c r="F308" s="69"/>
      <c r="G308" s="70"/>
      <c r="H308" s="72"/>
      <c r="I308" s="70"/>
      <c r="J308" s="60"/>
      <c r="K308" s="70"/>
      <c r="L308" s="60"/>
      <c r="M308" s="70"/>
    </row>
    <row r="309" spans="1:13" s="29" customFormat="1">
      <c r="A309" s="60"/>
      <c r="B309" s="60"/>
      <c r="C309" s="60"/>
      <c r="D309" s="60"/>
      <c r="E309" s="70"/>
      <c r="F309" s="69"/>
      <c r="G309" s="70"/>
      <c r="H309" s="72"/>
      <c r="I309" s="78"/>
      <c r="J309" s="60"/>
      <c r="K309" s="71"/>
      <c r="L309" s="71"/>
      <c r="M309" s="72"/>
    </row>
    <row r="310" spans="1:13" s="29" customFormat="1">
      <c r="A310" s="60"/>
      <c r="B310" s="60"/>
      <c r="C310" s="60"/>
      <c r="D310" s="60"/>
      <c r="E310" s="77"/>
      <c r="F310" s="69"/>
      <c r="G310" s="70"/>
      <c r="H310" s="72"/>
      <c r="I310" s="78"/>
      <c r="J310" s="60"/>
      <c r="K310" s="71"/>
      <c r="L310" s="71"/>
      <c r="M310" s="72"/>
    </row>
    <row r="311" spans="1:13" s="60" customFormat="1" ht="15.75">
      <c r="E311" s="69"/>
      <c r="F311" s="69"/>
      <c r="G311" s="70"/>
      <c r="H311" s="71"/>
      <c r="I311" s="71"/>
      <c r="J311" s="71"/>
      <c r="K311" s="71"/>
      <c r="L311" s="71"/>
      <c r="M311" s="71"/>
    </row>
    <row r="312" spans="1:13" s="60" customFormat="1" ht="15.75">
      <c r="G312" s="70"/>
      <c r="I312" s="71"/>
      <c r="J312" s="71"/>
      <c r="K312" s="71"/>
      <c r="L312" s="71"/>
      <c r="M312" s="71"/>
    </row>
    <row r="313" spans="1:13" s="60" customFormat="1" ht="15.75">
      <c r="E313" s="69"/>
      <c r="F313" s="69"/>
      <c r="G313" s="70"/>
      <c r="I313" s="71"/>
      <c r="J313" s="71"/>
      <c r="K313" s="71"/>
      <c r="L313" s="71"/>
      <c r="M313" s="72"/>
    </row>
    <row r="314" spans="1:13" s="60" customFormat="1" ht="15.75">
      <c r="E314" s="77"/>
      <c r="F314" s="69"/>
      <c r="G314" s="70"/>
      <c r="H314" s="72"/>
      <c r="I314" s="70"/>
      <c r="K314" s="70"/>
      <c r="M314" s="70"/>
    </row>
    <row r="315" spans="1:13" s="29" customForma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</row>
    <row r="316" spans="1:13" s="60" customFormat="1">
      <c r="E316" s="70"/>
      <c r="F316" s="69"/>
      <c r="G316" s="70"/>
      <c r="H316" s="72"/>
      <c r="I316" s="78"/>
      <c r="K316" s="71"/>
      <c r="L316" s="71"/>
      <c r="M316" s="72"/>
    </row>
    <row r="317" spans="1:13" s="60" customFormat="1">
      <c r="E317" s="69"/>
      <c r="F317" s="69"/>
      <c r="G317" s="70"/>
      <c r="H317" s="72"/>
      <c r="I317" s="78"/>
      <c r="K317" s="71"/>
      <c r="L317" s="71"/>
      <c r="M317" s="72"/>
    </row>
    <row r="318" spans="1:13" s="60" customFormat="1">
      <c r="E318" s="77"/>
      <c r="F318" s="69"/>
      <c r="G318" s="70"/>
      <c r="H318" s="72"/>
      <c r="I318" s="78"/>
      <c r="K318" s="71"/>
      <c r="L318" s="71"/>
      <c r="M318" s="72"/>
    </row>
    <row r="319" spans="1:13" s="60" customFormat="1" ht="15.75">
      <c r="E319" s="69"/>
      <c r="F319" s="69"/>
      <c r="G319" s="70"/>
      <c r="H319" s="71"/>
      <c r="I319" s="71"/>
      <c r="J319" s="71"/>
      <c r="K319" s="71"/>
      <c r="L319" s="71"/>
      <c r="M319" s="71"/>
    </row>
    <row r="320" spans="1:13" s="29" customFormat="1">
      <c r="A320" s="60"/>
      <c r="B320" s="60"/>
      <c r="C320" s="75"/>
      <c r="D320" s="60"/>
      <c r="E320" s="60"/>
      <c r="F320" s="60"/>
      <c r="G320" s="70"/>
      <c r="H320" s="60"/>
      <c r="I320" s="71"/>
      <c r="J320" s="71"/>
      <c r="K320" s="71"/>
      <c r="L320" s="71"/>
      <c r="M320" s="71"/>
    </row>
    <row r="321" spans="1:13" s="60" customFormat="1" ht="15.75">
      <c r="E321" s="69"/>
      <c r="F321" s="69"/>
      <c r="G321" s="70"/>
      <c r="I321" s="71"/>
      <c r="J321" s="71"/>
      <c r="K321" s="71"/>
      <c r="L321" s="71"/>
      <c r="M321" s="72"/>
    </row>
    <row r="322" spans="1:13" s="29" customFormat="1">
      <c r="A322" s="60"/>
      <c r="B322" s="60"/>
      <c r="C322" s="60"/>
      <c r="D322" s="60"/>
      <c r="E322" s="77"/>
      <c r="F322" s="69"/>
      <c r="G322" s="70"/>
      <c r="H322" s="72"/>
      <c r="I322" s="70"/>
      <c r="J322" s="60"/>
      <c r="K322" s="70"/>
      <c r="L322" s="60"/>
      <c r="M322" s="70"/>
    </row>
    <row r="323" spans="1:13" s="29" customFormat="1">
      <c r="A323" s="60"/>
      <c r="B323" s="60"/>
      <c r="C323" s="60"/>
      <c r="D323" s="60"/>
      <c r="E323" s="70"/>
      <c r="F323" s="69"/>
      <c r="G323" s="70"/>
      <c r="H323" s="72"/>
      <c r="I323" s="78"/>
      <c r="J323" s="60"/>
      <c r="K323" s="71"/>
      <c r="L323" s="71"/>
      <c r="M323" s="72"/>
    </row>
    <row r="324" spans="1:13" s="29" customFormat="1">
      <c r="A324" s="60"/>
      <c r="B324" s="60"/>
      <c r="C324" s="60"/>
      <c r="D324" s="60"/>
      <c r="E324" s="77"/>
      <c r="F324" s="69"/>
      <c r="G324" s="70"/>
      <c r="H324" s="72"/>
      <c r="I324" s="78"/>
      <c r="J324" s="60"/>
      <c r="K324" s="71"/>
      <c r="L324" s="71"/>
      <c r="M324" s="72"/>
    </row>
    <row r="325" spans="1:13" s="60" customFormat="1" ht="15.75">
      <c r="E325" s="69"/>
      <c r="F325" s="69"/>
      <c r="G325" s="70"/>
      <c r="H325" s="71"/>
      <c r="I325" s="71"/>
      <c r="J325" s="71"/>
      <c r="K325" s="71"/>
      <c r="L325" s="71"/>
      <c r="M325" s="71"/>
    </row>
    <row r="326" spans="1:13" s="60" customFormat="1" ht="15.75">
      <c r="E326" s="69"/>
      <c r="F326" s="69"/>
      <c r="G326" s="70"/>
      <c r="I326" s="71"/>
      <c r="J326" s="71"/>
      <c r="K326" s="71"/>
      <c r="L326" s="71"/>
      <c r="M326" s="71"/>
    </row>
    <row r="327" spans="1:13" s="60" customFormat="1" ht="15.75">
      <c r="E327" s="69"/>
      <c r="F327" s="69"/>
      <c r="G327" s="70"/>
      <c r="I327" s="71"/>
      <c r="J327" s="71"/>
      <c r="K327" s="71"/>
      <c r="L327" s="71"/>
      <c r="M327" s="72"/>
    </row>
    <row r="328" spans="1:13" s="60" customFormat="1">
      <c r="E328" s="69"/>
      <c r="F328" s="69"/>
      <c r="G328" s="70"/>
      <c r="H328" s="72"/>
      <c r="I328" s="78"/>
      <c r="K328" s="71"/>
      <c r="L328" s="71"/>
      <c r="M328" s="72"/>
    </row>
    <row r="329" spans="1:13" s="60" customFormat="1">
      <c r="E329" s="69"/>
      <c r="F329" s="69"/>
      <c r="G329" s="70"/>
      <c r="H329" s="72"/>
      <c r="I329" s="78"/>
      <c r="K329" s="71"/>
      <c r="L329" s="71"/>
      <c r="M329" s="72"/>
    </row>
    <row r="330" spans="1:13" s="60" customFormat="1">
      <c r="B330" s="68"/>
      <c r="E330" s="69"/>
      <c r="F330" s="69"/>
      <c r="G330" s="70"/>
      <c r="H330" s="72"/>
      <c r="I330" s="78"/>
      <c r="K330" s="71"/>
      <c r="L330" s="71"/>
      <c r="M330" s="72"/>
    </row>
    <row r="331" spans="1:13" s="60" customFormat="1">
      <c r="E331" s="69"/>
      <c r="F331" s="69"/>
      <c r="G331" s="70"/>
      <c r="H331" s="72"/>
      <c r="I331" s="78"/>
      <c r="K331" s="71"/>
      <c r="L331" s="71"/>
      <c r="M331" s="72"/>
    </row>
    <row r="332" spans="1:13" s="60" customFormat="1">
      <c r="E332" s="77"/>
      <c r="F332" s="69"/>
      <c r="G332" s="70"/>
      <c r="H332" s="72"/>
      <c r="I332" s="78"/>
      <c r="K332" s="71"/>
      <c r="L332" s="71"/>
      <c r="M332" s="72"/>
    </row>
    <row r="333" spans="1:13" s="60" customFormat="1" ht="15.75">
      <c r="E333" s="69"/>
      <c r="F333" s="69"/>
      <c r="G333" s="70"/>
      <c r="H333" s="71"/>
      <c r="I333" s="71"/>
      <c r="J333" s="71"/>
      <c r="K333" s="71"/>
      <c r="L333" s="71"/>
      <c r="M333" s="71"/>
    </row>
    <row r="334" spans="1:13" s="29" customFormat="1">
      <c r="A334" s="60"/>
      <c r="B334" s="60"/>
      <c r="C334" s="60"/>
      <c r="D334" s="60"/>
      <c r="E334" s="60"/>
      <c r="F334" s="60"/>
      <c r="G334" s="70"/>
      <c r="H334" s="60"/>
      <c r="I334" s="71"/>
      <c r="J334" s="71"/>
      <c r="K334" s="71"/>
      <c r="L334" s="71"/>
      <c r="M334" s="71"/>
    </row>
    <row r="335" spans="1:13" s="29" customFormat="1">
      <c r="A335" s="60"/>
      <c r="B335" s="60"/>
      <c r="C335" s="60"/>
      <c r="D335" s="60"/>
      <c r="E335" s="69"/>
      <c r="F335" s="69"/>
      <c r="G335" s="70"/>
      <c r="H335" s="60"/>
      <c r="I335" s="71"/>
      <c r="J335" s="71"/>
      <c r="K335" s="71"/>
      <c r="L335" s="71"/>
      <c r="M335" s="72"/>
    </row>
    <row r="336" spans="1:13" s="29" customFormat="1">
      <c r="A336" s="60"/>
      <c r="B336" s="60"/>
      <c r="C336" s="60"/>
      <c r="D336" s="60"/>
      <c r="E336" s="69"/>
      <c r="F336" s="69"/>
      <c r="G336" s="70"/>
      <c r="H336" s="72"/>
      <c r="I336" s="70"/>
      <c r="J336" s="60"/>
      <c r="K336" s="70"/>
      <c r="L336" s="60"/>
      <c r="M336" s="70"/>
    </row>
    <row r="337" spans="1:13" s="29" customFormat="1">
      <c r="A337" s="60"/>
      <c r="B337" s="60"/>
      <c r="C337" s="60"/>
      <c r="D337" s="60"/>
      <c r="E337" s="70"/>
      <c r="F337" s="69"/>
      <c r="G337" s="70"/>
      <c r="H337" s="72"/>
      <c r="I337" s="78"/>
      <c r="J337" s="60"/>
      <c r="K337" s="71"/>
      <c r="L337" s="71"/>
      <c r="M337" s="72"/>
    </row>
    <row r="338" spans="1:13" s="29" customFormat="1">
      <c r="A338" s="60"/>
      <c r="B338" s="60"/>
      <c r="C338" s="60"/>
      <c r="D338" s="60"/>
      <c r="E338" s="69"/>
      <c r="F338" s="69"/>
      <c r="G338" s="70"/>
      <c r="H338" s="72"/>
      <c r="I338" s="78"/>
      <c r="J338" s="60"/>
      <c r="K338" s="71"/>
      <c r="L338" s="71"/>
      <c r="M338" s="72"/>
    </row>
    <row r="339" spans="1:13" s="29" customFormat="1">
      <c r="A339" s="60"/>
      <c r="B339" s="60"/>
      <c r="C339" s="60"/>
      <c r="D339" s="60"/>
      <c r="E339" s="69"/>
      <c r="F339" s="69"/>
      <c r="G339" s="70"/>
      <c r="H339" s="72"/>
      <c r="I339" s="78"/>
      <c r="J339" s="60"/>
      <c r="K339" s="71"/>
      <c r="L339" s="71"/>
      <c r="M339" s="72"/>
    </row>
    <row r="340" spans="1:13" s="60" customFormat="1" ht="15.75">
      <c r="E340" s="69"/>
      <c r="F340" s="69"/>
      <c r="G340" s="70"/>
      <c r="H340" s="71"/>
      <c r="I340" s="71"/>
      <c r="J340" s="71"/>
      <c r="K340" s="71"/>
      <c r="L340" s="71"/>
      <c r="M340" s="71"/>
    </row>
    <row r="341" spans="1:13" s="60" customFormat="1" ht="15.75">
      <c r="E341" s="69"/>
      <c r="F341" s="69"/>
      <c r="G341" s="70"/>
      <c r="H341" s="73"/>
      <c r="I341" s="71"/>
      <c r="J341" s="73"/>
      <c r="K341" s="71"/>
      <c r="L341" s="73"/>
      <c r="M341" s="81"/>
    </row>
    <row r="342" spans="1:13" s="60" customFormat="1" ht="15.75">
      <c r="E342" s="69"/>
      <c r="F342" s="69"/>
      <c r="G342" s="70"/>
      <c r="H342" s="71"/>
      <c r="I342" s="71"/>
      <c r="J342" s="71"/>
      <c r="K342" s="71"/>
      <c r="L342" s="71"/>
      <c r="M342" s="71"/>
    </row>
    <row r="343" spans="1:13" s="60" customFormat="1" ht="15.75">
      <c r="E343" s="69"/>
      <c r="F343" s="69"/>
      <c r="G343" s="70"/>
      <c r="H343" s="71"/>
      <c r="I343" s="71"/>
      <c r="J343" s="71"/>
      <c r="K343" s="71"/>
      <c r="L343" s="71"/>
      <c r="M343" s="71"/>
    </row>
    <row r="344" spans="1:13" s="60" customFormat="1" ht="15.75">
      <c r="E344" s="69"/>
      <c r="F344" s="69"/>
      <c r="G344" s="70"/>
      <c r="H344" s="71"/>
      <c r="I344" s="71"/>
      <c r="J344" s="71"/>
      <c r="K344" s="71"/>
      <c r="L344" s="71"/>
      <c r="M344" s="71"/>
    </row>
    <row r="345" spans="1:13" s="60" customFormat="1" ht="15.75">
      <c r="B345" s="68"/>
      <c r="C345" s="75"/>
      <c r="E345" s="69"/>
      <c r="F345" s="69"/>
      <c r="G345" s="82"/>
      <c r="I345" s="71"/>
      <c r="K345" s="71"/>
      <c r="M345" s="72"/>
    </row>
    <row r="346" spans="1:13" s="60" customFormat="1" ht="15.75">
      <c r="E346" s="69"/>
      <c r="F346" s="69"/>
      <c r="G346" s="70"/>
      <c r="H346" s="71"/>
      <c r="I346" s="71"/>
      <c r="J346" s="71"/>
      <c r="K346" s="71"/>
      <c r="L346" s="71"/>
      <c r="M346" s="71"/>
    </row>
    <row r="347" spans="1:13" s="60" customFormat="1" ht="15.75">
      <c r="E347" s="69"/>
      <c r="F347" s="69"/>
      <c r="G347" s="70"/>
      <c r="H347" s="73"/>
      <c r="I347" s="71"/>
      <c r="J347" s="73"/>
      <c r="K347" s="71"/>
      <c r="L347" s="73"/>
      <c r="M347" s="81"/>
    </row>
    <row r="348" spans="1:13" s="29" customForma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</row>
    <row r="349" spans="1:13" s="29" customFormat="1"/>
    <row r="350" spans="1:13" s="29" customFormat="1"/>
    <row r="351" spans="1:13" s="29" customFormat="1"/>
    <row r="352" spans="1:13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</sheetData>
  <mergeCells count="5">
    <mergeCell ref="A30:A36"/>
    <mergeCell ref="A24:A25"/>
    <mergeCell ref="A26:A29"/>
    <mergeCell ref="A1:M2"/>
    <mergeCell ref="A21:A23"/>
  </mergeCells>
  <phoneticPr fontId="67" type="noConversion"/>
  <pageMargins left="0.25" right="0" top="0.25" bottom="0.25" header="0.3" footer="0.3"/>
  <pageSetup paperSize="9" scale="77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2020-07-14T14:19:55Z</dcterms:modified>
</cp:coreProperties>
</file>