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ხარჯთაღრიცხვა     " sheetId="16" r:id="rId1"/>
  </sheets>
  <definedNames>
    <definedName name="_xlnm._FilterDatabase" localSheetId="0" hidden="1">'ხარჯთაღრიცხვა     '!$D$2:$D$1150</definedName>
    <definedName name="_xlnm.Print_Area" localSheetId="0">'ხარჯთაღრიცხვა     '!$B$2:$N$64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6" l="1"/>
  <c r="G46" i="16"/>
  <c r="G41" i="16"/>
  <c r="G32" i="16"/>
  <c r="G27" i="16"/>
  <c r="G23" i="16"/>
  <c r="G18" i="16"/>
  <c r="G13" i="16"/>
  <c r="G10" i="16"/>
  <c r="G17" i="16" s="1"/>
  <c r="G53" i="16" l="1"/>
  <c r="G47" i="16"/>
  <c r="F44" i="16"/>
  <c r="G43" i="16"/>
  <c r="G38" i="16"/>
  <c r="G29" i="16"/>
  <c r="G20" i="16"/>
  <c r="G12" i="16"/>
  <c r="G11" i="16"/>
  <c r="G34" i="16" l="1"/>
  <c r="G26" i="16"/>
  <c r="G45" i="16"/>
  <c r="G42" i="16"/>
  <c r="G49" i="16"/>
  <c r="G44" i="16"/>
  <c r="G54" i="16"/>
  <c r="G21" i="16"/>
  <c r="G19" i="16"/>
  <c r="G28" i="16"/>
  <c r="G35" i="16"/>
  <c r="G37" i="16"/>
  <c r="G48" i="16"/>
  <c r="G50" i="16"/>
  <c r="G52" i="16"/>
  <c r="G25" i="16"/>
  <c r="G30" i="16"/>
  <c r="G33" i="16"/>
  <c r="G36" i="16"/>
  <c r="G39" i="16"/>
  <c r="G22" i="16"/>
  <c r="G24" i="16"/>
  <c r="G31" i="16" l="1"/>
  <c r="G1151" i="16"/>
  <c r="G40" i="16"/>
  <c r="G15" i="16"/>
  <c r="G14" i="16"/>
  <c r="G16" i="16" l="1"/>
</calcChain>
</file>

<file path=xl/sharedStrings.xml><?xml version="1.0" encoding="utf-8"?>
<sst xmlns="http://schemas.openxmlformats.org/spreadsheetml/2006/main" count="134" uniqueCount="85">
  <si>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</si>
  <si>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</si>
  <si>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</si>
  <si>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</si>
  <si>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</si>
  <si>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</si>
  <si>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</si>
  <si>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</si>
  <si>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</si>
  <si>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</si>
  <si>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</si>
  <si>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</si>
  <si>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</si>
  <si>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</si>
  <si>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</si>
  <si>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</si>
  <si>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kvm</t>
  </si>
  <si>
    <t>xe masla</t>
  </si>
  <si>
    <t>sxva masala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</si>
  <si>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</si>
  <si>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</si>
  <si>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</si>
  <si>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</si>
  <si>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მანქ/სთ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</si>
  <si>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</si>
  <si>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</si>
  <si>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</si>
  <si>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</si>
  <si>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</si>
  <si>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</si>
  <si>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30-3-2.</t>
  </si>
  <si>
    <t>m3</t>
  </si>
  <si>
    <t>qviSa-xreSi</t>
  </si>
  <si>
    <t>Sromis danaxarjebi</t>
  </si>
  <si>
    <t>k/sT</t>
  </si>
  <si>
    <t>fari ficris yalibis sisqiT 25-32 mm</t>
  </si>
  <si>
    <t>m2</t>
  </si>
  <si>
    <t>sxva masalebi</t>
  </si>
  <si>
    <t>gruntis ukuCayra-mosworeba xeliT, samuSaoebis dasrulebis Semdgom</t>
  </si>
  <si>
    <t>4,1-236</t>
  </si>
  <si>
    <t>6-31-2  მისად.</t>
  </si>
  <si>
    <t>1-81-4</t>
  </si>
  <si>
    <t>5-149</t>
  </si>
  <si>
    <t>5-10</t>
  </si>
  <si>
    <t xml:space="preserve">ბეტონის ტრანსპორტირება </t>
  </si>
  <si>
    <t>6-1-20</t>
  </si>
  <si>
    <t xml:space="preserve">qviSa-xreSis transportireba </t>
  </si>
  <si>
    <t>ბეტონის ტრანსპორტირება</t>
  </si>
  <si>
    <t xml:space="preserve">ბეტონი მ-300 , B 22,5, </t>
  </si>
  <si>
    <t>27-5-3</t>
  </si>
  <si>
    <t>manqanebi</t>
  </si>
  <si>
    <t>2,6–89</t>
  </si>
  <si>
    <t>გრძ/მ</t>
  </si>
  <si>
    <t>ganivi sadrenaJe milebis mowyoba
plastmasis miliT d-100 mm (proeqtis mixedviT)</t>
  </si>
  <si>
    <t xml:space="preserve">qviSa-xreSi ტრანსპორტირება </t>
  </si>
  <si>
    <r>
      <rPr>
        <b/>
        <sz val="9"/>
        <rFont val="AcadNusx"/>
      </rPr>
      <t>lenturi saZirkvlebis mowyoba monoliTuri betoniT</t>
    </r>
    <r>
      <rPr>
        <b/>
        <sz val="9"/>
        <rFont val="Sylfaen"/>
        <family val="1"/>
        <charset val="204"/>
      </rPr>
      <t xml:space="preserve"> მ-300, B 22,5,  </t>
    </r>
  </si>
  <si>
    <r>
      <t>100m</t>
    </r>
    <r>
      <rPr>
        <b/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</si>
  <si>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</si>
  <si>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t>4,1-323</t>
  </si>
  <si>
    <t>6-13-5</t>
  </si>
  <si>
    <t>კბმ</t>
  </si>
  <si>
    <t>ყალიბის ფარი</t>
  </si>
  <si>
    <t>კვმ</t>
  </si>
  <si>
    <t>ხე მასალა</t>
  </si>
  <si>
    <t>სამშენებლო lursmani</t>
  </si>
  <si>
    <t>სხვა მასალა</t>
  </si>
  <si>
    <t xml:space="preserve">ბეტონი მ 300 , B 22,5. </t>
  </si>
  <si>
    <t>სხვა მანქანები</t>
  </si>
  <si>
    <t>ლari</t>
  </si>
  <si>
    <t>8-4-7</t>
  </si>
  <si>
    <t>კედლის ტანის უკანა მხარის ჰიდროიზოლიაცია ცხელი ბიტuმით, ორჯერადი წაცხებით</t>
  </si>
  <si>
    <t>ბიტუმის ემულსია</t>
  </si>
  <si>
    <r>
      <t>kedlis tanis mowyoba monoliTuri betoniT m-300</t>
    </r>
    <r>
      <rPr>
        <b/>
        <sz val="9"/>
        <rFont val="Sylfaen"/>
        <family val="1"/>
        <charset val="204"/>
      </rPr>
      <t xml:space="preserve">, B 22,5, </t>
    </r>
  </si>
  <si>
    <t>kedelSi mowyobil sadrenaJe milebis Tavze qviSa-xreSis miyra</t>
  </si>
  <si>
    <t>1,1-34</t>
  </si>
  <si>
    <t xml:space="preserve">qviSa-xreSis safuZvlis mowyoba saZirkvlebis qveS </t>
  </si>
  <si>
    <t>46-23-1.</t>
  </si>
  <si>
    <t>gruntis გათხრა-mosworeba xeliT</t>
  </si>
  <si>
    <t>saankere armatura a-III d-12 mm ერთ მწკრივად, bijiT 300 mm, ტიტოეულის სიგრძით 400 მმ</t>
  </si>
  <si>
    <t>მ2</t>
  </si>
  <si>
    <t xml:space="preserve">WiaTuris municipalitetSi, cxovrebaZis # 33, manasiani igoris saxlTan sayrdeni kedlebis mowyoba
  </t>
  </si>
  <si>
    <t xml:space="preserve">არსებული კედლების (სინკარი) სრული დemontaJi </t>
  </si>
  <si>
    <t xml:space="preserve">დ–100 მმ პლასტმასის სადრენაჟე მილი </t>
  </si>
  <si>
    <t>სრფ</t>
  </si>
  <si>
    <t>ზედმეტი გრუნტის და სამშენებლო ნაგვის გატანა ნაყარში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</si>
</sst>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Arial"/>
      <family val="2"/>
    </font>
    <font>
      <sz val="9"/>
      <name val="AcadNusx"/>
    </font>
    <font>
      <b/>
      <sz val="9"/>
      <name val="AcadNusx"/>
    </font>
    <font>
      <b/>
      <sz val="9"/>
      <color theme="1"/>
      <name val="AcadNusx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2" fillId="2" borderId="0" xfId="0" applyFont="1" applyFill="1"/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2" fontId="1" fillId="0" borderId="0" xfId="0" applyNumberFormat="1" applyFont="1" applyFill="1"/>
    <xf numFmtId="2" fontId="4" fillId="2" borderId="4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49" fontId="5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1151"/>
  <sheetViews>
    <sheetView tabSelected="1" workbookViewId="0">
      <selection activeCell="G57" sqref="G57"/>
    </sheetView>
  </sheetViews>
  <sheetFormatPr defaultRowHeight="13.5" x14ac:dyDescent="0.25"/>
  <cols>
    <col min="1" max="1" width="2.5703125" style="3" customWidth="1"/>
    <col min="2" max="2" width="4" style="34" customWidth="1"/>
    <col min="3" max="3" width="9.140625" style="35" customWidth="1"/>
    <col min="4" max="4" width="41" style="36" customWidth="1"/>
    <col min="5" max="5" width="9.85546875" style="37" customWidth="1"/>
    <col min="6" max="6" width="8.42578125" style="37" customWidth="1"/>
    <col min="7" max="7" width="10" style="37" customWidth="1"/>
    <col min="8" max="8" width="7.85546875" style="37" customWidth="1"/>
    <col min="9" max="9" width="8.7109375" style="37" customWidth="1"/>
    <col min="10" max="10" width="7.42578125" style="37" customWidth="1"/>
    <col min="11" max="11" width="8.28515625" style="37" customWidth="1"/>
    <col min="12" max="12" width="7.42578125" style="37" customWidth="1"/>
    <col min="13" max="13" width="8.5703125" style="37" customWidth="1"/>
    <col min="14" max="14" width="11.7109375" style="37" customWidth="1"/>
    <col min="15" max="15" width="9.140625" style="1"/>
    <col min="16" max="16" width="9.7109375" style="1" bestFit="1" customWidth="1"/>
    <col min="17" max="16384" width="9.140625" style="1"/>
  </cols>
  <sheetData>
    <row r="2" spans="2:14" ht="28.5" customHeight="1" x14ac:dyDescent="0.25">
      <c r="B2" s="68" t="s">
        <v>80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21" customHeight="1" thickBot="1" x14ac:dyDescent="0.3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5" customHeight="1" x14ac:dyDescent="0.25">
      <c r="B4" s="71" t="s">
        <v>29</v>
      </c>
      <c r="C4" s="72" t="s">
        <v>24</v>
      </c>
      <c r="D4" s="73" t="s">
        <v>25</v>
      </c>
      <c r="E4" s="73" t="s">
        <v>26</v>
      </c>
      <c r="F4" s="73" t="s">
        <v>1</v>
      </c>
      <c r="G4" s="73"/>
      <c r="H4" s="73" t="s">
        <v>2</v>
      </c>
      <c r="I4" s="73"/>
      <c r="J4" s="73" t="s">
        <v>3</v>
      </c>
      <c r="K4" s="73"/>
      <c r="L4" s="73" t="s">
        <v>28</v>
      </c>
      <c r="M4" s="73"/>
      <c r="N4" s="74" t="s">
        <v>4</v>
      </c>
    </row>
    <row r="5" spans="2:14" ht="17.25" customHeight="1" x14ac:dyDescent="0.25">
      <c r="B5" s="65"/>
      <c r="C5" s="67"/>
      <c r="D5" s="66"/>
      <c r="E5" s="66"/>
      <c r="F5" s="66"/>
      <c r="G5" s="66"/>
      <c r="H5" s="66"/>
      <c r="I5" s="66"/>
      <c r="J5" s="66"/>
      <c r="K5" s="66"/>
      <c r="L5" s="66"/>
      <c r="M5" s="66"/>
      <c r="N5" s="75"/>
    </row>
    <row r="6" spans="2:14" ht="8.25" customHeight="1" x14ac:dyDescent="0.25">
      <c r="B6" s="65"/>
      <c r="C6" s="67"/>
      <c r="D6" s="66"/>
      <c r="E6" s="66"/>
      <c r="F6" s="76" t="s">
        <v>27</v>
      </c>
      <c r="G6" s="66" t="s">
        <v>5</v>
      </c>
      <c r="H6" s="66" t="s">
        <v>6</v>
      </c>
      <c r="I6" s="66" t="s">
        <v>5</v>
      </c>
      <c r="J6" s="66" t="s">
        <v>6</v>
      </c>
      <c r="K6" s="66" t="s">
        <v>5</v>
      </c>
      <c r="L6" s="66" t="s">
        <v>6</v>
      </c>
      <c r="M6" s="66" t="s">
        <v>5</v>
      </c>
      <c r="N6" s="75"/>
    </row>
    <row r="7" spans="2:14" ht="13.5" customHeight="1" x14ac:dyDescent="0.25">
      <c r="B7" s="65"/>
      <c r="C7" s="67"/>
      <c r="D7" s="66"/>
      <c r="E7" s="66"/>
      <c r="F7" s="76"/>
      <c r="G7" s="66"/>
      <c r="H7" s="66"/>
      <c r="I7" s="66"/>
      <c r="J7" s="66"/>
      <c r="K7" s="66"/>
      <c r="L7" s="66"/>
      <c r="M7" s="66"/>
      <c r="N7" s="75"/>
    </row>
    <row r="8" spans="2:14" ht="55.5" customHeight="1" x14ac:dyDescent="0.25">
      <c r="B8" s="65"/>
      <c r="C8" s="67"/>
      <c r="D8" s="66"/>
      <c r="E8" s="66"/>
      <c r="F8" s="76"/>
      <c r="G8" s="66"/>
      <c r="H8" s="66"/>
      <c r="I8" s="66"/>
      <c r="J8" s="66"/>
      <c r="K8" s="66"/>
      <c r="L8" s="66"/>
      <c r="M8" s="66"/>
      <c r="N8" s="75"/>
    </row>
    <row r="9" spans="2:14" x14ac:dyDescent="0.25">
      <c r="B9" s="51">
        <v>1</v>
      </c>
      <c r="C9" s="52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3">
        <v>13</v>
      </c>
    </row>
    <row r="10" spans="2:14" ht="25.5" x14ac:dyDescent="0.25">
      <c r="B10" s="65">
        <v>1</v>
      </c>
      <c r="C10" s="67" t="s">
        <v>76</v>
      </c>
      <c r="D10" s="5" t="s">
        <v>81</v>
      </c>
      <c r="E10" s="54" t="s">
        <v>31</v>
      </c>
      <c r="F10" s="6"/>
      <c r="G10" s="13">
        <f>17*2*0.25</f>
        <v>8.5</v>
      </c>
      <c r="H10" s="8"/>
      <c r="I10" s="8"/>
      <c r="J10" s="8"/>
      <c r="K10" s="8"/>
      <c r="L10" s="8"/>
      <c r="M10" s="8"/>
      <c r="N10" s="12"/>
    </row>
    <row r="11" spans="2:14" x14ac:dyDescent="0.25">
      <c r="B11" s="65"/>
      <c r="C11" s="67"/>
      <c r="D11" s="7" t="s">
        <v>11</v>
      </c>
      <c r="E11" s="6" t="s">
        <v>12</v>
      </c>
      <c r="F11" s="6">
        <v>5.9</v>
      </c>
      <c r="G11" s="6">
        <f>G10*F11</f>
        <v>50.150000000000006</v>
      </c>
      <c r="H11" s="8"/>
      <c r="I11" s="8"/>
      <c r="J11" s="8"/>
      <c r="K11" s="8"/>
      <c r="L11" s="8"/>
      <c r="M11" s="8"/>
      <c r="N11" s="12"/>
    </row>
    <row r="12" spans="2:14" x14ac:dyDescent="0.25">
      <c r="B12" s="65"/>
      <c r="C12" s="67"/>
      <c r="D12" s="7" t="s">
        <v>14</v>
      </c>
      <c r="E12" s="6" t="s">
        <v>23</v>
      </c>
      <c r="F12" s="6">
        <v>1.8</v>
      </c>
      <c r="G12" s="6">
        <f>G10*F12</f>
        <v>15.3</v>
      </c>
      <c r="H12" s="8"/>
      <c r="I12" s="8"/>
      <c r="J12" s="8"/>
      <c r="K12" s="8"/>
      <c r="L12" s="8"/>
      <c r="M12" s="8"/>
      <c r="N12" s="12"/>
    </row>
    <row r="13" spans="2:14" ht="17.25" customHeight="1" x14ac:dyDescent="0.25">
      <c r="B13" s="65">
        <v>2</v>
      </c>
      <c r="C13" s="67" t="s">
        <v>13</v>
      </c>
      <c r="D13" s="5" t="s">
        <v>77</v>
      </c>
      <c r="E13" s="54" t="s">
        <v>36</v>
      </c>
      <c r="F13" s="6"/>
      <c r="G13" s="13">
        <f>17*2.5*1</f>
        <v>42.5</v>
      </c>
      <c r="H13" s="8"/>
      <c r="I13" s="8"/>
      <c r="J13" s="8"/>
      <c r="K13" s="8"/>
      <c r="L13" s="8"/>
      <c r="M13" s="8"/>
      <c r="N13" s="12"/>
    </row>
    <row r="14" spans="2:14" x14ac:dyDescent="0.25">
      <c r="B14" s="65"/>
      <c r="C14" s="67"/>
      <c r="D14" s="22" t="s">
        <v>11</v>
      </c>
      <c r="E14" s="6" t="s">
        <v>12</v>
      </c>
      <c r="F14" s="6">
        <v>2.06</v>
      </c>
      <c r="G14" s="8">
        <f>G13*F14</f>
        <v>87.55</v>
      </c>
      <c r="H14" s="8"/>
      <c r="I14" s="8"/>
      <c r="J14" s="8"/>
      <c r="K14" s="8"/>
      <c r="L14" s="8"/>
      <c r="M14" s="8"/>
      <c r="N14" s="12"/>
    </row>
    <row r="15" spans="2:14" ht="33" customHeight="1" x14ac:dyDescent="0.25">
      <c r="B15" s="65">
        <v>3</v>
      </c>
      <c r="C15" s="67" t="s">
        <v>41</v>
      </c>
      <c r="D15" s="5" t="s">
        <v>38</v>
      </c>
      <c r="E15" s="54" t="s">
        <v>31</v>
      </c>
      <c r="F15" s="6"/>
      <c r="G15" s="13">
        <f>G13</f>
        <v>42.5</v>
      </c>
      <c r="H15" s="8"/>
      <c r="I15" s="8"/>
      <c r="J15" s="8"/>
      <c r="K15" s="8"/>
      <c r="L15" s="8"/>
      <c r="M15" s="8"/>
      <c r="N15" s="12"/>
    </row>
    <row r="16" spans="2:14" x14ac:dyDescent="0.25">
      <c r="B16" s="65"/>
      <c r="C16" s="67"/>
      <c r="D16" s="22" t="s">
        <v>11</v>
      </c>
      <c r="E16" s="6" t="s">
        <v>12</v>
      </c>
      <c r="F16" s="6">
        <v>1.21</v>
      </c>
      <c r="G16" s="6">
        <f>G15*F16</f>
        <v>51.424999999999997</v>
      </c>
      <c r="H16" s="8"/>
      <c r="I16" s="8"/>
      <c r="J16" s="8"/>
      <c r="K16" s="8"/>
      <c r="L16" s="8"/>
      <c r="M16" s="8"/>
      <c r="N16" s="12"/>
    </row>
    <row r="17" spans="2:14" ht="25.5" x14ac:dyDescent="0.25">
      <c r="B17" s="58">
        <v>4</v>
      </c>
      <c r="C17" s="57" t="s">
        <v>83</v>
      </c>
      <c r="D17" s="59" t="s">
        <v>84</v>
      </c>
      <c r="E17" s="60" t="s">
        <v>10</v>
      </c>
      <c r="F17" s="61"/>
      <c r="G17" s="13">
        <f>G10*2</f>
        <v>17</v>
      </c>
      <c r="H17" s="8"/>
      <c r="I17" s="8"/>
      <c r="J17" s="8"/>
      <c r="K17" s="8"/>
      <c r="L17" s="55"/>
      <c r="M17" s="8"/>
      <c r="N17" s="12"/>
    </row>
    <row r="18" spans="2:14" ht="31.5" customHeight="1" x14ac:dyDescent="0.25">
      <c r="B18" s="65">
        <v>5</v>
      </c>
      <c r="C18" s="23" t="s">
        <v>30</v>
      </c>
      <c r="D18" s="5" t="s">
        <v>75</v>
      </c>
      <c r="E18" s="54" t="s">
        <v>31</v>
      </c>
      <c r="F18" s="6"/>
      <c r="G18" s="56">
        <f>17*1.6*0.1</f>
        <v>2.7200000000000006</v>
      </c>
      <c r="H18" s="8"/>
      <c r="I18" s="8"/>
      <c r="J18" s="8"/>
      <c r="K18" s="8"/>
      <c r="L18" s="8"/>
      <c r="M18" s="8"/>
      <c r="N18" s="12"/>
    </row>
    <row r="19" spans="2:14" x14ac:dyDescent="0.25">
      <c r="B19" s="65"/>
      <c r="C19" s="23"/>
      <c r="D19" s="7" t="s">
        <v>11</v>
      </c>
      <c r="E19" s="6" t="s">
        <v>12</v>
      </c>
      <c r="F19" s="6">
        <v>2.12</v>
      </c>
      <c r="G19" s="9">
        <f>G18*F19</f>
        <v>5.7664000000000017</v>
      </c>
      <c r="H19" s="8"/>
      <c r="I19" s="8"/>
      <c r="J19" s="8"/>
      <c r="K19" s="8"/>
      <c r="L19" s="8"/>
      <c r="M19" s="8"/>
      <c r="N19" s="12"/>
    </row>
    <row r="20" spans="2:14" x14ac:dyDescent="0.25">
      <c r="B20" s="65"/>
      <c r="C20" s="23" t="s">
        <v>39</v>
      </c>
      <c r="D20" s="7" t="s">
        <v>32</v>
      </c>
      <c r="E20" s="6" t="s">
        <v>31</v>
      </c>
      <c r="F20" s="6">
        <v>1.1000000000000001</v>
      </c>
      <c r="G20" s="9">
        <f>G18*F20</f>
        <v>2.9920000000000009</v>
      </c>
      <c r="H20" s="8"/>
      <c r="I20" s="8"/>
      <c r="J20" s="8"/>
      <c r="K20" s="8"/>
      <c r="L20" s="8"/>
      <c r="M20" s="8"/>
      <c r="N20" s="12"/>
    </row>
    <row r="21" spans="2:14" x14ac:dyDescent="0.25">
      <c r="B21" s="65"/>
      <c r="C21" s="23"/>
      <c r="D21" s="7" t="s">
        <v>46</v>
      </c>
      <c r="E21" s="6" t="s">
        <v>10</v>
      </c>
      <c r="F21" s="6"/>
      <c r="G21" s="9">
        <f>G20*1.55</f>
        <v>4.6376000000000017</v>
      </c>
      <c r="H21" s="8"/>
      <c r="I21" s="8"/>
      <c r="J21" s="8"/>
      <c r="K21" s="8"/>
      <c r="L21" s="55"/>
      <c r="M21" s="8"/>
      <c r="N21" s="12"/>
    </row>
    <row r="22" spans="2:14" x14ac:dyDescent="0.25">
      <c r="B22" s="65"/>
      <c r="C22" s="23"/>
      <c r="D22" s="7" t="s">
        <v>14</v>
      </c>
      <c r="E22" s="6" t="s">
        <v>9</v>
      </c>
      <c r="F22" s="9">
        <v>0.10100000000000001</v>
      </c>
      <c r="G22" s="9">
        <f>F22*G18</f>
        <v>0.27472000000000008</v>
      </c>
      <c r="H22" s="8"/>
      <c r="I22" s="8"/>
      <c r="J22" s="8"/>
      <c r="K22" s="8"/>
      <c r="L22" s="8"/>
      <c r="M22" s="8"/>
      <c r="N22" s="12"/>
    </row>
    <row r="23" spans="2:14" ht="30.75" customHeight="1" x14ac:dyDescent="0.25">
      <c r="B23" s="65">
        <v>6</v>
      </c>
      <c r="C23" s="23" t="s">
        <v>45</v>
      </c>
      <c r="D23" s="24" t="s">
        <v>55</v>
      </c>
      <c r="E23" s="54" t="s">
        <v>56</v>
      </c>
      <c r="F23" s="6"/>
      <c r="G23" s="13">
        <f>17*1.6*1/100</f>
        <v>0.27200000000000002</v>
      </c>
      <c r="H23" s="8"/>
      <c r="I23" s="8"/>
      <c r="J23" s="8"/>
      <c r="K23" s="8"/>
      <c r="L23" s="8"/>
      <c r="M23" s="8"/>
      <c r="N23" s="12"/>
    </row>
    <row r="24" spans="2:14" x14ac:dyDescent="0.25">
      <c r="B24" s="65"/>
      <c r="C24" s="23"/>
      <c r="D24" s="7" t="s">
        <v>7</v>
      </c>
      <c r="E24" s="6" t="s">
        <v>8</v>
      </c>
      <c r="F24" s="6">
        <v>286</v>
      </c>
      <c r="G24" s="8">
        <f>G23*F24</f>
        <v>77.792000000000002</v>
      </c>
      <c r="H24" s="8"/>
      <c r="I24" s="8"/>
      <c r="J24" s="8"/>
      <c r="K24" s="8"/>
      <c r="L24" s="8"/>
      <c r="M24" s="8"/>
      <c r="N24" s="12"/>
    </row>
    <row r="25" spans="2:14" x14ac:dyDescent="0.25">
      <c r="B25" s="65"/>
      <c r="C25" s="23"/>
      <c r="D25" s="7" t="s">
        <v>14</v>
      </c>
      <c r="E25" s="6" t="s">
        <v>9</v>
      </c>
      <c r="F25" s="6">
        <v>76</v>
      </c>
      <c r="G25" s="8">
        <f>G23*F25</f>
        <v>20.672000000000001</v>
      </c>
      <c r="H25" s="8"/>
      <c r="I25" s="8"/>
      <c r="J25" s="8"/>
      <c r="K25" s="8"/>
      <c r="L25" s="8"/>
      <c r="M25" s="8"/>
      <c r="N25" s="12"/>
    </row>
    <row r="26" spans="2:14" x14ac:dyDescent="0.25">
      <c r="B26" s="65"/>
      <c r="C26" s="23" t="s">
        <v>58</v>
      </c>
      <c r="D26" s="22" t="s">
        <v>48</v>
      </c>
      <c r="E26" s="6" t="s">
        <v>31</v>
      </c>
      <c r="F26" s="6">
        <v>102</v>
      </c>
      <c r="G26" s="8">
        <f>G23*F26</f>
        <v>27.744000000000003</v>
      </c>
      <c r="H26" s="55"/>
      <c r="I26" s="8"/>
      <c r="J26" s="8"/>
      <c r="K26" s="8"/>
      <c r="L26" s="8"/>
      <c r="M26" s="8"/>
      <c r="N26" s="12"/>
    </row>
    <row r="27" spans="2:14" ht="39" customHeight="1" x14ac:dyDescent="0.25">
      <c r="B27" s="65"/>
      <c r="C27" s="23" t="s">
        <v>74</v>
      </c>
      <c r="D27" s="7" t="s">
        <v>78</v>
      </c>
      <c r="E27" s="6" t="s">
        <v>19</v>
      </c>
      <c r="F27" s="6"/>
      <c r="G27" s="8">
        <f>57*0.4</f>
        <v>22.8</v>
      </c>
      <c r="H27" s="55"/>
      <c r="I27" s="8"/>
      <c r="J27" s="8"/>
      <c r="K27" s="8"/>
      <c r="L27" s="8"/>
      <c r="M27" s="8"/>
      <c r="N27" s="12"/>
    </row>
    <row r="28" spans="2:14" x14ac:dyDescent="0.25">
      <c r="B28" s="65"/>
      <c r="C28" s="23" t="s">
        <v>42</v>
      </c>
      <c r="D28" s="7" t="s">
        <v>35</v>
      </c>
      <c r="E28" s="6" t="s">
        <v>16</v>
      </c>
      <c r="F28" s="6">
        <v>80.3</v>
      </c>
      <c r="G28" s="8">
        <f>G23*F28</f>
        <v>21.8416</v>
      </c>
      <c r="H28" s="55"/>
      <c r="I28" s="8"/>
      <c r="J28" s="8"/>
      <c r="K28" s="8"/>
      <c r="L28" s="8"/>
      <c r="M28" s="8"/>
      <c r="N28" s="12"/>
    </row>
    <row r="29" spans="2:14" x14ac:dyDescent="0.25">
      <c r="B29" s="65"/>
      <c r="C29" s="23" t="s">
        <v>43</v>
      </c>
      <c r="D29" s="7" t="s">
        <v>17</v>
      </c>
      <c r="E29" s="6" t="s">
        <v>15</v>
      </c>
      <c r="F29" s="6">
        <v>0.39</v>
      </c>
      <c r="G29" s="8">
        <f>G23*F29</f>
        <v>0.10608000000000001</v>
      </c>
      <c r="H29" s="55"/>
      <c r="I29" s="8"/>
      <c r="J29" s="8"/>
      <c r="K29" s="8"/>
      <c r="L29" s="8"/>
      <c r="M29" s="8"/>
      <c r="N29" s="12"/>
    </row>
    <row r="30" spans="2:14" x14ac:dyDescent="0.25">
      <c r="B30" s="65"/>
      <c r="C30" s="23"/>
      <c r="D30" s="7" t="s">
        <v>18</v>
      </c>
      <c r="E30" s="6" t="s">
        <v>9</v>
      </c>
      <c r="F30" s="6">
        <v>13</v>
      </c>
      <c r="G30" s="8">
        <f>G23*F30</f>
        <v>3.5360000000000005</v>
      </c>
      <c r="H30" s="8"/>
      <c r="I30" s="8"/>
      <c r="J30" s="8"/>
      <c r="K30" s="8"/>
      <c r="L30" s="8"/>
      <c r="M30" s="8"/>
      <c r="N30" s="12"/>
    </row>
    <row r="31" spans="2:14" x14ac:dyDescent="0.25">
      <c r="B31" s="65"/>
      <c r="C31" s="23"/>
      <c r="D31" s="7" t="s">
        <v>47</v>
      </c>
      <c r="E31" s="6" t="s">
        <v>10</v>
      </c>
      <c r="F31" s="6"/>
      <c r="G31" s="8">
        <f>G26*2.4</f>
        <v>66.585599999999999</v>
      </c>
      <c r="H31" s="8"/>
      <c r="I31" s="8"/>
      <c r="J31" s="8"/>
      <c r="K31" s="8"/>
      <c r="L31" s="55"/>
      <c r="M31" s="8"/>
      <c r="N31" s="12"/>
    </row>
    <row r="32" spans="2:14" ht="25.5" x14ac:dyDescent="0.25">
      <c r="B32" s="63">
        <v>7</v>
      </c>
      <c r="C32" s="40" t="s">
        <v>59</v>
      </c>
      <c r="D32" s="41" t="s">
        <v>72</v>
      </c>
      <c r="E32" s="42" t="s">
        <v>56</v>
      </c>
      <c r="F32" s="43"/>
      <c r="G32" s="13">
        <f>0.675*2.3*17/100</f>
        <v>0.26392499999999997</v>
      </c>
      <c r="H32" s="44"/>
      <c r="I32" s="44"/>
      <c r="J32" s="44"/>
      <c r="K32" s="44"/>
      <c r="L32" s="44"/>
      <c r="M32" s="44"/>
      <c r="N32" s="49"/>
    </row>
    <row r="33" spans="2:14" x14ac:dyDescent="0.25">
      <c r="B33" s="63"/>
      <c r="C33" s="40"/>
      <c r="D33" s="45" t="s">
        <v>7</v>
      </c>
      <c r="E33" s="43" t="s">
        <v>8</v>
      </c>
      <c r="F33" s="43">
        <v>474</v>
      </c>
      <c r="G33" s="9">
        <f>G32*F33</f>
        <v>125.10044999999998</v>
      </c>
      <c r="H33" s="44"/>
      <c r="I33" s="44"/>
      <c r="J33" s="44"/>
      <c r="K33" s="44"/>
      <c r="L33" s="44"/>
      <c r="M33" s="44"/>
      <c r="N33" s="49"/>
    </row>
    <row r="34" spans="2:14" x14ac:dyDescent="0.25">
      <c r="B34" s="63"/>
      <c r="C34" s="40"/>
      <c r="D34" s="45" t="s">
        <v>14</v>
      </c>
      <c r="E34" s="43" t="s">
        <v>9</v>
      </c>
      <c r="F34" s="43">
        <v>66</v>
      </c>
      <c r="G34" s="9">
        <f>G32*F34</f>
        <v>17.419049999999999</v>
      </c>
      <c r="H34" s="44"/>
      <c r="I34" s="44"/>
      <c r="J34" s="44"/>
      <c r="K34" s="44"/>
      <c r="L34" s="44"/>
      <c r="M34" s="44"/>
      <c r="N34" s="49"/>
    </row>
    <row r="35" spans="2:14" x14ac:dyDescent="0.25">
      <c r="B35" s="63"/>
      <c r="C35" s="23" t="s">
        <v>58</v>
      </c>
      <c r="D35" s="46" t="s">
        <v>66</v>
      </c>
      <c r="E35" s="43" t="s">
        <v>60</v>
      </c>
      <c r="F35" s="43">
        <v>102</v>
      </c>
      <c r="G35" s="9">
        <f>G32*F35</f>
        <v>26.920349999999996</v>
      </c>
      <c r="H35" s="55"/>
      <c r="I35" s="44"/>
      <c r="J35" s="44"/>
      <c r="K35" s="44"/>
      <c r="L35" s="44"/>
      <c r="M35" s="44"/>
      <c r="N35" s="49"/>
    </row>
    <row r="36" spans="2:14" x14ac:dyDescent="0.25">
      <c r="B36" s="63"/>
      <c r="C36" s="23" t="s">
        <v>42</v>
      </c>
      <c r="D36" s="45" t="s">
        <v>61</v>
      </c>
      <c r="E36" s="43" t="s">
        <v>62</v>
      </c>
      <c r="F36" s="43">
        <v>132</v>
      </c>
      <c r="G36" s="9">
        <f>G32*F36</f>
        <v>34.838099999999997</v>
      </c>
      <c r="H36" s="55"/>
      <c r="I36" s="44"/>
      <c r="J36" s="44"/>
      <c r="K36" s="44"/>
      <c r="L36" s="44"/>
      <c r="M36" s="44"/>
      <c r="N36" s="49"/>
    </row>
    <row r="37" spans="2:14" x14ac:dyDescent="0.25">
      <c r="B37" s="63"/>
      <c r="C37" s="23" t="s">
        <v>43</v>
      </c>
      <c r="D37" s="45" t="s">
        <v>63</v>
      </c>
      <c r="E37" s="43" t="s">
        <v>60</v>
      </c>
      <c r="F37" s="43">
        <v>2.75</v>
      </c>
      <c r="G37" s="9">
        <f>G32*F37</f>
        <v>0.7257937499999999</v>
      </c>
      <c r="H37" s="55"/>
      <c r="I37" s="44"/>
      <c r="J37" s="44"/>
      <c r="K37" s="44"/>
      <c r="L37" s="44"/>
      <c r="M37" s="44"/>
      <c r="N37" s="49"/>
    </row>
    <row r="38" spans="2:14" x14ac:dyDescent="0.25">
      <c r="B38" s="63"/>
      <c r="C38" s="40"/>
      <c r="D38" s="45" t="s">
        <v>64</v>
      </c>
      <c r="E38" s="43" t="s">
        <v>10</v>
      </c>
      <c r="F38" s="43">
        <v>0.16</v>
      </c>
      <c r="G38" s="9">
        <f>G32*F38</f>
        <v>4.2227999999999995E-2</v>
      </c>
      <c r="H38" s="44"/>
      <c r="I38" s="44"/>
      <c r="J38" s="44"/>
      <c r="K38" s="44"/>
      <c r="L38" s="44"/>
      <c r="M38" s="44"/>
      <c r="N38" s="49"/>
    </row>
    <row r="39" spans="2:14" x14ac:dyDescent="0.25">
      <c r="B39" s="63"/>
      <c r="C39" s="40"/>
      <c r="D39" s="45" t="s">
        <v>65</v>
      </c>
      <c r="E39" s="43" t="s">
        <v>9</v>
      </c>
      <c r="F39" s="43">
        <v>24</v>
      </c>
      <c r="G39" s="9">
        <f>G32*F39</f>
        <v>6.3341999999999992</v>
      </c>
      <c r="H39" s="44"/>
      <c r="I39" s="44"/>
      <c r="J39" s="44"/>
      <c r="K39" s="44"/>
      <c r="L39" s="44"/>
      <c r="M39" s="44"/>
      <c r="N39" s="49"/>
    </row>
    <row r="40" spans="2:14" x14ac:dyDescent="0.25">
      <c r="B40" s="63"/>
      <c r="C40" s="40"/>
      <c r="D40" s="45" t="s">
        <v>44</v>
      </c>
      <c r="E40" s="43" t="s">
        <v>10</v>
      </c>
      <c r="F40" s="43"/>
      <c r="G40" s="9">
        <f>G35*2.4</f>
        <v>64.608839999999987</v>
      </c>
      <c r="H40" s="44"/>
      <c r="I40" s="44"/>
      <c r="J40" s="44"/>
      <c r="K40" s="44"/>
      <c r="L40" s="55"/>
      <c r="M40" s="44"/>
      <c r="N40" s="49"/>
    </row>
    <row r="41" spans="2:14" ht="38.25" x14ac:dyDescent="0.25">
      <c r="B41" s="63">
        <v>8</v>
      </c>
      <c r="C41" s="40" t="s">
        <v>69</v>
      </c>
      <c r="D41" s="41" t="s">
        <v>70</v>
      </c>
      <c r="E41" s="42" t="s">
        <v>79</v>
      </c>
      <c r="F41" s="47"/>
      <c r="G41" s="48">
        <f>17*3.3*2</f>
        <v>112.19999999999999</v>
      </c>
      <c r="H41" s="44"/>
      <c r="I41" s="44"/>
      <c r="J41" s="44"/>
      <c r="K41" s="44"/>
      <c r="L41" s="44"/>
      <c r="M41" s="44"/>
      <c r="N41" s="49"/>
    </row>
    <row r="42" spans="2:14" x14ac:dyDescent="0.25">
      <c r="B42" s="63"/>
      <c r="C42" s="40"/>
      <c r="D42" s="45" t="s">
        <v>11</v>
      </c>
      <c r="E42" s="43" t="s">
        <v>12</v>
      </c>
      <c r="F42" s="43">
        <v>0.33600000000000002</v>
      </c>
      <c r="G42" s="8">
        <f>F42*G41</f>
        <v>37.699199999999998</v>
      </c>
      <c r="H42" s="44"/>
      <c r="I42" s="44"/>
      <c r="J42" s="44"/>
      <c r="K42" s="44"/>
      <c r="L42" s="44"/>
      <c r="M42" s="44"/>
      <c r="N42" s="49"/>
    </row>
    <row r="43" spans="2:14" x14ac:dyDescent="0.25">
      <c r="B43" s="63"/>
      <c r="C43" s="40"/>
      <c r="D43" s="45" t="s">
        <v>67</v>
      </c>
      <c r="E43" s="43" t="s">
        <v>68</v>
      </c>
      <c r="F43" s="43">
        <v>1.4999999999999999E-2</v>
      </c>
      <c r="G43" s="8">
        <f>F43*G41</f>
        <v>1.6829999999999998</v>
      </c>
      <c r="H43" s="44"/>
      <c r="I43" s="44"/>
      <c r="J43" s="44"/>
      <c r="K43" s="44"/>
      <c r="L43" s="44"/>
      <c r="M43" s="44"/>
      <c r="N43" s="49"/>
    </row>
    <row r="44" spans="2:14" x14ac:dyDescent="0.25">
      <c r="B44" s="63"/>
      <c r="C44" s="40"/>
      <c r="D44" s="45" t="s">
        <v>71</v>
      </c>
      <c r="E44" s="43" t="s">
        <v>10</v>
      </c>
      <c r="F44" s="43">
        <f>0.24/100</f>
        <v>2.3999999999999998E-3</v>
      </c>
      <c r="G44" s="8">
        <f>F44*G41</f>
        <v>0.26927999999999996</v>
      </c>
      <c r="H44" s="44"/>
      <c r="I44" s="44"/>
      <c r="J44" s="44"/>
      <c r="K44" s="44"/>
      <c r="L44" s="44"/>
      <c r="M44" s="44"/>
      <c r="N44" s="49"/>
    </row>
    <row r="45" spans="2:14" x14ac:dyDescent="0.25">
      <c r="B45" s="63"/>
      <c r="C45" s="40"/>
      <c r="D45" s="45" t="s">
        <v>65</v>
      </c>
      <c r="E45" s="43"/>
      <c r="F45" s="43">
        <v>2.3E-2</v>
      </c>
      <c r="G45" s="8">
        <f>F45*G41</f>
        <v>2.5805999999999996</v>
      </c>
      <c r="H45" s="44"/>
      <c r="I45" s="44"/>
      <c r="J45" s="44"/>
      <c r="K45" s="44"/>
      <c r="L45" s="44"/>
      <c r="M45" s="44"/>
      <c r="N45" s="49"/>
    </row>
    <row r="46" spans="2:14" ht="38.25" x14ac:dyDescent="0.25">
      <c r="B46" s="64">
        <v>9</v>
      </c>
      <c r="C46" s="14" t="s">
        <v>49</v>
      </c>
      <c r="D46" s="15" t="s">
        <v>53</v>
      </c>
      <c r="E46" s="16" t="s">
        <v>19</v>
      </c>
      <c r="F46" s="17"/>
      <c r="G46" s="17">
        <f>15*0.9</f>
        <v>13.5</v>
      </c>
      <c r="H46" s="16"/>
      <c r="I46" s="17"/>
      <c r="J46" s="16"/>
      <c r="K46" s="16"/>
      <c r="L46" s="17"/>
      <c r="M46" s="17"/>
      <c r="N46" s="38"/>
    </row>
    <row r="47" spans="2:14" x14ac:dyDescent="0.25">
      <c r="B47" s="64"/>
      <c r="C47" s="18"/>
      <c r="D47" s="19" t="s">
        <v>33</v>
      </c>
      <c r="E47" s="20" t="s">
        <v>34</v>
      </c>
      <c r="F47" s="21">
        <v>0.33100000000000002</v>
      </c>
      <c r="G47" s="21">
        <f>F47*G46</f>
        <v>4.4685000000000006</v>
      </c>
      <c r="H47" s="20"/>
      <c r="I47" s="21"/>
      <c r="J47" s="21"/>
      <c r="K47" s="20"/>
      <c r="L47" s="21"/>
      <c r="M47" s="21"/>
      <c r="N47" s="39"/>
    </row>
    <row r="48" spans="2:14" x14ac:dyDescent="0.25">
      <c r="B48" s="64"/>
      <c r="C48" s="18"/>
      <c r="D48" s="19" t="s">
        <v>50</v>
      </c>
      <c r="E48" s="20" t="s">
        <v>9</v>
      </c>
      <c r="F48" s="21">
        <v>4.7000000000000002E-3</v>
      </c>
      <c r="G48" s="21">
        <f>F48*G46</f>
        <v>6.3450000000000006E-2</v>
      </c>
      <c r="H48" s="20"/>
      <c r="I48" s="21"/>
      <c r="J48" s="20"/>
      <c r="K48" s="20"/>
      <c r="L48" s="21"/>
      <c r="M48" s="21"/>
      <c r="N48" s="39"/>
    </row>
    <row r="49" spans="1:16" x14ac:dyDescent="0.25">
      <c r="B49" s="64"/>
      <c r="C49" s="52" t="s">
        <v>51</v>
      </c>
      <c r="D49" s="7" t="s">
        <v>82</v>
      </c>
      <c r="E49" s="6" t="s">
        <v>52</v>
      </c>
      <c r="F49" s="8"/>
      <c r="G49" s="8">
        <f>G46</f>
        <v>13.5</v>
      </c>
      <c r="H49" s="8"/>
      <c r="I49" s="8"/>
      <c r="J49" s="8"/>
      <c r="K49" s="8"/>
      <c r="L49" s="8"/>
      <c r="M49" s="8"/>
      <c r="N49" s="12"/>
    </row>
    <row r="50" spans="1:16" x14ac:dyDescent="0.25">
      <c r="B50" s="64"/>
      <c r="C50" s="18"/>
      <c r="D50" s="19" t="s">
        <v>37</v>
      </c>
      <c r="E50" s="20" t="s">
        <v>9</v>
      </c>
      <c r="F50" s="21">
        <v>0.109</v>
      </c>
      <c r="G50" s="21">
        <f>F50*G46</f>
        <v>1.4715</v>
      </c>
      <c r="H50" s="20"/>
      <c r="I50" s="21"/>
      <c r="J50" s="20"/>
      <c r="K50" s="20"/>
      <c r="L50" s="21"/>
      <c r="M50" s="21"/>
      <c r="N50" s="39"/>
    </row>
    <row r="51" spans="1:16" ht="30" customHeight="1" x14ac:dyDescent="0.25">
      <c r="B51" s="65">
        <v>10</v>
      </c>
      <c r="C51" s="52" t="s">
        <v>40</v>
      </c>
      <c r="D51" s="5" t="s">
        <v>73</v>
      </c>
      <c r="E51" s="54" t="s">
        <v>57</v>
      </c>
      <c r="F51" s="6"/>
      <c r="G51" s="13">
        <f>0.2*15</f>
        <v>3</v>
      </c>
      <c r="H51" s="8"/>
      <c r="I51" s="8"/>
      <c r="J51" s="8"/>
      <c r="K51" s="8"/>
      <c r="L51" s="8"/>
      <c r="M51" s="8"/>
      <c r="N51" s="12"/>
      <c r="P51" s="11"/>
    </row>
    <row r="52" spans="1:16" x14ac:dyDescent="0.25">
      <c r="B52" s="65"/>
      <c r="C52" s="52"/>
      <c r="D52" s="7" t="s">
        <v>7</v>
      </c>
      <c r="E52" s="6" t="s">
        <v>8</v>
      </c>
      <c r="F52" s="6">
        <v>1.71</v>
      </c>
      <c r="G52" s="6">
        <f>G51*F52</f>
        <v>5.13</v>
      </c>
      <c r="H52" s="8"/>
      <c r="I52" s="8"/>
      <c r="J52" s="8"/>
      <c r="K52" s="8"/>
      <c r="L52" s="8"/>
      <c r="M52" s="8"/>
      <c r="N52" s="12"/>
    </row>
    <row r="53" spans="1:16" x14ac:dyDescent="0.25">
      <c r="B53" s="65"/>
      <c r="C53" s="52" t="s">
        <v>39</v>
      </c>
      <c r="D53" s="7" t="s">
        <v>32</v>
      </c>
      <c r="E53" s="6" t="s">
        <v>31</v>
      </c>
      <c r="F53" s="6">
        <v>1.03</v>
      </c>
      <c r="G53" s="6">
        <f>F53*G51</f>
        <v>3.09</v>
      </c>
      <c r="H53" s="8"/>
      <c r="I53" s="8"/>
      <c r="J53" s="8"/>
      <c r="K53" s="8"/>
      <c r="L53" s="8"/>
      <c r="M53" s="8"/>
      <c r="N53" s="12"/>
    </row>
    <row r="54" spans="1:16" x14ac:dyDescent="0.25">
      <c r="B54" s="65"/>
      <c r="C54" s="52"/>
      <c r="D54" s="7" t="s">
        <v>54</v>
      </c>
      <c r="E54" s="6" t="s">
        <v>10</v>
      </c>
      <c r="F54" s="6">
        <v>1.55</v>
      </c>
      <c r="G54" s="6">
        <f>F54*G53</f>
        <v>4.7895000000000003</v>
      </c>
      <c r="H54" s="8"/>
      <c r="I54" s="8"/>
      <c r="J54" s="8"/>
      <c r="K54" s="8"/>
      <c r="L54" s="55"/>
      <c r="M54" s="8"/>
      <c r="N54" s="12"/>
    </row>
    <row r="55" spans="1:16" s="2" customFormat="1" x14ac:dyDescent="0.25">
      <c r="A55" s="4"/>
      <c r="B55" s="51"/>
      <c r="C55" s="52"/>
      <c r="D55" s="54" t="s">
        <v>0</v>
      </c>
      <c r="E55" s="54"/>
      <c r="F55" s="54"/>
      <c r="G55" s="54"/>
      <c r="H55" s="54"/>
      <c r="I55" s="25"/>
      <c r="J55" s="54"/>
      <c r="K55" s="13"/>
      <c r="L55" s="54"/>
      <c r="M55" s="13"/>
      <c r="N55" s="26"/>
      <c r="O55" s="10"/>
    </row>
    <row r="56" spans="1:16" x14ac:dyDescent="0.25">
      <c r="B56" s="51"/>
      <c r="C56" s="52"/>
      <c r="D56" s="54" t="s">
        <v>20</v>
      </c>
      <c r="E56" s="27"/>
      <c r="F56" s="6"/>
      <c r="G56" s="6"/>
      <c r="H56" s="6"/>
      <c r="I56" s="6"/>
      <c r="J56" s="6"/>
      <c r="K56" s="6"/>
      <c r="L56" s="6"/>
      <c r="M56" s="6"/>
      <c r="N56" s="12"/>
    </row>
    <row r="57" spans="1:16" x14ac:dyDescent="0.25">
      <c r="B57" s="51"/>
      <c r="C57" s="52"/>
      <c r="D57" s="54" t="s">
        <v>0</v>
      </c>
      <c r="E57" s="54"/>
      <c r="F57" s="6"/>
      <c r="G57" s="6"/>
      <c r="H57" s="6"/>
      <c r="I57" s="6"/>
      <c r="J57" s="6"/>
      <c r="K57" s="6"/>
      <c r="L57" s="6"/>
      <c r="M57" s="6"/>
      <c r="N57" s="26"/>
      <c r="P57" s="11"/>
    </row>
    <row r="58" spans="1:16" x14ac:dyDescent="0.25">
      <c r="B58" s="51"/>
      <c r="C58" s="52"/>
      <c r="D58" s="54" t="s">
        <v>21</v>
      </c>
      <c r="E58" s="27"/>
      <c r="F58" s="6"/>
      <c r="G58" s="6"/>
      <c r="H58" s="6"/>
      <c r="I58" s="6"/>
      <c r="J58" s="6"/>
      <c r="K58" s="6"/>
      <c r="L58" s="6"/>
      <c r="M58" s="6"/>
      <c r="N58" s="12"/>
      <c r="P58" s="11"/>
    </row>
    <row r="59" spans="1:16" x14ac:dyDescent="0.25">
      <c r="B59" s="51"/>
      <c r="C59" s="52"/>
      <c r="D59" s="54" t="s">
        <v>0</v>
      </c>
      <c r="E59" s="54"/>
      <c r="F59" s="6"/>
      <c r="G59" s="6"/>
      <c r="H59" s="6"/>
      <c r="I59" s="6"/>
      <c r="J59" s="6"/>
      <c r="K59" s="6"/>
      <c r="L59" s="6"/>
      <c r="M59" s="6"/>
      <c r="N59" s="26"/>
    </row>
    <row r="60" spans="1:16" x14ac:dyDescent="0.25">
      <c r="B60" s="51"/>
      <c r="C60" s="52"/>
      <c r="D60" s="54" t="s">
        <v>22</v>
      </c>
      <c r="E60" s="27">
        <v>0.03</v>
      </c>
      <c r="F60" s="6"/>
      <c r="G60" s="6"/>
      <c r="H60" s="6"/>
      <c r="I60" s="6"/>
      <c r="J60" s="6"/>
      <c r="K60" s="6"/>
      <c r="L60" s="6"/>
      <c r="M60" s="6"/>
      <c r="N60" s="12"/>
    </row>
    <row r="61" spans="1:16" x14ac:dyDescent="0.25">
      <c r="B61" s="51"/>
      <c r="C61" s="52"/>
      <c r="D61" s="54" t="s">
        <v>0</v>
      </c>
      <c r="E61" s="54"/>
      <c r="F61" s="6"/>
      <c r="G61" s="6"/>
      <c r="H61" s="6"/>
      <c r="I61" s="6"/>
      <c r="J61" s="6"/>
      <c r="K61" s="6"/>
      <c r="L61" s="6"/>
      <c r="M61" s="6"/>
      <c r="N61" s="26"/>
    </row>
    <row r="62" spans="1:16" ht="15.75" customHeight="1" x14ac:dyDescent="0.25">
      <c r="B62" s="50"/>
      <c r="C62" s="28"/>
      <c r="D62" s="29"/>
      <c r="E62" s="30"/>
      <c r="F62" s="50"/>
      <c r="G62" s="50"/>
      <c r="H62" s="30"/>
      <c r="I62" s="50"/>
      <c r="J62" s="50"/>
      <c r="K62" s="30"/>
      <c r="L62" s="30"/>
      <c r="M62" s="30"/>
      <c r="N62" s="30"/>
    </row>
    <row r="63" spans="1:16" x14ac:dyDescent="0.25">
      <c r="B63" s="50"/>
      <c r="C63" s="28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30"/>
    </row>
    <row r="64" spans="1:16" x14ac:dyDescent="0.25">
      <c r="B64" s="31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2:14" x14ac:dyDescent="0.25">
      <c r="B65" s="31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x14ac:dyDescent="0.25">
      <c r="B66" s="31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x14ac:dyDescent="0.25">
      <c r="B67" s="31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2:14" x14ac:dyDescent="0.25">
      <c r="B68" s="31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2:14" x14ac:dyDescent="0.25">
      <c r="B69" s="31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x14ac:dyDescent="0.25">
      <c r="B70" s="31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2:14" x14ac:dyDescent="0.25">
      <c r="B71" s="31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2:14" x14ac:dyDescent="0.25">
      <c r="B72" s="31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2:14" x14ac:dyDescent="0.25">
      <c r="B73" s="31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2:14" x14ac:dyDescent="0.25">
      <c r="B74" s="31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x14ac:dyDescent="0.25">
      <c r="B75" s="31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x14ac:dyDescent="0.25">
      <c r="B76" s="31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x14ac:dyDescent="0.25">
      <c r="B77" s="31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x14ac:dyDescent="0.25">
      <c r="B78" s="31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x14ac:dyDescent="0.25">
      <c r="B79" s="31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x14ac:dyDescent="0.25">
      <c r="B80" s="31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x14ac:dyDescent="0.25">
      <c r="B81" s="31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x14ac:dyDescent="0.25">
      <c r="B82" s="31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x14ac:dyDescent="0.25">
      <c r="B83" s="31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x14ac:dyDescent="0.25">
      <c r="B84" s="31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x14ac:dyDescent="0.25">
      <c r="B85" s="31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x14ac:dyDescent="0.25">
      <c r="B86" s="31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x14ac:dyDescent="0.25">
      <c r="B87" s="31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x14ac:dyDescent="0.25">
      <c r="B88" s="31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x14ac:dyDescent="0.25">
      <c r="B89" s="31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x14ac:dyDescent="0.25">
      <c r="B90" s="31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x14ac:dyDescent="0.25">
      <c r="B91" s="31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x14ac:dyDescent="0.25">
      <c r="B92" s="31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x14ac:dyDescent="0.25">
      <c r="B93" s="3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x14ac:dyDescent="0.25">
      <c r="B94" s="31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x14ac:dyDescent="0.25">
      <c r="B95" s="31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x14ac:dyDescent="0.25">
      <c r="B96" s="31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x14ac:dyDescent="0.25">
      <c r="B97" s="31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x14ac:dyDescent="0.25">
      <c r="B98" s="31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x14ac:dyDescent="0.25">
      <c r="B99" s="31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x14ac:dyDescent="0.25">
      <c r="B100" s="31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x14ac:dyDescent="0.25">
      <c r="B101" s="31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x14ac:dyDescent="0.25">
      <c r="B102" s="31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x14ac:dyDescent="0.25">
      <c r="B103" s="31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x14ac:dyDescent="0.25">
      <c r="B104" s="31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x14ac:dyDescent="0.25">
      <c r="B105" s="31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x14ac:dyDescent="0.25">
      <c r="B106" s="31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x14ac:dyDescent="0.25">
      <c r="B107" s="31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x14ac:dyDescent="0.25">
      <c r="B108" s="31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x14ac:dyDescent="0.25">
      <c r="B109" s="31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x14ac:dyDescent="0.25">
      <c r="B110" s="31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x14ac:dyDescent="0.25">
      <c r="B111" s="31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x14ac:dyDescent="0.25">
      <c r="B112" s="31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x14ac:dyDescent="0.25">
      <c r="B113" s="31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x14ac:dyDescent="0.25">
      <c r="B114" s="31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x14ac:dyDescent="0.25">
      <c r="B115" s="31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x14ac:dyDescent="0.25">
      <c r="B116" s="31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x14ac:dyDescent="0.25">
      <c r="B117" s="31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x14ac:dyDescent="0.25">
      <c r="B118" s="31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x14ac:dyDescent="0.25">
      <c r="B119" s="31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x14ac:dyDescent="0.25">
      <c r="B120" s="31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x14ac:dyDescent="0.25">
      <c r="B121" s="31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x14ac:dyDescent="0.25">
      <c r="B122" s="31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x14ac:dyDescent="0.25">
      <c r="B123" s="3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x14ac:dyDescent="0.25">
      <c r="B124" s="31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x14ac:dyDescent="0.25">
      <c r="B125" s="31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x14ac:dyDescent="0.25">
      <c r="B126" s="31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x14ac:dyDescent="0.25">
      <c r="B127" s="31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x14ac:dyDescent="0.25">
      <c r="B128" s="31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x14ac:dyDescent="0.25">
      <c r="B129" s="31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x14ac:dyDescent="0.25">
      <c r="B130" s="31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x14ac:dyDescent="0.25">
      <c r="B131" s="31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x14ac:dyDescent="0.25">
      <c r="B132" s="31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x14ac:dyDescent="0.25">
      <c r="B133" s="31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x14ac:dyDescent="0.25">
      <c r="B134" s="31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x14ac:dyDescent="0.25">
      <c r="B135" s="31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x14ac:dyDescent="0.25">
      <c r="B136" s="31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x14ac:dyDescent="0.25">
      <c r="B137" s="31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x14ac:dyDescent="0.25">
      <c r="B138" s="31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x14ac:dyDescent="0.25">
      <c r="B139" s="31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x14ac:dyDescent="0.25">
      <c r="B140" s="31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x14ac:dyDescent="0.25">
      <c r="B141" s="31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x14ac:dyDescent="0.25">
      <c r="B142" s="31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x14ac:dyDescent="0.25">
      <c r="B143" s="31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x14ac:dyDescent="0.25">
      <c r="B144" s="31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x14ac:dyDescent="0.25">
      <c r="B145" s="31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x14ac:dyDescent="0.25">
      <c r="B146" s="31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x14ac:dyDescent="0.25">
      <c r="B147" s="31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x14ac:dyDescent="0.25">
      <c r="B148" s="31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x14ac:dyDescent="0.25">
      <c r="B149" s="31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x14ac:dyDescent="0.25">
      <c r="B150" s="31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x14ac:dyDescent="0.25">
      <c r="B151" s="31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x14ac:dyDescent="0.25">
      <c r="B152" s="31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x14ac:dyDescent="0.25">
      <c r="B153" s="31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x14ac:dyDescent="0.25">
      <c r="B154" s="3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x14ac:dyDescent="0.25">
      <c r="B155" s="31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x14ac:dyDescent="0.25">
      <c r="B156" s="31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x14ac:dyDescent="0.25">
      <c r="B157" s="31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x14ac:dyDescent="0.25">
      <c r="B158" s="31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x14ac:dyDescent="0.25">
      <c r="B159" s="31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x14ac:dyDescent="0.25">
      <c r="B160" s="31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x14ac:dyDescent="0.25">
      <c r="B161" s="31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x14ac:dyDescent="0.25">
      <c r="B162" s="31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x14ac:dyDescent="0.25">
      <c r="B163" s="31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x14ac:dyDescent="0.25">
      <c r="B164" s="31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x14ac:dyDescent="0.25">
      <c r="B165" s="31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x14ac:dyDescent="0.25">
      <c r="B166" s="31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x14ac:dyDescent="0.25">
      <c r="B167" s="31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x14ac:dyDescent="0.25">
      <c r="B168" s="31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x14ac:dyDescent="0.25">
      <c r="B169" s="3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x14ac:dyDescent="0.25">
      <c r="B170" s="31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x14ac:dyDescent="0.25">
      <c r="B171" s="31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x14ac:dyDescent="0.25">
      <c r="B172" s="31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x14ac:dyDescent="0.25">
      <c r="B173" s="31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x14ac:dyDescent="0.25">
      <c r="B174" s="31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x14ac:dyDescent="0.25">
      <c r="B175" s="31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x14ac:dyDescent="0.25">
      <c r="B176" s="31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2:14" x14ac:dyDescent="0.25">
      <c r="B177" s="31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2:14" x14ac:dyDescent="0.25">
      <c r="B178" s="31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2:14" x14ac:dyDescent="0.25">
      <c r="B179" s="31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2:14" x14ac:dyDescent="0.25">
      <c r="B180" s="31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2:14" x14ac:dyDescent="0.25">
      <c r="B181" s="31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x14ac:dyDescent="0.25">
      <c r="B182" s="31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2:14" x14ac:dyDescent="0.25">
      <c r="B183" s="31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2:14" x14ac:dyDescent="0.25">
      <c r="B184" s="31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2:14" x14ac:dyDescent="0.25">
      <c r="B185" s="31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x14ac:dyDescent="0.25">
      <c r="B186" s="31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x14ac:dyDescent="0.25">
      <c r="B187" s="31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x14ac:dyDescent="0.25">
      <c r="B188" s="31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x14ac:dyDescent="0.25">
      <c r="B189" s="31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2:14" x14ac:dyDescent="0.25">
      <c r="B190" s="3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2:14" x14ac:dyDescent="0.25">
      <c r="B191" s="31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2:14" x14ac:dyDescent="0.25">
      <c r="B192" s="31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 x14ac:dyDescent="0.25">
      <c r="B193" s="31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 x14ac:dyDescent="0.25">
      <c r="B194" s="31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 x14ac:dyDescent="0.25">
      <c r="B195" s="31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 x14ac:dyDescent="0.25">
      <c r="B196" s="31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 x14ac:dyDescent="0.25">
      <c r="B197" s="31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 x14ac:dyDescent="0.25">
      <c r="B198" s="31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 x14ac:dyDescent="0.25">
      <c r="B199" s="31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 x14ac:dyDescent="0.25">
      <c r="B200" s="31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 x14ac:dyDescent="0.25">
      <c r="B201" s="31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2:14" x14ac:dyDescent="0.25">
      <c r="B202" s="31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2:14" x14ac:dyDescent="0.25">
      <c r="B203" s="31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2:14" x14ac:dyDescent="0.25">
      <c r="B204" s="31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2:14" x14ac:dyDescent="0.25">
      <c r="B205" s="31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2:14" x14ac:dyDescent="0.25">
      <c r="B206" s="31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2:14" x14ac:dyDescent="0.25">
      <c r="B207" s="31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2:14" x14ac:dyDescent="0.25">
      <c r="B208" s="31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2:14" x14ac:dyDescent="0.25">
      <c r="B209" s="31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2:14" x14ac:dyDescent="0.25">
      <c r="B210" s="31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2:14" x14ac:dyDescent="0.25">
      <c r="B211" s="31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2:14" x14ac:dyDescent="0.25">
      <c r="B212" s="31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2:14" x14ac:dyDescent="0.25">
      <c r="B213" s="31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2:14" x14ac:dyDescent="0.25">
      <c r="B214" s="31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2:14" x14ac:dyDescent="0.25">
      <c r="B215" s="31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2:14" x14ac:dyDescent="0.25">
      <c r="B216" s="31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2:14" x14ac:dyDescent="0.25">
      <c r="B217" s="31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2:14" x14ac:dyDescent="0.25">
      <c r="B218" s="31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2:14" x14ac:dyDescent="0.25">
      <c r="B219" s="31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14" x14ac:dyDescent="0.25">
      <c r="B220" s="31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x14ac:dyDescent="0.25">
      <c r="B221" s="31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2:14" x14ac:dyDescent="0.25">
      <c r="B222" s="31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2:14" x14ac:dyDescent="0.25">
      <c r="B223" s="31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2:14" x14ac:dyDescent="0.25">
      <c r="B224" s="31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2:14" x14ac:dyDescent="0.25">
      <c r="B225" s="31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2:14" x14ac:dyDescent="0.25">
      <c r="B226" s="31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2:14" x14ac:dyDescent="0.25">
      <c r="B227" s="31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2:14" x14ac:dyDescent="0.25">
      <c r="B228" s="31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2:14" x14ac:dyDescent="0.25">
      <c r="B229" s="31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2:14" x14ac:dyDescent="0.25">
      <c r="B230" s="31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2:14" x14ac:dyDescent="0.25">
      <c r="B231" s="31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2:14" x14ac:dyDescent="0.25">
      <c r="B232" s="31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4" x14ac:dyDescent="0.25">
      <c r="B233" s="31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2:14" x14ac:dyDescent="0.25">
      <c r="B234" s="3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2:14" x14ac:dyDescent="0.25">
      <c r="B235" s="31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2:14" x14ac:dyDescent="0.25">
      <c r="B236" s="31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2:14" x14ac:dyDescent="0.25">
      <c r="B237" s="31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x14ac:dyDescent="0.25">
      <c r="B238" s="31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x14ac:dyDescent="0.25">
      <c r="B239" s="31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2:14" x14ac:dyDescent="0.25">
      <c r="B240" s="31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x14ac:dyDescent="0.25">
      <c r="B241" s="31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x14ac:dyDescent="0.25">
      <c r="B242" s="31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x14ac:dyDescent="0.25">
      <c r="B243" s="31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x14ac:dyDescent="0.25">
      <c r="B244" s="31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x14ac:dyDescent="0.25">
      <c r="B245" s="31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x14ac:dyDescent="0.25">
      <c r="B246" s="31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x14ac:dyDescent="0.25">
      <c r="B247" s="31"/>
      <c r="C247" s="3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x14ac:dyDescent="0.25">
      <c r="B248" s="31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x14ac:dyDescent="0.25">
      <c r="B249" s="31"/>
      <c r="C249" s="3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x14ac:dyDescent="0.25">
      <c r="B250" s="31"/>
      <c r="C250" s="3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x14ac:dyDescent="0.25">
      <c r="B251" s="31"/>
      <c r="C251" s="3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x14ac:dyDescent="0.25">
      <c r="B252" s="31"/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x14ac:dyDescent="0.25">
      <c r="B253" s="31"/>
      <c r="C253" s="32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x14ac:dyDescent="0.25">
      <c r="B254" s="31"/>
      <c r="C254" s="32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x14ac:dyDescent="0.25">
      <c r="B255" s="31"/>
      <c r="C255" s="32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x14ac:dyDescent="0.25">
      <c r="B256" s="31"/>
      <c r="C256" s="32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x14ac:dyDescent="0.25">
      <c r="B257" s="31"/>
      <c r="C257" s="3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x14ac:dyDescent="0.25">
      <c r="B258" s="31"/>
      <c r="C258" s="3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x14ac:dyDescent="0.25">
      <c r="B259" s="31"/>
      <c r="C259" s="3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x14ac:dyDescent="0.25">
      <c r="B260" s="31"/>
      <c r="C260" s="32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x14ac:dyDescent="0.25">
      <c r="B261" s="31"/>
      <c r="C261" s="32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x14ac:dyDescent="0.25">
      <c r="B262" s="31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x14ac:dyDescent="0.25">
      <c r="B263" s="31"/>
      <c r="C263" s="32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x14ac:dyDescent="0.25">
      <c r="B264" s="31"/>
      <c r="C264" s="32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x14ac:dyDescent="0.25">
      <c r="B265" s="3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x14ac:dyDescent="0.25">
      <c r="B266" s="31"/>
      <c r="C266" s="32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x14ac:dyDescent="0.25">
      <c r="B267" s="31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x14ac:dyDescent="0.25">
      <c r="B268" s="31"/>
      <c r="C268" s="3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x14ac:dyDescent="0.25">
      <c r="B269" s="31"/>
      <c r="C269" s="3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x14ac:dyDescent="0.25">
      <c r="B270" s="31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x14ac:dyDescent="0.25">
      <c r="B271" s="31"/>
      <c r="C271" s="3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x14ac:dyDescent="0.25">
      <c r="B272" s="31"/>
      <c r="C272" s="32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x14ac:dyDescent="0.25">
      <c r="B273" s="31"/>
      <c r="C273" s="3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x14ac:dyDescent="0.25">
      <c r="B274" s="31"/>
      <c r="C274" s="3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x14ac:dyDescent="0.25">
      <c r="B275" s="31"/>
      <c r="C275" s="3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x14ac:dyDescent="0.25">
      <c r="B276" s="31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x14ac:dyDescent="0.25">
      <c r="B277" s="31"/>
      <c r="C277" s="32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x14ac:dyDescent="0.25">
      <c r="B278" s="31"/>
      <c r="C278" s="3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x14ac:dyDescent="0.25">
      <c r="B279" s="31"/>
      <c r="C279" s="32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x14ac:dyDescent="0.25">
      <c r="B280" s="31"/>
      <c r="C280" s="3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x14ac:dyDescent="0.25">
      <c r="B281" s="31"/>
      <c r="C281" s="32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x14ac:dyDescent="0.25">
      <c r="B282" s="31"/>
      <c r="C282" s="32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x14ac:dyDescent="0.25">
      <c r="B283" s="31"/>
      <c r="C283" s="3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x14ac:dyDescent="0.25">
      <c r="B284" s="31"/>
      <c r="C284" s="3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x14ac:dyDescent="0.25">
      <c r="B285" s="31"/>
      <c r="C285" s="32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x14ac:dyDescent="0.25">
      <c r="B286" s="31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x14ac:dyDescent="0.25">
      <c r="B287" s="31"/>
      <c r="C287" s="3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x14ac:dyDescent="0.25">
      <c r="B288" s="31"/>
      <c r="C288" s="3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x14ac:dyDescent="0.25">
      <c r="B289" s="31"/>
      <c r="C289" s="3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x14ac:dyDescent="0.25">
      <c r="B290" s="31"/>
      <c r="C290" s="32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x14ac:dyDescent="0.25">
      <c r="B291" s="31"/>
      <c r="C291" s="3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x14ac:dyDescent="0.25">
      <c r="B292" s="31"/>
      <c r="C292" s="3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x14ac:dyDescent="0.25">
      <c r="B293" s="31"/>
      <c r="C293" s="3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x14ac:dyDescent="0.25">
      <c r="B294" s="31"/>
      <c r="C294" s="3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x14ac:dyDescent="0.25">
      <c r="B295" s="31"/>
      <c r="C295" s="3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x14ac:dyDescent="0.25">
      <c r="B296" s="3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x14ac:dyDescent="0.25">
      <c r="B297" s="31"/>
      <c r="C297" s="32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x14ac:dyDescent="0.25">
      <c r="B298" s="31"/>
      <c r="C298" s="3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x14ac:dyDescent="0.25">
      <c r="B299" s="31"/>
      <c r="C299" s="3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x14ac:dyDescent="0.25">
      <c r="B300" s="31"/>
      <c r="C300" s="32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x14ac:dyDescent="0.25">
      <c r="B301" s="31"/>
      <c r="C301" s="32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x14ac:dyDescent="0.25">
      <c r="B302" s="31"/>
      <c r="C302" s="32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x14ac:dyDescent="0.25">
      <c r="B303" s="31"/>
      <c r="C303" s="3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x14ac:dyDescent="0.25">
      <c r="B304" s="31"/>
      <c r="C304" s="32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2:14" x14ac:dyDescent="0.25">
      <c r="B305" s="31"/>
      <c r="C305" s="3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2:14" x14ac:dyDescent="0.25">
      <c r="B306" s="31"/>
      <c r="C306" s="32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2:14" x14ac:dyDescent="0.25">
      <c r="B307" s="31"/>
      <c r="C307" s="3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2:14" x14ac:dyDescent="0.25">
      <c r="B308" s="31"/>
      <c r="C308" s="32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2:14" x14ac:dyDescent="0.25">
      <c r="B309" s="31"/>
      <c r="C309" s="32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2:14" x14ac:dyDescent="0.25">
      <c r="B310" s="31"/>
      <c r="C310" s="32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2:14" x14ac:dyDescent="0.25">
      <c r="B311" s="31"/>
      <c r="C311" s="3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2:14" x14ac:dyDescent="0.25">
      <c r="B312" s="31"/>
      <c r="C312" s="32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2:14" x14ac:dyDescent="0.25">
      <c r="B313" s="31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2:14" x14ac:dyDescent="0.25">
      <c r="B314" s="31"/>
      <c r="C314" s="3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2:14" x14ac:dyDescent="0.25">
      <c r="B315" s="31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2:14" x14ac:dyDescent="0.25">
      <c r="B316" s="31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2:14" x14ac:dyDescent="0.25">
      <c r="B317" s="31"/>
      <c r="C317" s="3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2:14" x14ac:dyDescent="0.25">
      <c r="B318" s="31"/>
      <c r="C318" s="3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2:14" x14ac:dyDescent="0.25">
      <c r="B319" s="31"/>
      <c r="C319" s="3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2:14" x14ac:dyDescent="0.25">
      <c r="B320" s="31"/>
      <c r="C320" s="32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2:14" x14ac:dyDescent="0.25">
      <c r="B321" s="31"/>
      <c r="C321" s="32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2:14" x14ac:dyDescent="0.25">
      <c r="B322" s="31"/>
      <c r="C322" s="32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2:14" x14ac:dyDescent="0.25">
      <c r="B323" s="31"/>
      <c r="C323" s="3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2:14" x14ac:dyDescent="0.25">
      <c r="B324" s="31"/>
      <c r="C324" s="32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2:14" x14ac:dyDescent="0.25">
      <c r="B325" s="31"/>
      <c r="C325" s="32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2:14" x14ac:dyDescent="0.25">
      <c r="B326" s="31"/>
      <c r="C326" s="32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2:14" x14ac:dyDescent="0.25">
      <c r="B327" s="3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2:14" x14ac:dyDescent="0.25">
      <c r="B328" s="31"/>
      <c r="C328" s="3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2:14" x14ac:dyDescent="0.25">
      <c r="B329" s="31"/>
      <c r="C329" s="32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2:14" x14ac:dyDescent="0.25">
      <c r="B330" s="31"/>
      <c r="C330" s="3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2:14" x14ac:dyDescent="0.25">
      <c r="B331" s="31"/>
      <c r="C331" s="3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2:14" x14ac:dyDescent="0.25">
      <c r="B332" s="31"/>
      <c r="C332" s="3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2:14" x14ac:dyDescent="0.25">
      <c r="B333" s="31"/>
      <c r="C333" s="3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2:14" x14ac:dyDescent="0.25">
      <c r="B334" s="31"/>
      <c r="C334" s="32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2:14" x14ac:dyDescent="0.25">
      <c r="B335" s="31"/>
      <c r="C335" s="32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2:14" x14ac:dyDescent="0.25">
      <c r="B336" s="31"/>
      <c r="C336" s="32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2:14" x14ac:dyDescent="0.25">
      <c r="B337" s="31"/>
      <c r="C337" s="32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2:14" x14ac:dyDescent="0.25">
      <c r="B338" s="31"/>
      <c r="C338" s="3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2:14" x14ac:dyDescent="0.25">
      <c r="B339" s="31"/>
      <c r="C339" s="3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2:14" x14ac:dyDescent="0.25">
      <c r="B340" s="31"/>
      <c r="C340" s="32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2:14" x14ac:dyDescent="0.25">
      <c r="B341" s="31"/>
      <c r="C341" s="3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2:14" x14ac:dyDescent="0.25">
      <c r="B342" s="31"/>
      <c r="C342" s="3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2:14" x14ac:dyDescent="0.25">
      <c r="B343" s="31"/>
      <c r="C343" s="3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2:14" x14ac:dyDescent="0.25">
      <c r="B344" s="31"/>
      <c r="C344" s="3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2:14" x14ac:dyDescent="0.25">
      <c r="B345" s="31"/>
      <c r="C345" s="3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2:14" x14ac:dyDescent="0.25">
      <c r="B346" s="31"/>
      <c r="C346" s="32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2:14" x14ac:dyDescent="0.25">
      <c r="B347" s="31"/>
      <c r="C347" s="3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2:14" x14ac:dyDescent="0.25">
      <c r="B348" s="31"/>
      <c r="C348" s="3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2:14" x14ac:dyDescent="0.25">
      <c r="B349" s="31"/>
      <c r="C349" s="3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2:14" x14ac:dyDescent="0.25">
      <c r="B350" s="31"/>
      <c r="C350" s="3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2:14" x14ac:dyDescent="0.25">
      <c r="B351" s="31"/>
      <c r="C351" s="3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2:14" x14ac:dyDescent="0.25">
      <c r="B352" s="31"/>
      <c r="C352" s="3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2:14" x14ac:dyDescent="0.25">
      <c r="B353" s="31"/>
      <c r="C353" s="32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2:14" x14ac:dyDescent="0.25">
      <c r="B354" s="31"/>
      <c r="C354" s="32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2:14" x14ac:dyDescent="0.25">
      <c r="B355" s="31"/>
      <c r="C355" s="32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2:14" x14ac:dyDescent="0.25">
      <c r="B356" s="31"/>
      <c r="C356" s="3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2:14" x14ac:dyDescent="0.25">
      <c r="B357" s="31"/>
      <c r="C357" s="3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2:14" x14ac:dyDescent="0.25">
      <c r="B358" s="31"/>
      <c r="C358" s="32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2:14" x14ac:dyDescent="0.25">
      <c r="B359" s="31"/>
      <c r="C359" s="32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2:14" x14ac:dyDescent="0.25">
      <c r="B360" s="31"/>
      <c r="C360" s="32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2:14" x14ac:dyDescent="0.25">
      <c r="B361" s="31"/>
      <c r="C361" s="3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2:14" x14ac:dyDescent="0.25">
      <c r="B362" s="31"/>
      <c r="C362" s="3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2:14" x14ac:dyDescent="0.25">
      <c r="B363" s="31"/>
      <c r="C363" s="3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2:14" x14ac:dyDescent="0.25">
      <c r="B364" s="31"/>
      <c r="C364" s="32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2:14" x14ac:dyDescent="0.25">
      <c r="B365" s="31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2:14" x14ac:dyDescent="0.25">
      <c r="B366" s="31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2:14" x14ac:dyDescent="0.25">
      <c r="B367" s="31"/>
      <c r="C367" s="32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2:14" x14ac:dyDescent="0.25">
      <c r="B368" s="31"/>
      <c r="C368" s="3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2:14" x14ac:dyDescent="0.25">
      <c r="B369" s="31"/>
      <c r="C369" s="3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2:14" x14ac:dyDescent="0.25">
      <c r="B370" s="31"/>
      <c r="C370" s="3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2:14" x14ac:dyDescent="0.25">
      <c r="B371" s="31"/>
      <c r="C371" s="3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2:14" x14ac:dyDescent="0.25">
      <c r="B372" s="31"/>
      <c r="C372" s="3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2:14" x14ac:dyDescent="0.25">
      <c r="B373" s="31"/>
      <c r="C373" s="3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2:14" x14ac:dyDescent="0.25">
      <c r="B374" s="31"/>
      <c r="C374" s="3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2:14" x14ac:dyDescent="0.25">
      <c r="B375" s="31"/>
      <c r="C375" s="3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2:14" x14ac:dyDescent="0.25">
      <c r="B376" s="31"/>
      <c r="C376" s="3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2:14" x14ac:dyDescent="0.25">
      <c r="B377" s="31"/>
      <c r="C377" s="3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2:14" x14ac:dyDescent="0.25">
      <c r="B378" s="31"/>
      <c r="C378" s="32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2:14" x14ac:dyDescent="0.25">
      <c r="B379" s="31"/>
      <c r="C379" s="3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2:14" x14ac:dyDescent="0.25">
      <c r="B380" s="31"/>
      <c r="C380" s="32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2:14" x14ac:dyDescent="0.25">
      <c r="B381" s="31"/>
      <c r="C381" s="3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2:14" x14ac:dyDescent="0.25">
      <c r="B382" s="31"/>
      <c r="C382" s="32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2:14" x14ac:dyDescent="0.25">
      <c r="B383" s="31"/>
      <c r="C383" s="3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2:14" x14ac:dyDescent="0.25">
      <c r="B384" s="31"/>
      <c r="C384" s="3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2:14" x14ac:dyDescent="0.25">
      <c r="B385" s="31"/>
      <c r="C385" s="3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2:14" x14ac:dyDescent="0.25">
      <c r="B386" s="31"/>
      <c r="C386" s="3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2:14" x14ac:dyDescent="0.25">
      <c r="B387" s="31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2:14" x14ac:dyDescent="0.25">
      <c r="B388" s="31"/>
      <c r="C388" s="32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2:14" x14ac:dyDescent="0.25">
      <c r="B389" s="31"/>
      <c r="C389" s="3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2:14" x14ac:dyDescent="0.25">
      <c r="B390" s="31"/>
      <c r="C390" s="3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2:14" x14ac:dyDescent="0.25">
      <c r="B391" s="31"/>
      <c r="C391" s="3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2:14" x14ac:dyDescent="0.25">
      <c r="B392" s="31"/>
      <c r="C392" s="3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2:14" x14ac:dyDescent="0.25">
      <c r="B393" s="31"/>
      <c r="C393" s="32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2:14" x14ac:dyDescent="0.25">
      <c r="B394" s="31"/>
      <c r="C394" s="3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2:14" x14ac:dyDescent="0.25">
      <c r="B395" s="31"/>
      <c r="C395" s="32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2:14" x14ac:dyDescent="0.25">
      <c r="B396" s="31"/>
      <c r="C396" s="32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2:14" x14ac:dyDescent="0.25">
      <c r="B397" s="31"/>
      <c r="C397" s="3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2:14" x14ac:dyDescent="0.25">
      <c r="B398" s="31"/>
      <c r="C398" s="3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2:14" x14ac:dyDescent="0.25">
      <c r="B399" s="31"/>
      <c r="C399" s="32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2:14" x14ac:dyDescent="0.25">
      <c r="B400" s="31"/>
      <c r="C400" s="3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2:14" x14ac:dyDescent="0.25">
      <c r="B401" s="31"/>
      <c r="C401" s="3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2:14" x14ac:dyDescent="0.25">
      <c r="B402" s="31"/>
      <c r="C402" s="3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2:14" x14ac:dyDescent="0.25">
      <c r="B403" s="31"/>
      <c r="C403" s="32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2:14" x14ac:dyDescent="0.25">
      <c r="B404" s="31"/>
      <c r="C404" s="32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2:14" x14ac:dyDescent="0.25">
      <c r="B405" s="31"/>
      <c r="C405" s="3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2:14" x14ac:dyDescent="0.25">
      <c r="B406" s="31"/>
      <c r="C406" s="32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2:14" x14ac:dyDescent="0.25">
      <c r="B407" s="31"/>
      <c r="C407" s="32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2:14" x14ac:dyDescent="0.25">
      <c r="B408" s="31"/>
      <c r="C408" s="3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2:14" x14ac:dyDescent="0.25">
      <c r="B409" s="31"/>
      <c r="C409" s="32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2:14" x14ac:dyDescent="0.25">
      <c r="B410" s="31"/>
      <c r="C410" s="3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2:14" x14ac:dyDescent="0.25">
      <c r="B411" s="31"/>
      <c r="C411" s="32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2:14" x14ac:dyDescent="0.25">
      <c r="B412" s="31"/>
      <c r="C412" s="32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2:14" x14ac:dyDescent="0.25">
      <c r="B413" s="31"/>
      <c r="C413" s="32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2:14" x14ac:dyDescent="0.25">
      <c r="B414" s="31"/>
      <c r="C414" s="32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2:14" x14ac:dyDescent="0.25">
      <c r="B415" s="31"/>
      <c r="C415" s="32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2:14" x14ac:dyDescent="0.25">
      <c r="B416" s="31"/>
      <c r="C416" s="32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2:14" x14ac:dyDescent="0.25">
      <c r="B417" s="31"/>
      <c r="C417" s="3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2:14" x14ac:dyDescent="0.25">
      <c r="B418" s="31"/>
      <c r="C418" s="32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2:14" x14ac:dyDescent="0.25">
      <c r="B419" s="31"/>
      <c r="C419" s="32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2:14" x14ac:dyDescent="0.25">
      <c r="B420" s="31"/>
      <c r="C420" s="3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2:14" x14ac:dyDescent="0.25">
      <c r="B421" s="31"/>
      <c r="C421" s="3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2:14" x14ac:dyDescent="0.25">
      <c r="B422" s="31"/>
      <c r="C422" s="32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</row>
    <row r="423" spans="2:14" x14ac:dyDescent="0.25">
      <c r="B423" s="31"/>
      <c r="C423" s="3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</row>
    <row r="424" spans="2:14" x14ac:dyDescent="0.25">
      <c r="B424" s="31"/>
      <c r="C424" s="32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</row>
    <row r="425" spans="2:14" x14ac:dyDescent="0.25">
      <c r="B425" s="31"/>
      <c r="C425" s="3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</row>
    <row r="426" spans="2:14" x14ac:dyDescent="0.25">
      <c r="B426" s="31"/>
      <c r="C426" s="32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</row>
    <row r="427" spans="2:14" x14ac:dyDescent="0.25">
      <c r="B427" s="31"/>
      <c r="C427" s="32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</row>
    <row r="428" spans="2:14" x14ac:dyDescent="0.25">
      <c r="B428" s="31"/>
      <c r="C428" s="32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</row>
    <row r="429" spans="2:14" x14ac:dyDescent="0.25">
      <c r="B429" s="31"/>
      <c r="C429" s="3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</row>
    <row r="430" spans="2:14" x14ac:dyDescent="0.25">
      <c r="B430" s="31"/>
      <c r="C430" s="3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</row>
    <row r="431" spans="2:14" x14ac:dyDescent="0.25">
      <c r="B431" s="31"/>
      <c r="C431" s="32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</row>
    <row r="432" spans="2:14" x14ac:dyDescent="0.25">
      <c r="B432" s="31"/>
      <c r="C432" s="32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</row>
    <row r="433" spans="2:14" x14ac:dyDescent="0.25">
      <c r="B433" s="31"/>
      <c r="C433" s="32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</row>
    <row r="434" spans="2:14" x14ac:dyDescent="0.25">
      <c r="B434" s="31"/>
      <c r="C434" s="3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</row>
    <row r="435" spans="2:14" x14ac:dyDescent="0.25">
      <c r="B435" s="31"/>
      <c r="C435" s="32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</row>
    <row r="436" spans="2:14" x14ac:dyDescent="0.25">
      <c r="B436" s="31"/>
      <c r="C436" s="3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</row>
    <row r="437" spans="2:14" x14ac:dyDescent="0.25">
      <c r="B437" s="31"/>
      <c r="C437" s="32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</row>
    <row r="438" spans="2:14" x14ac:dyDescent="0.25">
      <c r="B438" s="31"/>
      <c r="C438" s="3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</row>
    <row r="439" spans="2:14" x14ac:dyDescent="0.25">
      <c r="B439" s="31"/>
      <c r="C439" s="32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</row>
    <row r="440" spans="2:14" x14ac:dyDescent="0.25">
      <c r="B440" s="31"/>
      <c r="C440" s="3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</row>
    <row r="441" spans="2:14" x14ac:dyDescent="0.25">
      <c r="B441" s="31"/>
      <c r="C441" s="3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</row>
    <row r="442" spans="2:14" x14ac:dyDescent="0.25">
      <c r="B442" s="31"/>
      <c r="C442" s="32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</row>
    <row r="443" spans="2:14" x14ac:dyDescent="0.25">
      <c r="B443" s="31"/>
      <c r="C443" s="3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  <row r="444" spans="2:14" x14ac:dyDescent="0.25">
      <c r="B444" s="31"/>
      <c r="C444" s="32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</row>
    <row r="445" spans="2:14" x14ac:dyDescent="0.25">
      <c r="B445" s="31"/>
      <c r="C445" s="3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</row>
    <row r="446" spans="2:14" x14ac:dyDescent="0.25">
      <c r="B446" s="31"/>
      <c r="C446" s="32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</row>
    <row r="447" spans="2:14" x14ac:dyDescent="0.25">
      <c r="B447" s="31"/>
      <c r="C447" s="32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</row>
    <row r="448" spans="2:14" x14ac:dyDescent="0.25">
      <c r="B448" s="31"/>
      <c r="C448" s="32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</row>
    <row r="449" spans="2:14" x14ac:dyDescent="0.25">
      <c r="B449" s="31"/>
      <c r="C449" s="32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</row>
    <row r="450" spans="2:14" x14ac:dyDescent="0.25">
      <c r="B450" s="31"/>
      <c r="C450" s="3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</row>
    <row r="451" spans="2:14" x14ac:dyDescent="0.25">
      <c r="B451" s="31"/>
      <c r="C451" s="3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</row>
    <row r="452" spans="2:14" x14ac:dyDescent="0.25">
      <c r="B452" s="31"/>
      <c r="C452" s="32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</row>
    <row r="453" spans="2:14" x14ac:dyDescent="0.25">
      <c r="B453" s="31"/>
      <c r="C453" s="3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</row>
    <row r="454" spans="2:14" x14ac:dyDescent="0.25">
      <c r="B454" s="31"/>
      <c r="C454" s="32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</row>
    <row r="455" spans="2:14" x14ac:dyDescent="0.25">
      <c r="B455" s="31"/>
      <c r="C455" s="3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</row>
    <row r="456" spans="2:14" x14ac:dyDescent="0.25">
      <c r="B456" s="31"/>
      <c r="C456" s="32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</row>
    <row r="457" spans="2:14" x14ac:dyDescent="0.25">
      <c r="B457" s="31"/>
      <c r="C457" s="32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</row>
    <row r="458" spans="2:14" x14ac:dyDescent="0.25">
      <c r="B458" s="31"/>
      <c r="C458" s="3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</row>
    <row r="459" spans="2:14" x14ac:dyDescent="0.25">
      <c r="B459" s="31"/>
      <c r="C459" s="32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</row>
    <row r="460" spans="2:14" x14ac:dyDescent="0.25">
      <c r="B460" s="31"/>
      <c r="C460" s="32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</row>
    <row r="461" spans="2:14" x14ac:dyDescent="0.25">
      <c r="B461" s="31"/>
      <c r="C461" s="32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</row>
    <row r="462" spans="2:14" x14ac:dyDescent="0.25">
      <c r="B462" s="31"/>
      <c r="C462" s="3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</row>
    <row r="463" spans="2:14" x14ac:dyDescent="0.25">
      <c r="B463" s="31"/>
      <c r="C463" s="3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</row>
    <row r="464" spans="2:14" x14ac:dyDescent="0.25">
      <c r="B464" s="31"/>
      <c r="C464" s="32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</row>
    <row r="465" spans="2:14" x14ac:dyDescent="0.25">
      <c r="B465" s="31"/>
      <c r="C465" s="32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</row>
    <row r="466" spans="2:14" x14ac:dyDescent="0.25">
      <c r="B466" s="31"/>
      <c r="C466" s="3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</row>
    <row r="467" spans="2:14" x14ac:dyDescent="0.25">
      <c r="B467" s="31"/>
      <c r="C467" s="32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</row>
    <row r="468" spans="2:14" x14ac:dyDescent="0.25">
      <c r="B468" s="31"/>
      <c r="C468" s="32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</row>
    <row r="469" spans="2:14" x14ac:dyDescent="0.25">
      <c r="B469" s="31"/>
      <c r="C469" s="32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</row>
    <row r="470" spans="2:14" x14ac:dyDescent="0.25">
      <c r="B470" s="31"/>
      <c r="C470" s="32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</row>
    <row r="471" spans="2:14" x14ac:dyDescent="0.25">
      <c r="B471" s="31"/>
      <c r="C471" s="32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</row>
    <row r="472" spans="2:14" x14ac:dyDescent="0.25">
      <c r="B472" s="31"/>
      <c r="C472" s="32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</row>
    <row r="473" spans="2:14" x14ac:dyDescent="0.25">
      <c r="B473" s="31"/>
      <c r="C473" s="32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</row>
    <row r="474" spans="2:14" x14ac:dyDescent="0.25">
      <c r="B474" s="31"/>
      <c r="C474" s="32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</row>
    <row r="475" spans="2:14" x14ac:dyDescent="0.25">
      <c r="B475" s="31"/>
      <c r="C475" s="32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</row>
    <row r="476" spans="2:14" x14ac:dyDescent="0.25">
      <c r="B476" s="31"/>
      <c r="C476" s="32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pans="2:14" x14ac:dyDescent="0.25">
      <c r="B477" s="31"/>
      <c r="C477" s="32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</row>
    <row r="478" spans="2:14" x14ac:dyDescent="0.25">
      <c r="B478" s="31"/>
      <c r="C478" s="32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</row>
    <row r="479" spans="2:14" x14ac:dyDescent="0.25">
      <c r="B479" s="31"/>
      <c r="C479" s="32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</row>
    <row r="480" spans="2:14" x14ac:dyDescent="0.25">
      <c r="B480" s="31"/>
      <c r="C480" s="32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</row>
    <row r="481" spans="2:14" x14ac:dyDescent="0.25">
      <c r="B481" s="31"/>
      <c r="C481" s="32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</row>
    <row r="482" spans="2:14" x14ac:dyDescent="0.25">
      <c r="B482" s="31"/>
      <c r="C482" s="32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</row>
    <row r="483" spans="2:14" x14ac:dyDescent="0.25">
      <c r="B483" s="31"/>
      <c r="C483" s="32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</row>
    <row r="484" spans="2:14" x14ac:dyDescent="0.25">
      <c r="B484" s="31"/>
      <c r="C484" s="32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</row>
    <row r="485" spans="2:14" x14ac:dyDescent="0.25">
      <c r="B485" s="31"/>
      <c r="C485" s="32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</row>
    <row r="486" spans="2:14" x14ac:dyDescent="0.25">
      <c r="B486" s="31"/>
      <c r="C486" s="32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</row>
    <row r="487" spans="2:14" x14ac:dyDescent="0.25">
      <c r="B487" s="31"/>
      <c r="C487" s="32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</row>
    <row r="488" spans="2:14" x14ac:dyDescent="0.25">
      <c r="B488" s="31"/>
      <c r="C488" s="32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</row>
    <row r="489" spans="2:14" x14ac:dyDescent="0.25">
      <c r="B489" s="31"/>
      <c r="C489" s="32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</row>
    <row r="490" spans="2:14" x14ac:dyDescent="0.25">
      <c r="B490" s="31"/>
      <c r="C490" s="32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</row>
    <row r="491" spans="2:14" x14ac:dyDescent="0.25">
      <c r="B491" s="31"/>
      <c r="C491" s="32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</row>
    <row r="492" spans="2:14" x14ac:dyDescent="0.25">
      <c r="B492" s="31"/>
      <c r="C492" s="32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</row>
    <row r="493" spans="2:14" x14ac:dyDescent="0.25">
      <c r="B493" s="31"/>
      <c r="C493" s="32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</row>
    <row r="494" spans="2:14" x14ac:dyDescent="0.25">
      <c r="B494" s="31"/>
      <c r="C494" s="32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</row>
    <row r="495" spans="2:14" x14ac:dyDescent="0.25">
      <c r="B495" s="31"/>
      <c r="C495" s="32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</row>
    <row r="496" spans="2:14" x14ac:dyDescent="0.25">
      <c r="B496" s="31"/>
      <c r="C496" s="32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2:14" x14ac:dyDescent="0.25">
      <c r="B497" s="31"/>
      <c r="C497" s="32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</row>
    <row r="498" spans="2:14" x14ac:dyDescent="0.25">
      <c r="B498" s="31"/>
      <c r="C498" s="32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</row>
    <row r="499" spans="2:14" x14ac:dyDescent="0.25">
      <c r="B499" s="31"/>
      <c r="C499" s="32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</row>
    <row r="500" spans="2:14" x14ac:dyDescent="0.25">
      <c r="B500" s="31"/>
      <c r="C500" s="32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</row>
    <row r="501" spans="2:14" x14ac:dyDescent="0.25">
      <c r="B501" s="31"/>
      <c r="C501" s="32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</row>
    <row r="502" spans="2:14" x14ac:dyDescent="0.25">
      <c r="B502" s="31"/>
      <c r="C502" s="32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</row>
    <row r="503" spans="2:14" x14ac:dyDescent="0.25">
      <c r="B503" s="31"/>
      <c r="C503" s="32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</row>
    <row r="504" spans="2:14" x14ac:dyDescent="0.25">
      <c r="B504" s="31"/>
      <c r="C504" s="32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2:14" x14ac:dyDescent="0.25">
      <c r="B505" s="31"/>
      <c r="C505" s="32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</row>
    <row r="506" spans="2:14" x14ac:dyDescent="0.25">
      <c r="B506" s="31"/>
      <c r="C506" s="32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</row>
    <row r="507" spans="2:14" x14ac:dyDescent="0.25">
      <c r="B507" s="31"/>
      <c r="C507" s="32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</row>
    <row r="508" spans="2:14" x14ac:dyDescent="0.25">
      <c r="B508" s="31"/>
      <c r="C508" s="32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2:14" x14ac:dyDescent="0.25">
      <c r="B509" s="31"/>
      <c r="C509" s="32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2:14" x14ac:dyDescent="0.25">
      <c r="B510" s="31"/>
      <c r="C510" s="32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2:14" x14ac:dyDescent="0.25">
      <c r="B511" s="31"/>
      <c r="C511" s="32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2:14" x14ac:dyDescent="0.25">
      <c r="B512" s="31"/>
      <c r="C512" s="32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2:14" x14ac:dyDescent="0.25">
      <c r="B513" s="31"/>
      <c r="C513" s="32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2:14" x14ac:dyDescent="0.25">
      <c r="B514" s="31"/>
      <c r="C514" s="32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2:14" x14ac:dyDescent="0.25">
      <c r="B515" s="31"/>
      <c r="C515" s="32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2:14" x14ac:dyDescent="0.25">
      <c r="B516" s="31"/>
      <c r="C516" s="32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2:14" x14ac:dyDescent="0.25">
      <c r="B517" s="31"/>
      <c r="C517" s="32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2:14" x14ac:dyDescent="0.25">
      <c r="B518" s="31"/>
      <c r="C518" s="32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2:14" x14ac:dyDescent="0.25">
      <c r="B519" s="31"/>
      <c r="C519" s="32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2:14" x14ac:dyDescent="0.25">
      <c r="B520" s="31"/>
      <c r="C520" s="32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2:14" x14ac:dyDescent="0.25">
      <c r="B521" s="31"/>
      <c r="C521" s="32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2:14" x14ac:dyDescent="0.25">
      <c r="B522" s="31"/>
      <c r="C522" s="32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2:14" x14ac:dyDescent="0.25">
      <c r="B523" s="31"/>
      <c r="C523" s="32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2:14" x14ac:dyDescent="0.25">
      <c r="B524" s="31"/>
      <c r="C524" s="32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2:14" x14ac:dyDescent="0.25">
      <c r="B525" s="31"/>
      <c r="C525" s="32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2:14" x14ac:dyDescent="0.25">
      <c r="B526" s="31"/>
      <c r="C526" s="32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2:14" x14ac:dyDescent="0.25">
      <c r="B527" s="31"/>
      <c r="C527" s="32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2:14" x14ac:dyDescent="0.25">
      <c r="B528" s="31"/>
      <c r="C528" s="32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2:14" x14ac:dyDescent="0.25">
      <c r="B529" s="31"/>
      <c r="C529" s="32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2:14" x14ac:dyDescent="0.25">
      <c r="B530" s="31"/>
      <c r="C530" s="32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  <row r="531" spans="2:14" x14ac:dyDescent="0.25">
      <c r="B531" s="31"/>
      <c r="C531" s="32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</row>
    <row r="532" spans="2:14" x14ac:dyDescent="0.25">
      <c r="B532" s="31"/>
      <c r="C532" s="32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</row>
    <row r="533" spans="2:14" x14ac:dyDescent="0.25">
      <c r="B533" s="31"/>
      <c r="C533" s="32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</row>
    <row r="534" spans="2:14" x14ac:dyDescent="0.25">
      <c r="B534" s="31"/>
      <c r="C534" s="32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2:14" x14ac:dyDescent="0.25">
      <c r="B535" s="31"/>
      <c r="C535" s="32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</row>
    <row r="536" spans="2:14" x14ac:dyDescent="0.25">
      <c r="B536" s="31"/>
      <c r="C536" s="32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</row>
    <row r="537" spans="2:14" x14ac:dyDescent="0.25">
      <c r="B537" s="31"/>
      <c r="C537" s="32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</row>
    <row r="538" spans="2:14" x14ac:dyDescent="0.25">
      <c r="B538" s="31"/>
      <c r="C538" s="32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</row>
    <row r="539" spans="2:14" x14ac:dyDescent="0.25">
      <c r="B539" s="31"/>
      <c r="C539" s="32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</row>
    <row r="540" spans="2:14" x14ac:dyDescent="0.25">
      <c r="B540" s="31"/>
      <c r="C540" s="32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</row>
    <row r="541" spans="2:14" x14ac:dyDescent="0.25">
      <c r="B541" s="31"/>
      <c r="C541" s="32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</row>
    <row r="542" spans="2:14" x14ac:dyDescent="0.25">
      <c r="B542" s="31"/>
      <c r="C542" s="32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</row>
    <row r="543" spans="2:14" x14ac:dyDescent="0.25">
      <c r="B543" s="31"/>
      <c r="C543" s="32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</row>
    <row r="544" spans="2:14" x14ac:dyDescent="0.25">
      <c r="B544" s="31"/>
      <c r="C544" s="32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</row>
    <row r="545" spans="2:14" x14ac:dyDescent="0.25">
      <c r="B545" s="31"/>
      <c r="C545" s="32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</row>
    <row r="546" spans="2:14" x14ac:dyDescent="0.25">
      <c r="B546" s="31"/>
      <c r="C546" s="32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</row>
    <row r="547" spans="2:14" x14ac:dyDescent="0.25">
      <c r="B547" s="31"/>
      <c r="C547" s="32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</row>
    <row r="548" spans="2:14" x14ac:dyDescent="0.25">
      <c r="B548" s="31"/>
      <c r="C548" s="32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</row>
    <row r="549" spans="2:14" x14ac:dyDescent="0.25">
      <c r="B549" s="31"/>
      <c r="C549" s="32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</row>
    <row r="550" spans="2:14" x14ac:dyDescent="0.25">
      <c r="B550" s="31"/>
      <c r="C550" s="32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</row>
    <row r="551" spans="2:14" x14ac:dyDescent="0.25">
      <c r="B551" s="31"/>
      <c r="C551" s="32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</row>
    <row r="552" spans="2:14" x14ac:dyDescent="0.25">
      <c r="B552" s="31"/>
      <c r="C552" s="32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</row>
    <row r="553" spans="2:14" x14ac:dyDescent="0.25">
      <c r="B553" s="31"/>
      <c r="C553" s="32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</row>
    <row r="554" spans="2:14" x14ac:dyDescent="0.25">
      <c r="B554" s="31"/>
      <c r="C554" s="32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</row>
    <row r="555" spans="2:14" x14ac:dyDescent="0.25">
      <c r="B555" s="31"/>
      <c r="C555" s="32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</row>
    <row r="556" spans="2:14" x14ac:dyDescent="0.25">
      <c r="B556" s="31"/>
      <c r="C556" s="32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</row>
    <row r="557" spans="2:14" x14ac:dyDescent="0.25">
      <c r="B557" s="31"/>
      <c r="C557" s="32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</row>
    <row r="558" spans="2:14" x14ac:dyDescent="0.25">
      <c r="B558" s="31"/>
      <c r="C558" s="32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</row>
    <row r="559" spans="2:14" x14ac:dyDescent="0.25">
      <c r="B559" s="31"/>
      <c r="C559" s="32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</row>
    <row r="560" spans="2:14" x14ac:dyDescent="0.25">
      <c r="B560" s="31"/>
      <c r="C560" s="32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</row>
    <row r="561" spans="2:14" x14ac:dyDescent="0.25">
      <c r="B561" s="31"/>
      <c r="C561" s="32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</row>
    <row r="562" spans="2:14" x14ac:dyDescent="0.25">
      <c r="B562" s="31"/>
      <c r="C562" s="32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</row>
    <row r="563" spans="2:14" x14ac:dyDescent="0.25">
      <c r="B563" s="31"/>
      <c r="C563" s="32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</row>
    <row r="564" spans="2:14" x14ac:dyDescent="0.25">
      <c r="B564" s="31"/>
      <c r="C564" s="32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</row>
    <row r="565" spans="2:14" x14ac:dyDescent="0.25">
      <c r="B565" s="31"/>
      <c r="C565" s="32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2:14" x14ac:dyDescent="0.25">
      <c r="B566" s="31"/>
      <c r="C566" s="32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</row>
    <row r="567" spans="2:14" x14ac:dyDescent="0.25">
      <c r="B567" s="31"/>
      <c r="C567" s="32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</row>
    <row r="568" spans="2:14" x14ac:dyDescent="0.25">
      <c r="B568" s="31"/>
      <c r="C568" s="32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</row>
    <row r="569" spans="2:14" x14ac:dyDescent="0.25">
      <c r="B569" s="31"/>
      <c r="C569" s="32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</row>
    <row r="570" spans="2:14" x14ac:dyDescent="0.25">
      <c r="B570" s="31"/>
      <c r="C570" s="32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</row>
    <row r="571" spans="2:14" x14ac:dyDescent="0.25">
      <c r="B571" s="31"/>
      <c r="C571" s="32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</row>
    <row r="572" spans="2:14" x14ac:dyDescent="0.25">
      <c r="B572" s="31"/>
      <c r="C572" s="32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</row>
    <row r="573" spans="2:14" x14ac:dyDescent="0.25">
      <c r="B573" s="31"/>
      <c r="C573" s="32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</row>
    <row r="574" spans="2:14" x14ac:dyDescent="0.25">
      <c r="B574" s="31"/>
      <c r="C574" s="32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</row>
    <row r="575" spans="2:14" x14ac:dyDescent="0.25">
      <c r="B575" s="31"/>
      <c r="C575" s="32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</row>
    <row r="576" spans="2:14" x14ac:dyDescent="0.25">
      <c r="B576" s="31"/>
      <c r="C576" s="32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</row>
    <row r="577" spans="2:14" x14ac:dyDescent="0.25">
      <c r="B577" s="31"/>
      <c r="C577" s="32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</row>
    <row r="578" spans="2:14" x14ac:dyDescent="0.25">
      <c r="B578" s="31"/>
      <c r="C578" s="32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2:14" x14ac:dyDescent="0.25">
      <c r="B579" s="31"/>
      <c r="C579" s="32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2:14" x14ac:dyDescent="0.25">
      <c r="B580" s="31"/>
      <c r="C580" s="32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2:14" x14ac:dyDescent="0.25">
      <c r="B581" s="31"/>
      <c r="C581" s="32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2:14" x14ac:dyDescent="0.25">
      <c r="B582" s="31"/>
      <c r="C582" s="32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2:14" x14ac:dyDescent="0.25">
      <c r="B583" s="31"/>
      <c r="C583" s="32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2:14" x14ac:dyDescent="0.25">
      <c r="B584" s="31"/>
      <c r="C584" s="32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2:14" x14ac:dyDescent="0.25">
      <c r="B585" s="31"/>
      <c r="C585" s="32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2:14" x14ac:dyDescent="0.25">
      <c r="B586" s="31"/>
      <c r="C586" s="32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2:14" x14ac:dyDescent="0.25">
      <c r="B587" s="31"/>
      <c r="C587" s="32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2:14" x14ac:dyDescent="0.25">
      <c r="B588" s="31"/>
      <c r="C588" s="32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2:14" x14ac:dyDescent="0.25">
      <c r="B589" s="31"/>
      <c r="C589" s="32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2:14" x14ac:dyDescent="0.25">
      <c r="B590" s="31"/>
      <c r="C590" s="32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2:14" x14ac:dyDescent="0.25">
      <c r="B591" s="31"/>
      <c r="C591" s="32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2:14" x14ac:dyDescent="0.25">
      <c r="B592" s="31"/>
      <c r="C592" s="32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2:14" x14ac:dyDescent="0.25">
      <c r="B593" s="31"/>
      <c r="C593" s="32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2:14" x14ac:dyDescent="0.25">
      <c r="B594" s="31"/>
      <c r="C594" s="32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2:14" x14ac:dyDescent="0.25">
      <c r="B595" s="31"/>
      <c r="C595" s="32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2:14" x14ac:dyDescent="0.25">
      <c r="B596" s="31"/>
      <c r="C596" s="32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2:14" x14ac:dyDescent="0.25">
      <c r="B597" s="31"/>
      <c r="C597" s="32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2:14" x14ac:dyDescent="0.25">
      <c r="B598" s="31"/>
      <c r="C598" s="32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2:14" x14ac:dyDescent="0.25">
      <c r="B599" s="31"/>
      <c r="C599" s="32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2:14" x14ac:dyDescent="0.25">
      <c r="B600" s="31"/>
      <c r="C600" s="32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2:14" x14ac:dyDescent="0.25">
      <c r="B601" s="31"/>
      <c r="C601" s="32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2:14" x14ac:dyDescent="0.25">
      <c r="B602" s="31"/>
      <c r="C602" s="32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2:14" x14ac:dyDescent="0.25">
      <c r="B603" s="31"/>
      <c r="C603" s="32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2:14" x14ac:dyDescent="0.25">
      <c r="B604" s="31"/>
      <c r="C604" s="32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2:14" x14ac:dyDescent="0.25">
      <c r="B605" s="31"/>
      <c r="C605" s="32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2:14" x14ac:dyDescent="0.25">
      <c r="B606" s="31"/>
      <c r="C606" s="32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2:14" x14ac:dyDescent="0.25">
      <c r="B607" s="31"/>
      <c r="C607" s="32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2:14" x14ac:dyDescent="0.25">
      <c r="B608" s="31"/>
      <c r="C608" s="32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2:14" x14ac:dyDescent="0.25">
      <c r="B609" s="31"/>
      <c r="C609" s="32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2:14" x14ac:dyDescent="0.25">
      <c r="B610" s="31"/>
      <c r="C610" s="32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2:14" x14ac:dyDescent="0.25">
      <c r="B611" s="31"/>
      <c r="C611" s="32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2:14" x14ac:dyDescent="0.25">
      <c r="B612" s="31"/>
      <c r="C612" s="32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2:14" x14ac:dyDescent="0.25">
      <c r="B613" s="31"/>
      <c r="C613" s="32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2:14" x14ac:dyDescent="0.25">
      <c r="B614" s="31"/>
      <c r="C614" s="32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2:14" x14ac:dyDescent="0.25">
      <c r="B615" s="31"/>
      <c r="C615" s="32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2:14" x14ac:dyDescent="0.25">
      <c r="B616" s="31"/>
      <c r="C616" s="32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2:14" x14ac:dyDescent="0.25">
      <c r="B617" s="31"/>
      <c r="C617" s="32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2:14" x14ac:dyDescent="0.25">
      <c r="B618" s="31"/>
      <c r="C618" s="32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2:14" x14ac:dyDescent="0.25">
      <c r="B619" s="31"/>
      <c r="C619" s="32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2:14" x14ac:dyDescent="0.25">
      <c r="B620" s="31"/>
      <c r="C620" s="32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2:14" x14ac:dyDescent="0.25">
      <c r="B621" s="31"/>
      <c r="C621" s="32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2:14" x14ac:dyDescent="0.25">
      <c r="B622" s="31"/>
      <c r="C622" s="32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2:14" x14ac:dyDescent="0.25">
      <c r="B623" s="31"/>
      <c r="C623" s="32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2:14" x14ac:dyDescent="0.25">
      <c r="B624" s="31"/>
      <c r="C624" s="32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2:14" x14ac:dyDescent="0.25">
      <c r="B625" s="31"/>
      <c r="C625" s="32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2:14" x14ac:dyDescent="0.25">
      <c r="B626" s="31"/>
      <c r="C626" s="32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2:14" x14ac:dyDescent="0.25">
      <c r="B627" s="31"/>
      <c r="C627" s="32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2:14" x14ac:dyDescent="0.25">
      <c r="B628" s="31"/>
      <c r="C628" s="32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2:14" x14ac:dyDescent="0.25">
      <c r="B629" s="31"/>
      <c r="C629" s="32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2:14" x14ac:dyDescent="0.25">
      <c r="B630" s="31"/>
      <c r="C630" s="32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2:14" x14ac:dyDescent="0.25">
      <c r="B631" s="31"/>
      <c r="C631" s="32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2:14" x14ac:dyDescent="0.25">
      <c r="B632" s="31"/>
      <c r="C632" s="32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2:14" x14ac:dyDescent="0.25">
      <c r="B633" s="31"/>
      <c r="C633" s="32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2:14" x14ac:dyDescent="0.25">
      <c r="B634" s="31"/>
      <c r="C634" s="32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2:14" x14ac:dyDescent="0.25">
      <c r="B635" s="31"/>
      <c r="C635" s="32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2:14" x14ac:dyDescent="0.25">
      <c r="B636" s="31"/>
      <c r="C636" s="32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2:14" x14ac:dyDescent="0.25">
      <c r="B637" s="31"/>
      <c r="C637" s="32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2:14" x14ac:dyDescent="0.25">
      <c r="B638" s="31"/>
      <c r="C638" s="32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2:14" x14ac:dyDescent="0.25">
      <c r="B639" s="31"/>
      <c r="C639" s="32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2:14" x14ac:dyDescent="0.25">
      <c r="B640" s="31"/>
      <c r="C640" s="32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2:14" x14ac:dyDescent="0.25">
      <c r="B641" s="31"/>
      <c r="C641" s="32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2:14" x14ac:dyDescent="0.25">
      <c r="B642" s="31"/>
      <c r="C642" s="32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2:14" x14ac:dyDescent="0.25">
      <c r="B643" s="31"/>
      <c r="C643" s="32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2:14" x14ac:dyDescent="0.25">
      <c r="B644" s="31"/>
      <c r="C644" s="32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2:14" x14ac:dyDescent="0.25">
      <c r="B645" s="31"/>
      <c r="C645" s="32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2:14" x14ac:dyDescent="0.25">
      <c r="B646" s="31"/>
      <c r="C646" s="32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2:14" x14ac:dyDescent="0.25">
      <c r="B647" s="31"/>
      <c r="C647" s="32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2:14" x14ac:dyDescent="0.25">
      <c r="B648" s="31"/>
      <c r="C648" s="32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2:14" x14ac:dyDescent="0.25">
      <c r="B649" s="31"/>
      <c r="C649" s="32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2:14" x14ac:dyDescent="0.25">
      <c r="B650" s="31"/>
      <c r="C650" s="32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2:14" x14ac:dyDescent="0.25">
      <c r="B651" s="31"/>
      <c r="C651" s="32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2:14" x14ac:dyDescent="0.25">
      <c r="B652" s="31"/>
      <c r="C652" s="32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2:14" x14ac:dyDescent="0.25">
      <c r="B653" s="31"/>
      <c r="C653" s="32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2:14" x14ac:dyDescent="0.25">
      <c r="B654" s="31"/>
      <c r="C654" s="32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2:14" x14ac:dyDescent="0.25">
      <c r="B655" s="31"/>
      <c r="C655" s="32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2:14" x14ac:dyDescent="0.25">
      <c r="B656" s="31"/>
      <c r="C656" s="32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2:14" x14ac:dyDescent="0.25">
      <c r="B657" s="31"/>
      <c r="C657" s="32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2:14" x14ac:dyDescent="0.25">
      <c r="B658" s="31"/>
      <c r="C658" s="32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2:14" x14ac:dyDescent="0.25">
      <c r="B659" s="31"/>
      <c r="C659" s="32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2:14" x14ac:dyDescent="0.25">
      <c r="B660" s="31"/>
      <c r="C660" s="32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2:14" x14ac:dyDescent="0.25">
      <c r="B661" s="31"/>
      <c r="C661" s="32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2:14" x14ac:dyDescent="0.25">
      <c r="B662" s="31"/>
      <c r="C662" s="32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2:14" x14ac:dyDescent="0.25">
      <c r="B663" s="31"/>
      <c r="C663" s="32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2:14" x14ac:dyDescent="0.25">
      <c r="B664" s="31"/>
      <c r="C664" s="32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2:14" x14ac:dyDescent="0.25">
      <c r="B665" s="31"/>
      <c r="C665" s="32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2:14" x14ac:dyDescent="0.25">
      <c r="B666" s="31"/>
      <c r="C666" s="32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2:14" x14ac:dyDescent="0.25">
      <c r="B667" s="31"/>
      <c r="C667" s="32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2:14" x14ac:dyDescent="0.25">
      <c r="B668" s="31"/>
      <c r="C668" s="32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2:14" x14ac:dyDescent="0.25">
      <c r="B669" s="31"/>
      <c r="C669" s="32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2:14" x14ac:dyDescent="0.25">
      <c r="B670" s="31"/>
      <c r="C670" s="32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2:14" x14ac:dyDescent="0.25">
      <c r="B671" s="31"/>
      <c r="C671" s="32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2:14" x14ac:dyDescent="0.25">
      <c r="B672" s="31"/>
      <c r="C672" s="32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2:14" x14ac:dyDescent="0.25">
      <c r="B673" s="31"/>
      <c r="C673" s="32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2:14" x14ac:dyDescent="0.25">
      <c r="B674" s="31"/>
      <c r="C674" s="32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2:14" x14ac:dyDescent="0.25">
      <c r="B675" s="31"/>
      <c r="C675" s="32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76" spans="2:14" x14ac:dyDescent="0.25">
      <c r="B676" s="31"/>
      <c r="C676" s="32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 spans="2:14" x14ac:dyDescent="0.25">
      <c r="B677" s="31"/>
      <c r="C677" s="32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</row>
    <row r="678" spans="2:14" x14ac:dyDescent="0.25">
      <c r="B678" s="31"/>
      <c r="C678" s="32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 spans="2:14" x14ac:dyDescent="0.25">
      <c r="B679" s="31"/>
      <c r="C679" s="32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</row>
    <row r="680" spans="2:14" x14ac:dyDescent="0.25">
      <c r="B680" s="31"/>
      <c r="C680" s="32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</row>
    <row r="681" spans="2:14" x14ac:dyDescent="0.25">
      <c r="B681" s="31"/>
      <c r="C681" s="32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</row>
    <row r="682" spans="2:14" x14ac:dyDescent="0.25">
      <c r="B682" s="31"/>
      <c r="C682" s="32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</row>
    <row r="683" spans="2:14" x14ac:dyDescent="0.25">
      <c r="B683" s="31"/>
      <c r="C683" s="32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</row>
    <row r="684" spans="2:14" x14ac:dyDescent="0.25">
      <c r="B684" s="31"/>
      <c r="C684" s="32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</row>
    <row r="685" spans="2:14" x14ac:dyDescent="0.25">
      <c r="B685" s="31"/>
      <c r="C685" s="32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</row>
    <row r="686" spans="2:14" x14ac:dyDescent="0.25">
      <c r="B686" s="31"/>
      <c r="C686" s="32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</row>
    <row r="687" spans="2:14" x14ac:dyDescent="0.25">
      <c r="B687" s="31"/>
      <c r="C687" s="32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 spans="2:14" x14ac:dyDescent="0.25">
      <c r="B688" s="31"/>
      <c r="C688" s="32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 spans="2:14" x14ac:dyDescent="0.25">
      <c r="B689" s="31"/>
      <c r="C689" s="32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 spans="2:14" x14ac:dyDescent="0.25">
      <c r="B690" s="31"/>
      <c r="C690" s="32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 spans="2:14" x14ac:dyDescent="0.25">
      <c r="B691" s="31"/>
      <c r="C691" s="32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 spans="2:14" x14ac:dyDescent="0.25">
      <c r="B692" s="31"/>
      <c r="C692" s="32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 spans="2:14" x14ac:dyDescent="0.25">
      <c r="B693" s="31"/>
      <c r="C693" s="32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2:14" x14ac:dyDescent="0.25">
      <c r="B694" s="31"/>
      <c r="C694" s="32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 spans="2:14" x14ac:dyDescent="0.25">
      <c r="B695" s="31"/>
      <c r="C695" s="32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 spans="2:14" x14ac:dyDescent="0.25">
      <c r="B696" s="31"/>
      <c r="C696" s="32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 spans="2:14" x14ac:dyDescent="0.25">
      <c r="B697" s="31"/>
      <c r="C697" s="32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 spans="2:14" x14ac:dyDescent="0.25">
      <c r="B698" s="31"/>
      <c r="C698" s="32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 spans="2:14" x14ac:dyDescent="0.25">
      <c r="B699" s="31"/>
      <c r="C699" s="32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 spans="2:14" x14ac:dyDescent="0.25">
      <c r="B700" s="31"/>
      <c r="C700" s="32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 spans="2:14" x14ac:dyDescent="0.25">
      <c r="B701" s="31"/>
      <c r="C701" s="32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 spans="2:14" x14ac:dyDescent="0.25">
      <c r="B702" s="31"/>
      <c r="C702" s="32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 spans="2:14" x14ac:dyDescent="0.25">
      <c r="B703" s="31"/>
      <c r="C703" s="32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 spans="2:14" x14ac:dyDescent="0.25">
      <c r="B704" s="31"/>
      <c r="C704" s="32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2:14" x14ac:dyDescent="0.25">
      <c r="B705" s="31"/>
      <c r="C705" s="32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 spans="2:14" x14ac:dyDescent="0.25">
      <c r="B706" s="31"/>
      <c r="C706" s="32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 spans="2:14" x14ac:dyDescent="0.25">
      <c r="B707" s="31"/>
      <c r="C707" s="32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 spans="2:14" x14ac:dyDescent="0.25">
      <c r="B708" s="31"/>
      <c r="C708" s="32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 spans="2:14" x14ac:dyDescent="0.25">
      <c r="B709" s="31"/>
      <c r="C709" s="32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2:14" x14ac:dyDescent="0.25">
      <c r="B710" s="31"/>
      <c r="C710" s="32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2:14" x14ac:dyDescent="0.25">
      <c r="B711" s="31"/>
      <c r="C711" s="32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2:14" x14ac:dyDescent="0.25">
      <c r="B712" s="31"/>
      <c r="C712" s="32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 spans="2:14" x14ac:dyDescent="0.25">
      <c r="B713" s="31"/>
      <c r="C713" s="32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 spans="2:14" x14ac:dyDescent="0.25">
      <c r="B714" s="31"/>
      <c r="C714" s="32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 spans="2:14" x14ac:dyDescent="0.25">
      <c r="B715" s="31"/>
      <c r="C715" s="32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 spans="2:14" x14ac:dyDescent="0.25">
      <c r="B716" s="31"/>
      <c r="C716" s="32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 spans="2:14" x14ac:dyDescent="0.25">
      <c r="B717" s="31"/>
      <c r="C717" s="32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 spans="2:14" x14ac:dyDescent="0.25">
      <c r="B718" s="31"/>
      <c r="C718" s="32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 spans="2:14" x14ac:dyDescent="0.25">
      <c r="B719" s="31"/>
      <c r="C719" s="32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2:14" x14ac:dyDescent="0.25">
      <c r="B720" s="31"/>
      <c r="C720" s="32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 spans="2:14" x14ac:dyDescent="0.25">
      <c r="B721" s="31"/>
      <c r="C721" s="32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 spans="2:14" x14ac:dyDescent="0.25">
      <c r="B722" s="31"/>
      <c r="C722" s="32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 spans="2:14" x14ac:dyDescent="0.25">
      <c r="B723" s="31"/>
      <c r="C723" s="32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 spans="2:14" x14ac:dyDescent="0.25">
      <c r="B724" s="31"/>
      <c r="C724" s="32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 spans="2:14" x14ac:dyDescent="0.25">
      <c r="B725" s="31"/>
      <c r="C725" s="32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 spans="2:14" x14ac:dyDescent="0.25">
      <c r="B726" s="31"/>
      <c r="C726" s="32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 spans="2:14" x14ac:dyDescent="0.25">
      <c r="B727" s="31"/>
      <c r="C727" s="32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2:14" x14ac:dyDescent="0.25">
      <c r="B728" s="31"/>
      <c r="C728" s="32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 spans="2:14" x14ac:dyDescent="0.25">
      <c r="B729" s="31"/>
      <c r="C729" s="32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 spans="2:14" x14ac:dyDescent="0.25">
      <c r="B730" s="31"/>
      <c r="C730" s="32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 spans="2:14" x14ac:dyDescent="0.25">
      <c r="B731" s="31"/>
      <c r="C731" s="32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 spans="2:14" x14ac:dyDescent="0.25">
      <c r="B732" s="31"/>
      <c r="C732" s="32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 spans="2:14" x14ac:dyDescent="0.25">
      <c r="B733" s="31"/>
      <c r="C733" s="32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 spans="2:14" x14ac:dyDescent="0.25">
      <c r="B734" s="31"/>
      <c r="C734" s="32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 spans="2:14" x14ac:dyDescent="0.25">
      <c r="B735" s="31"/>
      <c r="C735" s="32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 spans="2:14" x14ac:dyDescent="0.25">
      <c r="B736" s="31"/>
      <c r="C736" s="32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 spans="2:14" x14ac:dyDescent="0.25">
      <c r="B737" s="31"/>
      <c r="C737" s="32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 spans="2:14" x14ac:dyDescent="0.25">
      <c r="B738" s="31"/>
      <c r="C738" s="32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 spans="2:14" x14ac:dyDescent="0.25">
      <c r="B739" s="31"/>
      <c r="C739" s="32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 spans="2:14" x14ac:dyDescent="0.25">
      <c r="B740" s="31"/>
      <c r="C740" s="32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 spans="2:14" x14ac:dyDescent="0.25">
      <c r="B741" s="31"/>
      <c r="C741" s="32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 spans="2:14" x14ac:dyDescent="0.25">
      <c r="B742" s="31"/>
      <c r="C742" s="32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 spans="2:14" x14ac:dyDescent="0.25">
      <c r="B743" s="31"/>
      <c r="C743" s="32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 spans="2:14" x14ac:dyDescent="0.25">
      <c r="B744" s="31"/>
      <c r="C744" s="32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 spans="2:14" x14ac:dyDescent="0.25">
      <c r="B745" s="31"/>
      <c r="C745" s="32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 spans="2:14" x14ac:dyDescent="0.25">
      <c r="B746" s="31"/>
      <c r="C746" s="32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 spans="2:14" x14ac:dyDescent="0.25">
      <c r="B747" s="31"/>
      <c r="C747" s="32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 spans="2:14" x14ac:dyDescent="0.25">
      <c r="B748" s="31"/>
      <c r="C748" s="32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 spans="2:14" x14ac:dyDescent="0.25">
      <c r="B749" s="31"/>
      <c r="C749" s="32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 spans="2:14" x14ac:dyDescent="0.25">
      <c r="B750" s="31"/>
      <c r="C750" s="32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 spans="2:14" x14ac:dyDescent="0.25">
      <c r="B751" s="31"/>
      <c r="C751" s="32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 spans="2:14" x14ac:dyDescent="0.25">
      <c r="B752" s="31"/>
      <c r="C752" s="32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 spans="2:14" x14ac:dyDescent="0.25">
      <c r="B753" s="31"/>
      <c r="C753" s="32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 spans="2:14" x14ac:dyDescent="0.25">
      <c r="B754" s="31"/>
      <c r="C754" s="32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 spans="2:14" x14ac:dyDescent="0.25">
      <c r="B755" s="31"/>
      <c r="C755" s="32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 spans="2:14" x14ac:dyDescent="0.25">
      <c r="B756" s="31"/>
      <c r="C756" s="32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 spans="2:14" x14ac:dyDescent="0.25">
      <c r="B757" s="31"/>
      <c r="C757" s="32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  <row r="758" spans="2:14" x14ac:dyDescent="0.25">
      <c r="B758" s="31"/>
      <c r="C758" s="32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</row>
    <row r="759" spans="2:14" x14ac:dyDescent="0.25">
      <c r="B759" s="31"/>
      <c r="C759" s="32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</row>
    <row r="760" spans="2:14" x14ac:dyDescent="0.25">
      <c r="B760" s="31"/>
      <c r="C760" s="32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 spans="2:14" x14ac:dyDescent="0.25">
      <c r="B761" s="31"/>
      <c r="C761" s="32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</row>
    <row r="762" spans="2:14" x14ac:dyDescent="0.25">
      <c r="B762" s="31"/>
      <c r="C762" s="32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</row>
    <row r="763" spans="2:14" x14ac:dyDescent="0.25">
      <c r="B763" s="31"/>
      <c r="C763" s="32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 spans="2:14" x14ac:dyDescent="0.25">
      <c r="B764" s="31"/>
      <c r="C764" s="32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 spans="2:14" x14ac:dyDescent="0.25">
      <c r="B765" s="31"/>
      <c r="C765" s="32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 spans="2:14" x14ac:dyDescent="0.25">
      <c r="B766" s="31"/>
      <c r="C766" s="32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 spans="2:14" x14ac:dyDescent="0.25">
      <c r="B767" s="31"/>
      <c r="C767" s="32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 spans="2:14" x14ac:dyDescent="0.25">
      <c r="B768" s="31"/>
      <c r="C768" s="32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 spans="2:14" x14ac:dyDescent="0.25">
      <c r="B769" s="31"/>
      <c r="C769" s="32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 spans="2:14" x14ac:dyDescent="0.25">
      <c r="B770" s="31"/>
      <c r="C770" s="32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2:14" x14ac:dyDescent="0.25">
      <c r="B771" s="31"/>
      <c r="C771" s="32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2:14" x14ac:dyDescent="0.25">
      <c r="B772" s="31"/>
      <c r="C772" s="32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2:14" x14ac:dyDescent="0.25">
      <c r="B773" s="31"/>
      <c r="C773" s="32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2:14" x14ac:dyDescent="0.25">
      <c r="B774" s="31"/>
      <c r="C774" s="32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 spans="2:14" x14ac:dyDescent="0.25">
      <c r="B775" s="31"/>
      <c r="C775" s="32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 spans="2:14" x14ac:dyDescent="0.25">
      <c r="B776" s="31"/>
      <c r="C776" s="32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 spans="2:14" x14ac:dyDescent="0.25">
      <c r="B777" s="31"/>
      <c r="C777" s="32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 spans="2:14" x14ac:dyDescent="0.25">
      <c r="B778" s="31"/>
      <c r="C778" s="32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2:14" x14ac:dyDescent="0.25">
      <c r="B779" s="31"/>
      <c r="C779" s="32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 spans="2:14" x14ac:dyDescent="0.25">
      <c r="B780" s="31"/>
      <c r="C780" s="32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 spans="2:14" x14ac:dyDescent="0.25">
      <c r="B781" s="31"/>
      <c r="C781" s="32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 spans="2:14" x14ac:dyDescent="0.25">
      <c r="B782" s="31"/>
      <c r="C782" s="32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 spans="2:14" x14ac:dyDescent="0.25">
      <c r="B783" s="31"/>
      <c r="C783" s="32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 spans="2:14" x14ac:dyDescent="0.25">
      <c r="B784" s="31"/>
      <c r="C784" s="32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 spans="2:14" x14ac:dyDescent="0.25">
      <c r="B785" s="31"/>
      <c r="C785" s="32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 spans="2:14" x14ac:dyDescent="0.25">
      <c r="B786" s="31"/>
      <c r="C786" s="32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 spans="2:14" x14ac:dyDescent="0.25">
      <c r="B787" s="31"/>
      <c r="C787" s="32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  <row r="788" spans="2:14" x14ac:dyDescent="0.25">
      <c r="B788" s="31"/>
      <c r="C788" s="32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</row>
    <row r="789" spans="2:14" x14ac:dyDescent="0.25">
      <c r="B789" s="31"/>
      <c r="C789" s="32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</row>
    <row r="790" spans="2:14" x14ac:dyDescent="0.25">
      <c r="B790" s="31"/>
      <c r="C790" s="32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</row>
    <row r="791" spans="2:14" x14ac:dyDescent="0.25">
      <c r="B791" s="31"/>
      <c r="C791" s="32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</row>
    <row r="792" spans="2:14" x14ac:dyDescent="0.25">
      <c r="B792" s="31"/>
      <c r="C792" s="32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</row>
    <row r="793" spans="2:14" x14ac:dyDescent="0.25">
      <c r="B793" s="31"/>
      <c r="C793" s="32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</row>
    <row r="794" spans="2:14" x14ac:dyDescent="0.25">
      <c r="B794" s="31"/>
      <c r="C794" s="32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</row>
    <row r="795" spans="2:14" x14ac:dyDescent="0.25">
      <c r="B795" s="31"/>
      <c r="C795" s="32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</row>
    <row r="796" spans="2:14" x14ac:dyDescent="0.25">
      <c r="B796" s="31"/>
      <c r="C796" s="32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</row>
    <row r="797" spans="2:14" x14ac:dyDescent="0.25">
      <c r="B797" s="31"/>
      <c r="C797" s="32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</row>
    <row r="798" spans="2:14" x14ac:dyDescent="0.25">
      <c r="B798" s="31"/>
      <c r="C798" s="32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2:14" x14ac:dyDescent="0.25">
      <c r="B799" s="31"/>
      <c r="C799" s="32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</row>
    <row r="800" spans="2:14" x14ac:dyDescent="0.25">
      <c r="B800" s="31"/>
      <c r="C800" s="32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</row>
    <row r="801" spans="2:14" x14ac:dyDescent="0.25">
      <c r="B801" s="31"/>
      <c r="C801" s="32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</row>
    <row r="802" spans="2:14" x14ac:dyDescent="0.25">
      <c r="B802" s="31"/>
      <c r="C802" s="32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</row>
    <row r="803" spans="2:14" x14ac:dyDescent="0.25">
      <c r="B803" s="31"/>
      <c r="C803" s="32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 spans="2:14" x14ac:dyDescent="0.25">
      <c r="B804" s="31"/>
      <c r="C804" s="32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</row>
    <row r="805" spans="2:14" x14ac:dyDescent="0.25">
      <c r="B805" s="31"/>
      <c r="C805" s="32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</row>
    <row r="806" spans="2:14" x14ac:dyDescent="0.25">
      <c r="B806" s="31"/>
      <c r="C806" s="32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</row>
    <row r="807" spans="2:14" x14ac:dyDescent="0.25">
      <c r="B807" s="31"/>
      <c r="C807" s="32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</row>
    <row r="808" spans="2:14" x14ac:dyDescent="0.25">
      <c r="B808" s="31"/>
      <c r="C808" s="32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</row>
    <row r="809" spans="2:14" x14ac:dyDescent="0.25">
      <c r="B809" s="31"/>
      <c r="C809" s="32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</row>
    <row r="810" spans="2:14" x14ac:dyDescent="0.25">
      <c r="B810" s="31"/>
      <c r="C810" s="32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</row>
    <row r="811" spans="2:14" x14ac:dyDescent="0.25">
      <c r="B811" s="31"/>
      <c r="C811" s="32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</row>
    <row r="812" spans="2:14" x14ac:dyDescent="0.25">
      <c r="B812" s="31"/>
      <c r="C812" s="32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</row>
    <row r="813" spans="2:14" x14ac:dyDescent="0.25">
      <c r="B813" s="31"/>
      <c r="C813" s="32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</row>
    <row r="814" spans="2:14" x14ac:dyDescent="0.25">
      <c r="B814" s="31"/>
      <c r="C814" s="32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</row>
    <row r="815" spans="2:14" x14ac:dyDescent="0.25">
      <c r="B815" s="31"/>
      <c r="C815" s="32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</row>
    <row r="816" spans="2:14" x14ac:dyDescent="0.25">
      <c r="B816" s="31"/>
      <c r="C816" s="32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</row>
    <row r="817" spans="2:14" x14ac:dyDescent="0.25">
      <c r="B817" s="31"/>
      <c r="C817" s="32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</row>
    <row r="818" spans="2:14" x14ac:dyDescent="0.25">
      <c r="B818" s="31"/>
      <c r="C818" s="32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</row>
    <row r="819" spans="2:14" x14ac:dyDescent="0.25">
      <c r="B819" s="31"/>
      <c r="C819" s="32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</row>
    <row r="820" spans="2:14" x14ac:dyDescent="0.25">
      <c r="B820" s="31"/>
      <c r="C820" s="32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</row>
    <row r="821" spans="2:14" x14ac:dyDescent="0.25">
      <c r="B821" s="31"/>
      <c r="C821" s="32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</row>
    <row r="822" spans="2:14" x14ac:dyDescent="0.25">
      <c r="B822" s="31"/>
      <c r="C822" s="32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</row>
    <row r="823" spans="2:14" x14ac:dyDescent="0.25">
      <c r="B823" s="31"/>
      <c r="C823" s="32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</row>
    <row r="824" spans="2:14" x14ac:dyDescent="0.25">
      <c r="B824" s="31"/>
      <c r="C824" s="32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</row>
    <row r="825" spans="2:14" x14ac:dyDescent="0.25">
      <c r="B825" s="31"/>
      <c r="C825" s="32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</row>
    <row r="826" spans="2:14" x14ac:dyDescent="0.25">
      <c r="B826" s="31"/>
      <c r="C826" s="32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</row>
    <row r="827" spans="2:14" x14ac:dyDescent="0.25">
      <c r="B827" s="31"/>
      <c r="C827" s="32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</row>
    <row r="828" spans="2:14" x14ac:dyDescent="0.25">
      <c r="B828" s="31"/>
      <c r="C828" s="32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</row>
    <row r="829" spans="2:14" x14ac:dyDescent="0.25">
      <c r="B829" s="31"/>
      <c r="C829" s="32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</row>
    <row r="830" spans="2:14" x14ac:dyDescent="0.25">
      <c r="B830" s="31"/>
      <c r="C830" s="32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</row>
    <row r="831" spans="2:14" x14ac:dyDescent="0.25">
      <c r="B831" s="31"/>
      <c r="C831" s="32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</row>
    <row r="832" spans="2:14" x14ac:dyDescent="0.25">
      <c r="B832" s="31"/>
      <c r="C832" s="32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</row>
    <row r="833" spans="2:14" x14ac:dyDescent="0.25">
      <c r="B833" s="31"/>
      <c r="C833" s="32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</row>
    <row r="834" spans="2:14" x14ac:dyDescent="0.25">
      <c r="B834" s="31"/>
      <c r="C834" s="32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</row>
    <row r="835" spans="2:14" x14ac:dyDescent="0.25">
      <c r="B835" s="31"/>
      <c r="C835" s="32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</row>
    <row r="836" spans="2:14" x14ac:dyDescent="0.25">
      <c r="B836" s="31"/>
      <c r="C836" s="32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 spans="2:14" x14ac:dyDescent="0.25">
      <c r="B837" s="31"/>
      <c r="C837" s="32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</row>
    <row r="838" spans="2:14" x14ac:dyDescent="0.25">
      <c r="B838" s="31"/>
      <c r="C838" s="32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</row>
    <row r="839" spans="2:14" x14ac:dyDescent="0.25">
      <c r="B839" s="31"/>
      <c r="C839" s="32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</row>
    <row r="840" spans="2:14" x14ac:dyDescent="0.25">
      <c r="B840" s="31"/>
      <c r="C840" s="32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</row>
    <row r="841" spans="2:14" x14ac:dyDescent="0.25">
      <c r="B841" s="31"/>
      <c r="C841" s="32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</row>
    <row r="842" spans="2:14" x14ac:dyDescent="0.25">
      <c r="B842" s="31"/>
      <c r="C842" s="32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</row>
    <row r="843" spans="2:14" x14ac:dyDescent="0.25">
      <c r="B843" s="31"/>
      <c r="C843" s="32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</row>
    <row r="844" spans="2:14" x14ac:dyDescent="0.25">
      <c r="B844" s="31"/>
      <c r="C844" s="32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</row>
    <row r="845" spans="2:14" x14ac:dyDescent="0.25">
      <c r="B845" s="31"/>
      <c r="C845" s="32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</row>
    <row r="846" spans="2:14" x14ac:dyDescent="0.25">
      <c r="B846" s="31"/>
      <c r="C846" s="32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</row>
    <row r="847" spans="2:14" x14ac:dyDescent="0.25">
      <c r="B847" s="31"/>
      <c r="C847" s="32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</row>
    <row r="848" spans="2:14" x14ac:dyDescent="0.25">
      <c r="B848" s="31"/>
      <c r="C848" s="32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 spans="2:14" x14ac:dyDescent="0.25">
      <c r="B849" s="31"/>
      <c r="C849" s="32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 spans="2:14" x14ac:dyDescent="0.25">
      <c r="B850" s="31"/>
      <c r="C850" s="32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</row>
    <row r="851" spans="2:14" x14ac:dyDescent="0.25">
      <c r="B851" s="31"/>
      <c r="C851" s="32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</row>
    <row r="852" spans="2:14" x14ac:dyDescent="0.25">
      <c r="B852" s="31"/>
      <c r="C852" s="32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</row>
    <row r="853" spans="2:14" x14ac:dyDescent="0.25">
      <c r="B853" s="31"/>
      <c r="C853" s="32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</row>
    <row r="854" spans="2:14" x14ac:dyDescent="0.25">
      <c r="B854" s="31"/>
      <c r="C854" s="32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</row>
    <row r="855" spans="2:14" x14ac:dyDescent="0.25">
      <c r="B855" s="31"/>
      <c r="C855" s="32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</row>
    <row r="856" spans="2:14" x14ac:dyDescent="0.25">
      <c r="B856" s="31"/>
      <c r="C856" s="32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</row>
    <row r="857" spans="2:14" x14ac:dyDescent="0.25">
      <c r="B857" s="31"/>
      <c r="C857" s="32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</row>
    <row r="858" spans="2:14" x14ac:dyDescent="0.25">
      <c r="B858" s="31"/>
      <c r="C858" s="32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</row>
    <row r="859" spans="2:14" x14ac:dyDescent="0.25">
      <c r="B859" s="31"/>
      <c r="C859" s="32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</row>
    <row r="860" spans="2:14" x14ac:dyDescent="0.25">
      <c r="B860" s="31"/>
      <c r="C860" s="32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</row>
    <row r="861" spans="2:14" x14ac:dyDescent="0.25">
      <c r="B861" s="31"/>
      <c r="C861" s="32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</row>
    <row r="862" spans="2:14" x14ac:dyDescent="0.25">
      <c r="B862" s="31"/>
      <c r="C862" s="32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</row>
    <row r="863" spans="2:14" x14ac:dyDescent="0.25">
      <c r="B863" s="31"/>
      <c r="C863" s="32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</row>
    <row r="864" spans="2:14" x14ac:dyDescent="0.25">
      <c r="B864" s="31"/>
      <c r="C864" s="32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</row>
    <row r="865" spans="2:14" x14ac:dyDescent="0.25">
      <c r="B865" s="31"/>
      <c r="C865" s="32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</row>
    <row r="866" spans="2:14" x14ac:dyDescent="0.25">
      <c r="B866" s="31"/>
      <c r="C866" s="32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</row>
    <row r="867" spans="2:14" x14ac:dyDescent="0.25">
      <c r="B867" s="31"/>
      <c r="C867" s="32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</row>
    <row r="868" spans="2:14" x14ac:dyDescent="0.25">
      <c r="B868" s="31"/>
      <c r="C868" s="32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</row>
    <row r="869" spans="2:14" x14ac:dyDescent="0.25">
      <c r="B869" s="31"/>
      <c r="C869" s="32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</row>
    <row r="870" spans="2:14" x14ac:dyDescent="0.25">
      <c r="B870" s="31"/>
      <c r="C870" s="32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</row>
    <row r="871" spans="2:14" x14ac:dyDescent="0.25">
      <c r="B871" s="31"/>
      <c r="C871" s="32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</row>
    <row r="872" spans="2:14" x14ac:dyDescent="0.25">
      <c r="B872" s="31"/>
      <c r="C872" s="32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</row>
    <row r="873" spans="2:14" x14ac:dyDescent="0.25">
      <c r="B873" s="31"/>
      <c r="C873" s="32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</row>
    <row r="874" spans="2:14" x14ac:dyDescent="0.25">
      <c r="B874" s="31"/>
      <c r="C874" s="32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</row>
    <row r="875" spans="2:14" x14ac:dyDescent="0.25">
      <c r="B875" s="31"/>
      <c r="C875" s="32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</row>
    <row r="876" spans="2:14" x14ac:dyDescent="0.25">
      <c r="B876" s="31"/>
      <c r="C876" s="32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</row>
    <row r="877" spans="2:14" x14ac:dyDescent="0.25">
      <c r="B877" s="31"/>
      <c r="C877" s="32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</row>
    <row r="878" spans="2:14" x14ac:dyDescent="0.25">
      <c r="B878" s="31"/>
      <c r="C878" s="32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</row>
    <row r="879" spans="2:14" x14ac:dyDescent="0.25">
      <c r="B879" s="31"/>
      <c r="C879" s="32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</row>
    <row r="880" spans="2:14" x14ac:dyDescent="0.25">
      <c r="B880" s="31"/>
      <c r="C880" s="32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</row>
    <row r="881" spans="2:14" x14ac:dyDescent="0.25">
      <c r="B881" s="31"/>
      <c r="C881" s="32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</row>
    <row r="882" spans="2:14" x14ac:dyDescent="0.25">
      <c r="B882" s="31"/>
      <c r="C882" s="32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</row>
    <row r="883" spans="2:14" x14ac:dyDescent="0.25">
      <c r="B883" s="31"/>
      <c r="C883" s="32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</row>
    <row r="884" spans="2:14" x14ac:dyDescent="0.25">
      <c r="B884" s="31"/>
      <c r="C884" s="32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</row>
    <row r="885" spans="2:14" x14ac:dyDescent="0.25">
      <c r="B885" s="31"/>
      <c r="C885" s="32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</row>
    <row r="886" spans="2:14" x14ac:dyDescent="0.25">
      <c r="B886" s="31"/>
      <c r="C886" s="32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</row>
    <row r="887" spans="2:14" x14ac:dyDescent="0.25">
      <c r="B887" s="31"/>
      <c r="C887" s="32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</row>
    <row r="888" spans="2:14" x14ac:dyDescent="0.25">
      <c r="B888" s="31"/>
      <c r="C888" s="32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</row>
    <row r="889" spans="2:14" x14ac:dyDescent="0.25">
      <c r="B889" s="31"/>
      <c r="C889" s="32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</row>
    <row r="890" spans="2:14" x14ac:dyDescent="0.25">
      <c r="B890" s="31"/>
      <c r="C890" s="32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</row>
    <row r="891" spans="2:14" x14ac:dyDescent="0.25">
      <c r="B891" s="31"/>
      <c r="C891" s="32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</row>
    <row r="892" spans="2:14" x14ac:dyDescent="0.25">
      <c r="B892" s="31"/>
      <c r="C892" s="32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</row>
    <row r="893" spans="2:14" x14ac:dyDescent="0.25">
      <c r="B893" s="31"/>
      <c r="C893" s="32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</row>
    <row r="894" spans="2:14" x14ac:dyDescent="0.25">
      <c r="B894" s="31"/>
      <c r="C894" s="32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</row>
    <row r="895" spans="2:14" x14ac:dyDescent="0.25">
      <c r="B895" s="31"/>
      <c r="C895" s="32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</row>
    <row r="896" spans="2:14" x14ac:dyDescent="0.25">
      <c r="B896" s="31"/>
      <c r="C896" s="32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</row>
    <row r="897" spans="2:14" x14ac:dyDescent="0.25">
      <c r="B897" s="31"/>
      <c r="C897" s="32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</row>
    <row r="898" spans="2:14" x14ac:dyDescent="0.25">
      <c r="B898" s="31"/>
      <c r="C898" s="32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</row>
    <row r="899" spans="2:14" x14ac:dyDescent="0.25">
      <c r="B899" s="31"/>
      <c r="C899" s="32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</row>
    <row r="900" spans="2:14" x14ac:dyDescent="0.25">
      <c r="B900" s="31"/>
      <c r="C900" s="32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</row>
    <row r="901" spans="2:14" x14ac:dyDescent="0.25">
      <c r="B901" s="31"/>
      <c r="C901" s="32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</row>
    <row r="902" spans="2:14" x14ac:dyDescent="0.25">
      <c r="B902" s="31"/>
      <c r="C902" s="32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</row>
    <row r="903" spans="2:14" x14ac:dyDescent="0.25">
      <c r="B903" s="31"/>
      <c r="C903" s="32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</row>
    <row r="904" spans="2:14" x14ac:dyDescent="0.25">
      <c r="B904" s="31"/>
      <c r="C904" s="32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</row>
    <row r="905" spans="2:14" x14ac:dyDescent="0.25">
      <c r="B905" s="31"/>
      <c r="C905" s="32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</row>
    <row r="906" spans="2:14" x14ac:dyDescent="0.25">
      <c r="B906" s="31"/>
      <c r="C906" s="32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</row>
    <row r="907" spans="2:14" x14ac:dyDescent="0.25">
      <c r="B907" s="31"/>
      <c r="C907" s="32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</row>
    <row r="908" spans="2:14" x14ac:dyDescent="0.25">
      <c r="B908" s="31"/>
      <c r="C908" s="32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</row>
    <row r="909" spans="2:14" x14ac:dyDescent="0.25">
      <c r="B909" s="31"/>
      <c r="C909" s="32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</row>
    <row r="910" spans="2:14" x14ac:dyDescent="0.25">
      <c r="B910" s="31"/>
      <c r="C910" s="32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</row>
    <row r="911" spans="2:14" x14ac:dyDescent="0.25">
      <c r="B911" s="31"/>
      <c r="C911" s="32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</row>
    <row r="912" spans="2:14" x14ac:dyDescent="0.25">
      <c r="B912" s="31"/>
      <c r="C912" s="32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</row>
    <row r="913" spans="2:14" x14ac:dyDescent="0.25">
      <c r="B913" s="31"/>
      <c r="C913" s="32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</row>
    <row r="914" spans="2:14" x14ac:dyDescent="0.25">
      <c r="B914" s="31"/>
      <c r="C914" s="32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</row>
    <row r="915" spans="2:14" x14ac:dyDescent="0.25">
      <c r="B915" s="31"/>
      <c r="C915" s="32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</row>
    <row r="916" spans="2:14" x14ac:dyDescent="0.25">
      <c r="B916" s="31"/>
      <c r="C916" s="32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</row>
    <row r="917" spans="2:14" x14ac:dyDescent="0.25">
      <c r="B917" s="31"/>
      <c r="C917" s="32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</row>
    <row r="918" spans="2:14" x14ac:dyDescent="0.25">
      <c r="B918" s="31"/>
      <c r="C918" s="32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</row>
    <row r="919" spans="2:14" x14ac:dyDescent="0.25">
      <c r="B919" s="31"/>
      <c r="C919" s="32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</row>
    <row r="920" spans="2:14" x14ac:dyDescent="0.25">
      <c r="B920" s="31"/>
      <c r="C920" s="32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</row>
    <row r="921" spans="2:14" x14ac:dyDescent="0.25">
      <c r="B921" s="31"/>
      <c r="C921" s="32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</row>
    <row r="922" spans="2:14" x14ac:dyDescent="0.25">
      <c r="B922" s="31"/>
      <c r="C922" s="32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</row>
    <row r="923" spans="2:14" x14ac:dyDescent="0.25">
      <c r="B923" s="31"/>
      <c r="C923" s="32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</row>
    <row r="924" spans="2:14" x14ac:dyDescent="0.25">
      <c r="B924" s="31"/>
      <c r="C924" s="32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</row>
    <row r="925" spans="2:14" x14ac:dyDescent="0.25">
      <c r="B925" s="31"/>
      <c r="C925" s="32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</row>
    <row r="926" spans="2:14" x14ac:dyDescent="0.25">
      <c r="B926" s="31"/>
      <c r="C926" s="32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</row>
    <row r="927" spans="2:14" x14ac:dyDescent="0.25">
      <c r="B927" s="31"/>
      <c r="C927" s="32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</row>
    <row r="928" spans="2:14" x14ac:dyDescent="0.25">
      <c r="B928" s="31"/>
      <c r="C928" s="32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</row>
    <row r="929" spans="2:14" x14ac:dyDescent="0.25">
      <c r="B929" s="31"/>
      <c r="C929" s="32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</row>
    <row r="930" spans="2:14" x14ac:dyDescent="0.25">
      <c r="B930" s="31"/>
      <c r="C930" s="32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</row>
    <row r="931" spans="2:14" x14ac:dyDescent="0.25">
      <c r="B931" s="31"/>
      <c r="C931" s="32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</row>
    <row r="932" spans="2:14" x14ac:dyDescent="0.25">
      <c r="B932" s="31"/>
      <c r="C932" s="32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</row>
    <row r="933" spans="2:14" x14ac:dyDescent="0.25">
      <c r="B933" s="31"/>
      <c r="C933" s="32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</row>
    <row r="934" spans="2:14" x14ac:dyDescent="0.25">
      <c r="B934" s="31"/>
      <c r="C934" s="32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</row>
    <row r="935" spans="2:14" x14ac:dyDescent="0.25">
      <c r="B935" s="31"/>
      <c r="C935" s="32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</row>
    <row r="936" spans="2:14" x14ac:dyDescent="0.25">
      <c r="B936" s="31"/>
      <c r="C936" s="32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</row>
    <row r="937" spans="2:14" x14ac:dyDescent="0.25">
      <c r="B937" s="31"/>
      <c r="C937" s="32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</row>
    <row r="938" spans="2:14" x14ac:dyDescent="0.25">
      <c r="B938" s="31"/>
      <c r="C938" s="32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</row>
    <row r="939" spans="2:14" x14ac:dyDescent="0.25">
      <c r="B939" s="31"/>
      <c r="C939" s="32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</row>
    <row r="940" spans="2:14" x14ac:dyDescent="0.25">
      <c r="B940" s="31"/>
      <c r="C940" s="32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</row>
    <row r="941" spans="2:14" x14ac:dyDescent="0.25">
      <c r="B941" s="31"/>
      <c r="C941" s="32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</row>
    <row r="942" spans="2:14" x14ac:dyDescent="0.25">
      <c r="B942" s="31"/>
      <c r="C942" s="32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</row>
    <row r="943" spans="2:14" x14ac:dyDescent="0.25">
      <c r="B943" s="31"/>
      <c r="C943" s="32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</row>
    <row r="944" spans="2:14" x14ac:dyDescent="0.25">
      <c r="B944" s="31"/>
      <c r="C944" s="32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</row>
    <row r="945" spans="2:14" x14ac:dyDescent="0.25">
      <c r="B945" s="31"/>
      <c r="C945" s="32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</row>
    <row r="946" spans="2:14" x14ac:dyDescent="0.25">
      <c r="B946" s="31"/>
      <c r="C946" s="32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</row>
    <row r="947" spans="2:14" x14ac:dyDescent="0.25">
      <c r="B947" s="31"/>
      <c r="C947" s="32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</row>
    <row r="948" spans="2:14" x14ac:dyDescent="0.25">
      <c r="B948" s="31"/>
      <c r="C948" s="32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</row>
    <row r="949" spans="2:14" x14ac:dyDescent="0.25">
      <c r="B949" s="31"/>
      <c r="C949" s="32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</row>
    <row r="950" spans="2:14" x14ac:dyDescent="0.25">
      <c r="B950" s="31"/>
      <c r="C950" s="32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</row>
    <row r="951" spans="2:14" x14ac:dyDescent="0.25">
      <c r="B951" s="31"/>
      <c r="C951" s="32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</row>
    <row r="952" spans="2:14" x14ac:dyDescent="0.25">
      <c r="B952" s="31"/>
      <c r="C952" s="32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</row>
    <row r="953" spans="2:14" x14ac:dyDescent="0.25">
      <c r="B953" s="31"/>
      <c r="C953" s="32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</row>
    <row r="954" spans="2:14" x14ac:dyDescent="0.25">
      <c r="B954" s="31"/>
      <c r="C954" s="32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</row>
    <row r="955" spans="2:14" x14ac:dyDescent="0.25">
      <c r="B955" s="31"/>
      <c r="C955" s="32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</row>
    <row r="956" spans="2:14" x14ac:dyDescent="0.25">
      <c r="B956" s="31"/>
      <c r="C956" s="32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</row>
    <row r="957" spans="2:14" x14ac:dyDescent="0.25">
      <c r="B957" s="31"/>
      <c r="C957" s="32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</row>
    <row r="958" spans="2:14" x14ac:dyDescent="0.25">
      <c r="B958" s="31"/>
      <c r="C958" s="32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</row>
    <row r="959" spans="2:14" x14ac:dyDescent="0.25">
      <c r="B959" s="31"/>
      <c r="C959" s="32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</row>
    <row r="960" spans="2:14" x14ac:dyDescent="0.25">
      <c r="B960" s="31"/>
      <c r="C960" s="32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</row>
    <row r="961" spans="2:14" x14ac:dyDescent="0.25">
      <c r="B961" s="31"/>
      <c r="C961" s="32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</row>
    <row r="962" spans="2:14" x14ac:dyDescent="0.25">
      <c r="B962" s="31"/>
      <c r="C962" s="32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</row>
    <row r="963" spans="2:14" x14ac:dyDescent="0.25">
      <c r="B963" s="31"/>
      <c r="C963" s="32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</row>
    <row r="964" spans="2:14" x14ac:dyDescent="0.25">
      <c r="B964" s="31"/>
      <c r="C964" s="32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</row>
    <row r="965" spans="2:14" x14ac:dyDescent="0.25">
      <c r="B965" s="31"/>
      <c r="C965" s="32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</row>
    <row r="966" spans="2:14" x14ac:dyDescent="0.25">
      <c r="B966" s="31"/>
      <c r="C966" s="32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</row>
    <row r="967" spans="2:14" x14ac:dyDescent="0.25">
      <c r="B967" s="31"/>
      <c r="C967" s="32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</row>
    <row r="968" spans="2:14" x14ac:dyDescent="0.25">
      <c r="B968" s="31"/>
      <c r="C968" s="32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</row>
    <row r="969" spans="2:14" x14ac:dyDescent="0.25">
      <c r="B969" s="31"/>
      <c r="C969" s="32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</row>
    <row r="970" spans="2:14" x14ac:dyDescent="0.25">
      <c r="B970" s="31"/>
      <c r="C970" s="32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</row>
    <row r="971" spans="2:14" x14ac:dyDescent="0.25">
      <c r="B971" s="31"/>
      <c r="C971" s="32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</row>
    <row r="972" spans="2:14" x14ac:dyDescent="0.25">
      <c r="B972" s="31"/>
      <c r="C972" s="32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</row>
    <row r="973" spans="2:14" x14ac:dyDescent="0.25">
      <c r="B973" s="31"/>
      <c r="C973" s="32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</row>
    <row r="974" spans="2:14" x14ac:dyDescent="0.25">
      <c r="B974" s="31"/>
      <c r="C974" s="32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</row>
    <row r="975" spans="2:14" x14ac:dyDescent="0.25">
      <c r="B975" s="31"/>
      <c r="C975" s="32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</row>
    <row r="976" spans="2:14" x14ac:dyDescent="0.25">
      <c r="B976" s="31"/>
      <c r="C976" s="32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</row>
    <row r="977" spans="2:14" x14ac:dyDescent="0.25">
      <c r="B977" s="31"/>
      <c r="C977" s="32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</row>
    <row r="978" spans="2:14" x14ac:dyDescent="0.25">
      <c r="B978" s="31"/>
      <c r="C978" s="32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</row>
    <row r="979" spans="2:14" x14ac:dyDescent="0.25">
      <c r="B979" s="31"/>
      <c r="C979" s="32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</row>
    <row r="980" spans="2:14" x14ac:dyDescent="0.25">
      <c r="B980" s="31"/>
      <c r="C980" s="32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</row>
    <row r="981" spans="2:14" x14ac:dyDescent="0.25">
      <c r="B981" s="31"/>
      <c r="C981" s="32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</row>
    <row r="982" spans="2:14" x14ac:dyDescent="0.25">
      <c r="B982" s="31"/>
      <c r="C982" s="32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</row>
    <row r="983" spans="2:14" x14ac:dyDescent="0.25">
      <c r="B983" s="31"/>
      <c r="C983" s="32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</row>
    <row r="984" spans="2:14" x14ac:dyDescent="0.25">
      <c r="B984" s="31"/>
      <c r="C984" s="32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</row>
    <row r="985" spans="2:14" x14ac:dyDescent="0.25">
      <c r="B985" s="31"/>
      <c r="C985" s="32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</row>
    <row r="986" spans="2:14" x14ac:dyDescent="0.25">
      <c r="B986" s="31"/>
      <c r="C986" s="32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</row>
    <row r="987" spans="2:14" x14ac:dyDescent="0.25">
      <c r="B987" s="31"/>
      <c r="C987" s="32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</row>
    <row r="988" spans="2:14" x14ac:dyDescent="0.25">
      <c r="B988" s="31"/>
      <c r="C988" s="32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</row>
    <row r="989" spans="2:14" x14ac:dyDescent="0.25">
      <c r="B989" s="31"/>
      <c r="C989" s="32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</row>
    <row r="990" spans="2:14" x14ac:dyDescent="0.25">
      <c r="B990" s="31"/>
      <c r="C990" s="32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</row>
    <row r="991" spans="2:14" x14ac:dyDescent="0.25">
      <c r="B991" s="31"/>
      <c r="C991" s="32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</row>
    <row r="992" spans="2:14" x14ac:dyDescent="0.25">
      <c r="B992" s="31"/>
      <c r="C992" s="32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</row>
    <row r="993" spans="2:14" x14ac:dyDescent="0.25">
      <c r="B993" s="31"/>
      <c r="C993" s="32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</row>
    <row r="994" spans="2:14" x14ac:dyDescent="0.25">
      <c r="B994" s="31"/>
      <c r="C994" s="32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</row>
    <row r="995" spans="2:14" x14ac:dyDescent="0.25">
      <c r="B995" s="31"/>
      <c r="C995" s="32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</row>
    <row r="996" spans="2:14" x14ac:dyDescent="0.25">
      <c r="B996" s="31"/>
      <c r="C996" s="32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</row>
    <row r="997" spans="2:14" x14ac:dyDescent="0.25">
      <c r="B997" s="31"/>
      <c r="C997" s="32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</row>
    <row r="998" spans="2:14" x14ac:dyDescent="0.25">
      <c r="B998" s="31"/>
      <c r="C998" s="32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</row>
    <row r="999" spans="2:14" x14ac:dyDescent="0.25">
      <c r="B999" s="31"/>
      <c r="C999" s="32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</row>
    <row r="1000" spans="2:14" x14ac:dyDescent="0.25">
      <c r="B1000" s="31"/>
      <c r="C1000" s="32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</row>
    <row r="1001" spans="2:14" x14ac:dyDescent="0.25">
      <c r="B1001" s="31"/>
      <c r="C1001" s="32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</row>
    <row r="1002" spans="2:14" x14ac:dyDescent="0.25">
      <c r="B1002" s="31"/>
      <c r="C1002" s="32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</row>
    <row r="1003" spans="2:14" x14ac:dyDescent="0.25">
      <c r="B1003" s="31"/>
      <c r="C1003" s="32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</row>
    <row r="1004" spans="2:14" x14ac:dyDescent="0.25">
      <c r="B1004" s="31"/>
      <c r="C1004" s="32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</row>
    <row r="1005" spans="2:14" x14ac:dyDescent="0.25">
      <c r="B1005" s="31"/>
      <c r="C1005" s="32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</row>
    <row r="1006" spans="2:14" x14ac:dyDescent="0.25">
      <c r="B1006" s="31"/>
      <c r="C1006" s="32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</row>
    <row r="1007" spans="2:14" x14ac:dyDescent="0.25">
      <c r="B1007" s="31"/>
      <c r="C1007" s="32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</row>
    <row r="1008" spans="2:14" x14ac:dyDescent="0.25">
      <c r="B1008" s="31"/>
      <c r="C1008" s="32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</row>
    <row r="1009" spans="2:14" x14ac:dyDescent="0.25">
      <c r="B1009" s="31"/>
      <c r="C1009" s="32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</row>
    <row r="1010" spans="2:14" x14ac:dyDescent="0.25">
      <c r="B1010" s="31"/>
      <c r="C1010" s="32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</row>
    <row r="1011" spans="2:14" x14ac:dyDescent="0.25">
      <c r="B1011" s="31"/>
      <c r="C1011" s="32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</row>
    <row r="1012" spans="2:14" x14ac:dyDescent="0.25">
      <c r="B1012" s="31"/>
      <c r="C1012" s="32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</row>
    <row r="1013" spans="2:14" x14ac:dyDescent="0.25">
      <c r="B1013" s="31"/>
      <c r="C1013" s="32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</row>
    <row r="1014" spans="2:14" x14ac:dyDescent="0.25">
      <c r="B1014" s="31"/>
      <c r="C1014" s="32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</row>
    <row r="1015" spans="2:14" x14ac:dyDescent="0.25">
      <c r="B1015" s="31"/>
      <c r="C1015" s="32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</row>
    <row r="1016" spans="2:14" x14ac:dyDescent="0.25">
      <c r="B1016" s="31"/>
      <c r="C1016" s="32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</row>
    <row r="1017" spans="2:14" x14ac:dyDescent="0.25">
      <c r="B1017" s="31"/>
      <c r="C1017" s="32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</row>
    <row r="1018" spans="2:14" x14ac:dyDescent="0.25">
      <c r="B1018" s="31"/>
      <c r="C1018" s="32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</row>
    <row r="1019" spans="2:14" x14ac:dyDescent="0.25">
      <c r="B1019" s="31"/>
      <c r="C1019" s="32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</row>
    <row r="1020" spans="2:14" x14ac:dyDescent="0.25">
      <c r="B1020" s="31"/>
      <c r="C1020" s="32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</row>
    <row r="1021" spans="2:14" x14ac:dyDescent="0.25">
      <c r="B1021" s="31"/>
      <c r="C1021" s="32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</row>
    <row r="1022" spans="2:14" x14ac:dyDescent="0.25">
      <c r="B1022" s="31"/>
      <c r="C1022" s="32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</row>
    <row r="1023" spans="2:14" x14ac:dyDescent="0.25">
      <c r="B1023" s="31"/>
      <c r="C1023" s="32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</row>
    <row r="1024" spans="2:14" x14ac:dyDescent="0.25">
      <c r="B1024" s="31"/>
      <c r="C1024" s="32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</row>
    <row r="1025" spans="2:14" x14ac:dyDescent="0.25">
      <c r="B1025" s="31"/>
      <c r="C1025" s="32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</row>
    <row r="1026" spans="2:14" x14ac:dyDescent="0.25">
      <c r="B1026" s="31"/>
      <c r="C1026" s="32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</row>
    <row r="1027" spans="2:14" x14ac:dyDescent="0.25">
      <c r="B1027" s="31"/>
      <c r="C1027" s="32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</row>
    <row r="1028" spans="2:14" x14ac:dyDescent="0.25">
      <c r="B1028" s="31"/>
      <c r="C1028" s="32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</row>
    <row r="1029" spans="2:14" x14ac:dyDescent="0.25">
      <c r="B1029" s="31"/>
      <c r="C1029" s="32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</row>
    <row r="1030" spans="2:14" x14ac:dyDescent="0.25">
      <c r="B1030" s="31"/>
      <c r="C1030" s="32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</row>
    <row r="1031" spans="2:14" x14ac:dyDescent="0.25">
      <c r="B1031" s="31"/>
      <c r="C1031" s="32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</row>
    <row r="1032" spans="2:14" x14ac:dyDescent="0.25">
      <c r="B1032" s="31"/>
      <c r="C1032" s="32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</row>
    <row r="1033" spans="2:14" x14ac:dyDescent="0.25">
      <c r="B1033" s="31"/>
      <c r="C1033" s="32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</row>
    <row r="1034" spans="2:14" x14ac:dyDescent="0.25">
      <c r="B1034" s="31"/>
      <c r="C1034" s="32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</row>
    <row r="1035" spans="2:14" x14ac:dyDescent="0.25">
      <c r="B1035" s="31"/>
      <c r="C1035" s="32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</row>
    <row r="1036" spans="2:14" x14ac:dyDescent="0.25">
      <c r="B1036" s="31"/>
      <c r="C1036" s="32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</row>
    <row r="1037" spans="2:14" x14ac:dyDescent="0.25">
      <c r="B1037" s="31"/>
      <c r="C1037" s="32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</row>
    <row r="1038" spans="2:14" x14ac:dyDescent="0.25">
      <c r="B1038" s="31"/>
      <c r="C1038" s="32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</row>
    <row r="1039" spans="2:14" x14ac:dyDescent="0.25">
      <c r="B1039" s="31"/>
      <c r="C1039" s="32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</row>
    <row r="1040" spans="2:14" x14ac:dyDescent="0.25">
      <c r="B1040" s="31"/>
      <c r="C1040" s="32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</row>
    <row r="1041" spans="2:14" x14ac:dyDescent="0.25">
      <c r="B1041" s="31"/>
      <c r="C1041" s="32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</row>
    <row r="1042" spans="2:14" x14ac:dyDescent="0.25">
      <c r="B1042" s="31"/>
      <c r="C1042" s="32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</row>
    <row r="1043" spans="2:14" x14ac:dyDescent="0.25">
      <c r="B1043" s="31"/>
      <c r="C1043" s="32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</row>
    <row r="1044" spans="2:14" x14ac:dyDescent="0.25">
      <c r="B1044" s="31"/>
      <c r="C1044" s="32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</row>
    <row r="1045" spans="2:14" x14ac:dyDescent="0.25">
      <c r="B1045" s="31"/>
      <c r="C1045" s="32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</row>
    <row r="1046" spans="2:14" x14ac:dyDescent="0.25">
      <c r="B1046" s="31"/>
      <c r="C1046" s="32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</row>
    <row r="1047" spans="2:14" x14ac:dyDescent="0.25">
      <c r="B1047" s="31"/>
      <c r="C1047" s="32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</row>
    <row r="1048" spans="2:14" x14ac:dyDescent="0.25">
      <c r="B1048" s="31"/>
      <c r="C1048" s="32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</row>
    <row r="1049" spans="2:14" x14ac:dyDescent="0.25">
      <c r="B1049" s="31"/>
      <c r="C1049" s="32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</row>
    <row r="1050" spans="2:14" x14ac:dyDescent="0.25">
      <c r="B1050" s="31"/>
      <c r="C1050" s="32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</row>
    <row r="1051" spans="2:14" x14ac:dyDescent="0.25">
      <c r="B1051" s="31"/>
      <c r="C1051" s="32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</row>
    <row r="1052" spans="2:14" x14ac:dyDescent="0.25">
      <c r="B1052" s="31"/>
      <c r="C1052" s="32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</row>
    <row r="1053" spans="2:14" x14ac:dyDescent="0.25">
      <c r="B1053" s="31"/>
      <c r="C1053" s="32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</row>
    <row r="1054" spans="2:14" x14ac:dyDescent="0.25">
      <c r="B1054" s="31"/>
      <c r="C1054" s="32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</row>
    <row r="1055" spans="2:14" x14ac:dyDescent="0.25">
      <c r="B1055" s="31"/>
      <c r="C1055" s="32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</row>
    <row r="1056" spans="2:14" x14ac:dyDescent="0.25">
      <c r="B1056" s="31"/>
      <c r="C1056" s="32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</row>
    <row r="1057" spans="2:14" x14ac:dyDescent="0.25">
      <c r="B1057" s="31"/>
      <c r="C1057" s="32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</row>
    <row r="1058" spans="2:14" x14ac:dyDescent="0.25">
      <c r="B1058" s="31"/>
      <c r="C1058" s="32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</row>
    <row r="1059" spans="2:14" x14ac:dyDescent="0.25">
      <c r="B1059" s="31"/>
      <c r="C1059" s="32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</row>
    <row r="1060" spans="2:14" x14ac:dyDescent="0.25">
      <c r="B1060" s="31"/>
      <c r="C1060" s="32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</row>
    <row r="1061" spans="2:14" x14ac:dyDescent="0.25">
      <c r="B1061" s="31"/>
      <c r="C1061" s="32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</row>
    <row r="1062" spans="2:14" x14ac:dyDescent="0.25">
      <c r="B1062" s="31"/>
      <c r="C1062" s="32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</row>
    <row r="1063" spans="2:14" x14ac:dyDescent="0.25">
      <c r="B1063" s="31"/>
      <c r="C1063" s="32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</row>
    <row r="1064" spans="2:14" x14ac:dyDescent="0.25">
      <c r="B1064" s="31"/>
      <c r="C1064" s="32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</row>
    <row r="1065" spans="2:14" x14ac:dyDescent="0.25">
      <c r="B1065" s="31"/>
      <c r="C1065" s="32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</row>
    <row r="1066" spans="2:14" x14ac:dyDescent="0.25">
      <c r="B1066" s="31"/>
      <c r="C1066" s="32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</row>
    <row r="1067" spans="2:14" x14ac:dyDescent="0.25">
      <c r="B1067" s="31"/>
      <c r="C1067" s="32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</row>
    <row r="1068" spans="2:14" x14ac:dyDescent="0.25">
      <c r="B1068" s="31"/>
      <c r="C1068" s="32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</row>
    <row r="1069" spans="2:14" x14ac:dyDescent="0.25">
      <c r="B1069" s="31"/>
      <c r="C1069" s="32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</row>
    <row r="1070" spans="2:14" x14ac:dyDescent="0.25">
      <c r="B1070" s="31"/>
      <c r="C1070" s="32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</row>
    <row r="1071" spans="2:14" x14ac:dyDescent="0.25">
      <c r="B1071" s="31"/>
      <c r="C1071" s="32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</row>
    <row r="1072" spans="2:14" x14ac:dyDescent="0.25">
      <c r="B1072" s="31"/>
      <c r="C1072" s="32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</row>
    <row r="1073" spans="2:14" x14ac:dyDescent="0.25">
      <c r="B1073" s="31"/>
      <c r="C1073" s="32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</row>
    <row r="1074" spans="2:14" x14ac:dyDescent="0.25">
      <c r="B1074" s="31"/>
      <c r="C1074" s="32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</row>
    <row r="1075" spans="2:14" x14ac:dyDescent="0.25">
      <c r="B1075" s="31"/>
      <c r="C1075" s="32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</row>
    <row r="1076" spans="2:14" x14ac:dyDescent="0.25">
      <c r="B1076" s="31"/>
      <c r="C1076" s="32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</row>
    <row r="1077" spans="2:14" x14ac:dyDescent="0.25">
      <c r="B1077" s="31"/>
      <c r="C1077" s="32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</row>
    <row r="1078" spans="2:14" x14ac:dyDescent="0.25">
      <c r="B1078" s="31"/>
      <c r="C1078" s="32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</row>
    <row r="1079" spans="2:14" x14ac:dyDescent="0.25">
      <c r="B1079" s="31"/>
      <c r="C1079" s="32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</row>
    <row r="1080" spans="2:14" x14ac:dyDescent="0.25">
      <c r="B1080" s="31"/>
      <c r="C1080" s="32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</row>
    <row r="1081" spans="2:14" x14ac:dyDescent="0.25">
      <c r="B1081" s="31"/>
      <c r="C1081" s="32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</row>
    <row r="1082" spans="2:14" x14ac:dyDescent="0.25">
      <c r="B1082" s="31"/>
      <c r="C1082" s="32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</row>
    <row r="1083" spans="2:14" x14ac:dyDescent="0.25">
      <c r="B1083" s="31"/>
      <c r="C1083" s="32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</row>
    <row r="1084" spans="2:14" x14ac:dyDescent="0.25">
      <c r="B1084" s="31"/>
      <c r="C1084" s="32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</row>
    <row r="1085" spans="2:14" x14ac:dyDescent="0.25">
      <c r="B1085" s="31"/>
      <c r="C1085" s="32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</row>
    <row r="1086" spans="2:14" x14ac:dyDescent="0.25">
      <c r="B1086" s="31"/>
      <c r="C1086" s="32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</row>
    <row r="1087" spans="2:14" x14ac:dyDescent="0.25">
      <c r="B1087" s="31"/>
      <c r="C1087" s="32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</row>
    <row r="1088" spans="2:14" x14ac:dyDescent="0.25">
      <c r="B1088" s="31"/>
      <c r="C1088" s="32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</row>
    <row r="1089" spans="2:14" x14ac:dyDescent="0.25">
      <c r="B1089" s="31"/>
      <c r="C1089" s="32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</row>
    <row r="1090" spans="2:14" x14ac:dyDescent="0.25">
      <c r="B1090" s="31"/>
      <c r="C1090" s="32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</row>
    <row r="1091" spans="2:14" x14ac:dyDescent="0.25">
      <c r="B1091" s="31"/>
      <c r="C1091" s="32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</row>
    <row r="1092" spans="2:14" x14ac:dyDescent="0.25">
      <c r="B1092" s="31"/>
      <c r="C1092" s="32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</row>
    <row r="1093" spans="2:14" x14ac:dyDescent="0.25">
      <c r="B1093" s="31"/>
      <c r="C1093" s="32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</row>
    <row r="1094" spans="2:14" x14ac:dyDescent="0.25">
      <c r="B1094" s="31"/>
      <c r="C1094" s="32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</row>
    <row r="1095" spans="2:14" x14ac:dyDescent="0.25">
      <c r="B1095" s="31"/>
      <c r="C1095" s="32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</row>
    <row r="1096" spans="2:14" x14ac:dyDescent="0.25">
      <c r="B1096" s="31"/>
      <c r="C1096" s="32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</row>
    <row r="1097" spans="2:14" x14ac:dyDescent="0.25">
      <c r="B1097" s="31"/>
      <c r="C1097" s="32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</row>
    <row r="1098" spans="2:14" x14ac:dyDescent="0.25">
      <c r="B1098" s="31"/>
      <c r="C1098" s="32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</row>
    <row r="1099" spans="2:14" x14ac:dyDescent="0.25">
      <c r="B1099" s="31"/>
      <c r="C1099" s="32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</row>
    <row r="1100" spans="2:14" x14ac:dyDescent="0.25">
      <c r="B1100" s="31"/>
      <c r="C1100" s="32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</row>
    <row r="1101" spans="2:14" x14ac:dyDescent="0.25">
      <c r="B1101" s="31"/>
      <c r="C1101" s="32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</row>
    <row r="1102" spans="2:14" x14ac:dyDescent="0.25">
      <c r="B1102" s="31"/>
      <c r="C1102" s="32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</row>
    <row r="1103" spans="2:14" x14ac:dyDescent="0.25">
      <c r="B1103" s="31"/>
      <c r="C1103" s="32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</row>
    <row r="1104" spans="2:14" x14ac:dyDescent="0.25">
      <c r="B1104" s="31"/>
      <c r="C1104" s="32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</row>
    <row r="1105" spans="2:14" x14ac:dyDescent="0.25">
      <c r="B1105" s="31"/>
      <c r="C1105" s="32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</row>
    <row r="1106" spans="2:14" x14ac:dyDescent="0.25">
      <c r="B1106" s="31"/>
      <c r="C1106" s="32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</row>
    <row r="1107" spans="2:14" x14ac:dyDescent="0.25">
      <c r="B1107" s="31"/>
      <c r="C1107" s="32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</row>
    <row r="1108" spans="2:14" x14ac:dyDescent="0.25">
      <c r="B1108" s="31"/>
      <c r="C1108" s="32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</row>
    <row r="1109" spans="2:14" x14ac:dyDescent="0.25">
      <c r="B1109" s="31"/>
      <c r="C1109" s="32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</row>
    <row r="1110" spans="2:14" x14ac:dyDescent="0.25">
      <c r="B1110" s="31"/>
      <c r="C1110" s="32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</row>
    <row r="1111" spans="2:14" x14ac:dyDescent="0.25">
      <c r="B1111" s="31"/>
      <c r="C1111" s="32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</row>
    <row r="1112" spans="2:14" x14ac:dyDescent="0.25">
      <c r="B1112" s="31"/>
      <c r="C1112" s="32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</row>
    <row r="1113" spans="2:14" x14ac:dyDescent="0.25">
      <c r="B1113" s="31"/>
      <c r="C1113" s="32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</row>
    <row r="1114" spans="2:14" x14ac:dyDescent="0.25">
      <c r="B1114" s="31"/>
      <c r="C1114" s="32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</row>
    <row r="1115" spans="2:14" x14ac:dyDescent="0.25">
      <c r="B1115" s="31"/>
      <c r="C1115" s="32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</row>
    <row r="1116" spans="2:14" x14ac:dyDescent="0.25">
      <c r="B1116" s="31"/>
      <c r="C1116" s="32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</row>
    <row r="1117" spans="2:14" x14ac:dyDescent="0.25">
      <c r="B1117" s="31"/>
      <c r="C1117" s="32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</row>
    <row r="1118" spans="2:14" x14ac:dyDescent="0.25">
      <c r="B1118" s="31"/>
      <c r="C1118" s="32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</row>
    <row r="1119" spans="2:14" x14ac:dyDescent="0.25">
      <c r="B1119" s="31"/>
      <c r="C1119" s="32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</row>
    <row r="1120" spans="2:14" x14ac:dyDescent="0.25">
      <c r="B1120" s="31"/>
      <c r="C1120" s="32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</row>
    <row r="1121" spans="2:14" x14ac:dyDescent="0.25">
      <c r="B1121" s="31"/>
      <c r="C1121" s="32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</row>
    <row r="1122" spans="2:14" x14ac:dyDescent="0.25">
      <c r="B1122" s="31"/>
      <c r="C1122" s="32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</row>
    <row r="1123" spans="2:14" x14ac:dyDescent="0.25">
      <c r="B1123" s="31"/>
      <c r="C1123" s="32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</row>
    <row r="1124" spans="2:14" x14ac:dyDescent="0.25">
      <c r="B1124" s="31"/>
      <c r="C1124" s="32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</row>
    <row r="1125" spans="2:14" x14ac:dyDescent="0.25">
      <c r="B1125" s="31"/>
      <c r="C1125" s="32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</row>
    <row r="1126" spans="2:14" x14ac:dyDescent="0.25">
      <c r="B1126" s="31"/>
      <c r="C1126" s="32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</row>
    <row r="1127" spans="2:14" x14ac:dyDescent="0.25">
      <c r="B1127" s="31"/>
      <c r="C1127" s="32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</row>
    <row r="1128" spans="2:14" x14ac:dyDescent="0.25">
      <c r="B1128" s="31"/>
      <c r="C1128" s="32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</row>
    <row r="1129" spans="2:14" x14ac:dyDescent="0.25">
      <c r="B1129" s="31"/>
      <c r="C1129" s="32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</row>
    <row r="1130" spans="2:14" x14ac:dyDescent="0.25">
      <c r="B1130" s="31"/>
      <c r="C1130" s="32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</row>
    <row r="1131" spans="2:14" x14ac:dyDescent="0.25">
      <c r="B1131" s="31"/>
      <c r="C1131" s="32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</row>
    <row r="1132" spans="2:14" x14ac:dyDescent="0.25">
      <c r="B1132" s="31"/>
      <c r="C1132" s="32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</row>
    <row r="1133" spans="2:14" x14ac:dyDescent="0.25">
      <c r="B1133" s="31"/>
      <c r="C1133" s="32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</row>
    <row r="1134" spans="2:14" x14ac:dyDescent="0.25">
      <c r="B1134" s="31"/>
      <c r="C1134" s="32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</row>
    <row r="1135" spans="2:14" x14ac:dyDescent="0.25">
      <c r="B1135" s="31"/>
      <c r="C1135" s="32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</row>
    <row r="1136" spans="2:14" x14ac:dyDescent="0.25">
      <c r="B1136" s="31"/>
      <c r="C1136" s="32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</row>
    <row r="1137" spans="2:14" x14ac:dyDescent="0.25">
      <c r="B1137" s="31"/>
      <c r="C1137" s="32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</row>
    <row r="1138" spans="2:14" x14ac:dyDescent="0.25">
      <c r="B1138" s="31"/>
      <c r="C1138" s="32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</row>
    <row r="1139" spans="2:14" x14ac:dyDescent="0.25">
      <c r="B1139" s="31"/>
      <c r="C1139" s="32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</row>
    <row r="1140" spans="2:14" x14ac:dyDescent="0.25">
      <c r="B1140" s="31"/>
      <c r="C1140" s="32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</row>
    <row r="1141" spans="2:14" x14ac:dyDescent="0.25">
      <c r="B1141" s="31"/>
      <c r="C1141" s="32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</row>
    <row r="1142" spans="2:14" x14ac:dyDescent="0.25">
      <c r="B1142" s="31"/>
      <c r="C1142" s="32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</row>
    <row r="1143" spans="2:14" x14ac:dyDescent="0.25">
      <c r="B1143" s="31"/>
      <c r="C1143" s="32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</row>
    <row r="1144" spans="2:14" x14ac:dyDescent="0.25">
      <c r="B1144" s="31"/>
      <c r="C1144" s="32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</row>
    <row r="1145" spans="2:14" x14ac:dyDescent="0.25">
      <c r="B1145" s="31"/>
      <c r="C1145" s="32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</row>
    <row r="1146" spans="2:14" x14ac:dyDescent="0.25">
      <c r="B1146" s="31"/>
      <c r="C1146" s="32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</row>
    <row r="1147" spans="2:14" x14ac:dyDescent="0.25">
      <c r="B1147" s="31"/>
      <c r="C1147" s="32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</row>
    <row r="1148" spans="2:14" x14ac:dyDescent="0.25">
      <c r="B1148" s="31"/>
      <c r="C1148" s="32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</row>
    <row r="1149" spans="2:14" x14ac:dyDescent="0.25">
      <c r="B1149" s="31"/>
      <c r="C1149" s="32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</row>
    <row r="1150" spans="2:14" x14ac:dyDescent="0.25">
      <c r="B1150" s="31"/>
      <c r="C1150" s="32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</row>
    <row r="1151" spans="2:14" x14ac:dyDescent="0.25">
      <c r="G1151" s="37" t="e">
        <f>#REF!+#REF!+G26</f>
        <v>#REF!</v>
      </c>
    </row>
  </sheetData>
  <mergeCells count="32">
    <mergeCell ref="B2:N2"/>
    <mergeCell ref="B3:N3"/>
    <mergeCell ref="B4:B8"/>
    <mergeCell ref="C4:C8"/>
    <mergeCell ref="D4:D8"/>
    <mergeCell ref="E4:E8"/>
    <mergeCell ref="F4:G5"/>
    <mergeCell ref="H4:I5"/>
    <mergeCell ref="J4:K5"/>
    <mergeCell ref="L4:M5"/>
    <mergeCell ref="N4:N8"/>
    <mergeCell ref="F6:F8"/>
    <mergeCell ref="G6:G8"/>
    <mergeCell ref="H6:H8"/>
    <mergeCell ref="I6:I8"/>
    <mergeCell ref="J6:J8"/>
    <mergeCell ref="D63:M63"/>
    <mergeCell ref="B41:B45"/>
    <mergeCell ref="B46:B50"/>
    <mergeCell ref="B51:B54"/>
    <mergeCell ref="K6:K8"/>
    <mergeCell ref="L6:L8"/>
    <mergeCell ref="M6:M8"/>
    <mergeCell ref="B32:B40"/>
    <mergeCell ref="B10:B12"/>
    <mergeCell ref="C10:C12"/>
    <mergeCell ref="B13:B14"/>
    <mergeCell ref="C13:C14"/>
    <mergeCell ref="B15:B16"/>
    <mergeCell ref="C15:C16"/>
    <mergeCell ref="B18:B22"/>
    <mergeCell ref="B23:B31"/>
  </mergeCells>
  <printOptions horizontalCentered="1"/>
  <pageMargins left="0.2" right="0.2" top="0.7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   </vt:lpstr>
      <vt:lpstr>'ხარჯთაღრიცხვა  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2020-07-13T09:41:21Z</dcterms:modified>
</cp:coreProperties>
</file>