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28"/>
  </bookViews>
  <sheets>
    <sheet name="1" sheetId="35" r:id="rId1"/>
  </sheets>
  <definedNames>
    <definedName name="_xlnm.Print_Area" localSheetId="0">'1'!$A$2:$F$40</definedName>
  </definedNames>
  <calcPr calcId="152511"/>
</workbook>
</file>

<file path=xl/calcChain.xml><?xml version="1.0" encoding="utf-8"?>
<calcChain xmlns="http://schemas.openxmlformats.org/spreadsheetml/2006/main">
  <c r="F16" i="35" l="1"/>
  <c r="F21" i="35"/>
  <c r="F31" i="35"/>
  <c r="F28" i="35"/>
  <c r="F33" i="35"/>
  <c r="F26" i="35" l="1"/>
  <c r="F24" i="35"/>
  <c r="F14" i="35"/>
  <c r="F10" i="35"/>
  <c r="F40" i="35"/>
  <c r="F29" i="35" l="1"/>
  <c r="F22" i="35" l="1"/>
  <c r="F12" i="35"/>
</calcChain>
</file>

<file path=xl/sharedStrings.xml><?xml version="1.0" encoding="utf-8"?>
<sst xmlns="http://schemas.openxmlformats.org/spreadsheetml/2006/main" count="64" uniqueCount="43">
  <si>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</si>
  <si>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</si>
  <si>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</si>
  <si>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</si>
  <si>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</si>
  <si>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ერთ</t>
  </si>
  <si>
    <t>სულ</t>
  </si>
  <si>
    <t>მ3</t>
  </si>
  <si>
    <t>ტ</t>
  </si>
  <si>
    <t xml:space="preserve">1-23-8         </t>
  </si>
  <si>
    <t xml:space="preserve">მიწის გათხრა ექსკავატორით V=0.15 მ3 </t>
  </si>
  <si>
    <t>15-ტრ-2</t>
  </si>
  <si>
    <t>გატანა 5 კმ-მდე</t>
  </si>
  <si>
    <t>23-1-3.</t>
  </si>
  <si>
    <t xml:space="preserve">ქვიშა-ხრეშოვანი ბალიშის  მოწყობა  </t>
  </si>
  <si>
    <t>6-28-3</t>
  </si>
  <si>
    <t xml:space="preserve">რკ/ბეტონის ღია არხის მოწყობა </t>
  </si>
  <si>
    <t>9-17-5.</t>
  </si>
  <si>
    <t xml:space="preserve"> ცხაურის ლითონის კონსტრუქციის დამზადება და მონტაჟი</t>
  </si>
  <si>
    <t>1-23-8</t>
  </si>
  <si>
    <t>გრუნტის დამუშავება საყრდენი კედლის მოსაწყობად ექსკავატორით</t>
  </si>
  <si>
    <t>14-ტრ-15</t>
  </si>
  <si>
    <t>გატანა 15 კმ-მდე</t>
  </si>
  <si>
    <t xml:space="preserve"> მ3</t>
  </si>
  <si>
    <t>8-3-2.</t>
  </si>
  <si>
    <t>ღორღის ბალიშის  მოწყობა</t>
  </si>
  <si>
    <t>6-11-3.</t>
  </si>
  <si>
    <t>მ2</t>
  </si>
  <si>
    <t>8-4-7.</t>
  </si>
  <si>
    <t>საყრდენი კედლის გარე ზედაპირის დამუშავება ბიტუმით</t>
  </si>
  <si>
    <t>1-81-2</t>
  </si>
  <si>
    <t>1-12-8.</t>
  </si>
  <si>
    <t>В15-1-10/1-а</t>
  </si>
  <si>
    <t>ვიბროსატკეპნით დატკეპნა</t>
  </si>
  <si>
    <t>ღორღის მოსწორება</t>
  </si>
  <si>
    <t>სოფელ ხირხონისში  გზისა და   სანიაღვრე სისტემების მოწყობა რეაბილიტაცია ქვედა უბანი</t>
  </si>
  <si>
    <t>შიდა საუბნო გზის მოხრეშვა  ღორღით, გრუნტის წინასწარი დაფხეკა დაპროფილებით</t>
  </si>
  <si>
    <t>ლითონკონსტრუქციის გადამღვრელის მოწყობა ლითონის ცხაურის გათვალისწინებით 25 მ-ზე 0,3X0,3</t>
  </si>
  <si>
    <t>მონოლითური რკ/ბეტონის არხის მოწყობა 500 მ-ზე  0,2*0,2</t>
  </si>
  <si>
    <t>ქვედა უბანში რკინაბეტონის საყრდენი კედლის მოწყობა 500 გრძ.მ ჰ=1მ,  სისქე 2სმ</t>
  </si>
  <si>
    <t>მონოლითური რკ/ბეტონის  საყრდენი კედლის   მოწყობა 500*1.3*0.2</t>
  </si>
  <si>
    <t>ტექნიკური დავალება</t>
  </si>
  <si>
    <t>დანართი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</si>
</sst>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#,##0.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1"/>
    </font>
    <font>
      <b/>
      <sz val="10"/>
      <color theme="1"/>
      <name val="Avaza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2" borderId="0" applyNumberFormat="0" applyBorder="0" applyAlignment="0" applyProtection="0"/>
    <xf numFmtId="0" fontId="3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5" fillId="0" borderId="0"/>
    <xf numFmtId="0" fontId="1" fillId="0" borderId="0"/>
  </cellStyleXfs>
  <cellXfs count="89">
    <xf numFmtId="0" fontId="0" fillId="0" borderId="0" xfId="0"/>
    <xf numFmtId="0" fontId="9" fillId="3" borderId="0" xfId="0" applyFont="1" applyFill="1" applyAlignment="1">
      <alignment horizontal="center" vertical="center" wrapText="1"/>
    </xf>
    <xf numFmtId="0" fontId="10" fillId="3" borderId="0" xfId="4" applyFont="1" applyFill="1" applyAlignment="1">
      <alignment vertical="center"/>
    </xf>
    <xf numFmtId="0" fontId="9" fillId="3" borderId="0" xfId="4" applyFont="1" applyFill="1" applyBorder="1" applyAlignment="1">
      <alignment vertical="center"/>
    </xf>
    <xf numFmtId="0" fontId="10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vertical="center"/>
    </xf>
    <xf numFmtId="0" fontId="10" fillId="3" borderId="0" xfId="4" applyFont="1" applyFill="1" applyBorder="1" applyAlignment="1">
      <alignment horizontal="right" vertical="center"/>
    </xf>
    <xf numFmtId="0" fontId="10" fillId="3" borderId="0" xfId="4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3" fontId="10" fillId="3" borderId="1" xfId="4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1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9" fillId="3" borderId="1" xfId="12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horizontal="left" vertical="center" indent="1"/>
    </xf>
    <xf numFmtId="3" fontId="9" fillId="3" borderId="1" xfId="4" applyNumberFormat="1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horizontal="left" vertical="center" indent="1"/>
    </xf>
    <xf numFmtId="0" fontId="10" fillId="3" borderId="1" xfId="0" applyNumberFormat="1" applyFont="1" applyFill="1" applyBorder="1" applyAlignment="1">
      <alignment horizontal="left" vertical="center" wrapText="1" indent="1"/>
    </xf>
    <xf numFmtId="0" fontId="10" fillId="3" borderId="0" xfId="4" applyFont="1" applyFill="1" applyAlignment="1">
      <alignment horizontal="center"/>
    </xf>
    <xf numFmtId="0" fontId="9" fillId="3" borderId="1" xfId="10" applyNumberFormat="1" applyFont="1" applyFill="1" applyBorder="1" applyAlignment="1">
      <alignment horizontal="left" vertical="center"/>
    </xf>
    <xf numFmtId="4" fontId="10" fillId="3" borderId="0" xfId="0" applyNumberFormat="1" applyFont="1" applyFill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left" vertical="center" indent="1"/>
    </xf>
    <xf numFmtId="49" fontId="9" fillId="3" borderId="1" xfId="12" applyNumberFormat="1" applyFont="1" applyFill="1" applyBorder="1" applyAlignment="1">
      <alignment horizontal="center" vertical="center"/>
    </xf>
    <xf numFmtId="0" fontId="9" fillId="3" borderId="1" xfId="12" applyNumberFormat="1" applyFont="1" applyFill="1" applyBorder="1" applyAlignment="1">
      <alignment horizontal="left" vertical="center"/>
    </xf>
    <xf numFmtId="0" fontId="9" fillId="3" borderId="0" xfId="12" applyFont="1" applyFill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 indent="1"/>
    </xf>
    <xf numFmtId="0" fontId="9" fillId="3" borderId="0" xfId="4" applyFont="1" applyFill="1" applyAlignment="1">
      <alignment horizontal="center"/>
    </xf>
    <xf numFmtId="49" fontId="9" fillId="3" borderId="1" xfId="10" applyNumberFormat="1" applyFont="1" applyFill="1" applyBorder="1" applyAlignment="1">
      <alignment horizontal="center" vertical="center" wrapText="1"/>
    </xf>
    <xf numFmtId="0" fontId="9" fillId="3" borderId="0" xfId="4" applyFont="1" applyFill="1"/>
    <xf numFmtId="0" fontId="9" fillId="3" borderId="1" xfId="4" applyNumberFormat="1" applyFont="1" applyFill="1" applyBorder="1" applyAlignment="1">
      <alignment horizontal="left" vertical="justify" indent="1"/>
    </xf>
    <xf numFmtId="4" fontId="9" fillId="3" borderId="1" xfId="4" applyNumberFormat="1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9" fillId="3" borderId="1" xfId="8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1" xfId="4" applyFont="1" applyFill="1" applyBorder="1" applyAlignment="1">
      <alignment horizontal="center" vertical="center"/>
    </xf>
    <xf numFmtId="0" fontId="10" fillId="3" borderId="0" xfId="7" applyFont="1" applyFill="1" applyAlignment="1">
      <alignment horizontal="center" vertical="center"/>
    </xf>
    <xf numFmtId="49" fontId="9" fillId="3" borderId="1" xfId="7" applyNumberFormat="1" applyFont="1" applyFill="1" applyBorder="1" applyAlignment="1">
      <alignment horizontal="center" vertical="center"/>
    </xf>
    <xf numFmtId="0" fontId="9" fillId="3" borderId="0" xfId="7" applyFont="1" applyFill="1" applyAlignment="1">
      <alignment horizontal="center" vertical="center"/>
    </xf>
    <xf numFmtId="49" fontId="9" fillId="3" borderId="1" xfId="8" applyNumberFormat="1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center" vertical="center"/>
    </xf>
    <xf numFmtId="4" fontId="9" fillId="3" borderId="1" xfId="8" applyNumberFormat="1" applyFont="1" applyFill="1" applyBorder="1" applyAlignment="1">
      <alignment horizontal="center" vertical="center"/>
    </xf>
    <xf numFmtId="0" fontId="9" fillId="3" borderId="1" xfId="7" applyFont="1" applyFill="1" applyBorder="1" applyAlignment="1">
      <alignment horizontal="center" vertical="center"/>
    </xf>
    <xf numFmtId="0" fontId="9" fillId="3" borderId="1" xfId="7" applyNumberFormat="1" applyFont="1" applyFill="1" applyBorder="1" applyAlignment="1">
      <alignment horizontal="left" vertical="center"/>
    </xf>
    <xf numFmtId="0" fontId="9" fillId="3" borderId="0" xfId="8" applyFont="1" applyFill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0" fillId="3" borderId="1" xfId="10" applyNumberFormat="1" applyFont="1" applyFill="1" applyBorder="1" applyAlignment="1">
      <alignment horizontal="center" vertical="center"/>
    </xf>
    <xf numFmtId="0" fontId="10" fillId="3" borderId="1" xfId="1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/>
    </xf>
    <xf numFmtId="49" fontId="9" fillId="3" borderId="1" xfId="7" applyNumberFormat="1" applyFont="1" applyFill="1" applyBorder="1" applyAlignment="1">
      <alignment horizontal="center" vertical="center" wrapText="1"/>
    </xf>
    <xf numFmtId="0" fontId="9" fillId="3" borderId="1" xfId="10" applyNumberFormat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horizontal="center" vertical="center" wrapText="1"/>
    </xf>
    <xf numFmtId="3" fontId="11" fillId="3" borderId="1" xfId="4" applyNumberFormat="1" applyFont="1" applyFill="1" applyBorder="1" applyAlignment="1">
      <alignment horizontal="left" vertical="center" wrapText="1" indent="1"/>
    </xf>
    <xf numFmtId="0" fontId="14" fillId="3" borderId="0" xfId="0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21">
    <cellStyle name="Bad" xfId="1"/>
    <cellStyle name="Normal" xfId="0" builtinId="0"/>
    <cellStyle name="Normal 2" xfId="2"/>
    <cellStyle name="Normal 2 2" xfId="14"/>
    <cellStyle name="Normal 3" xfId="3"/>
    <cellStyle name="Обычный 2" xfId="4"/>
    <cellStyle name="Обычный 2 2" xfId="5"/>
    <cellStyle name="Обычный 2 2 2" xfId="6"/>
    <cellStyle name="Обычный 2 2 2 2" xfId="15"/>
    <cellStyle name="Обычный 2 2 3" xfId="17"/>
    <cellStyle name="Обычный 2 3" xfId="16"/>
    <cellStyle name="Обычный 3" xfId="7"/>
    <cellStyle name="Обычный 3 2" xfId="12"/>
    <cellStyle name="Обычный 3 3" xfId="20"/>
    <cellStyle name="Обычный 4" xfId="19"/>
    <cellStyle name="Обычный 5" xfId="18"/>
    <cellStyle name="Обычный 7" xfId="11"/>
    <cellStyle name="ჩვეულებრივი 2" xfId="8"/>
    <cellStyle name="ჩვეულებრივი 2 2" xfId="9"/>
    <cellStyle name="ჩვეულებრივი 2 2 2" xfId="10"/>
    <cellStyle name="ჩვეულებრივი 2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0</xdr:rowOff>
    </xdr:from>
    <xdr:ext cx="107823" cy="124587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0</xdr:rowOff>
    </xdr:from>
    <xdr:ext cx="107823" cy="124587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40</xdr:row>
      <xdr:rowOff>0</xdr:rowOff>
    </xdr:from>
    <xdr:ext cx="89916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390650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40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3857625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295275</xdr:colOff>
      <xdr:row>40</xdr:row>
      <xdr:rowOff>0</xdr:rowOff>
    </xdr:from>
    <xdr:to>
      <xdr:col>2</xdr:col>
      <xdr:colOff>365125</xdr:colOff>
      <xdr:row>42</xdr:row>
      <xdr:rowOff>140244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495425" y="37719000"/>
          <a:ext cx="6985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2097881</xdr:colOff>
      <xdr:row>41</xdr:row>
      <xdr:rowOff>49926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2097881</xdr:colOff>
      <xdr:row>41</xdr:row>
      <xdr:rowOff>49926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2097881</xdr:colOff>
      <xdr:row>41</xdr:row>
      <xdr:rowOff>49926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0</xdr:rowOff>
    </xdr:from>
    <xdr:ext cx="107823" cy="124587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0</xdr:rowOff>
    </xdr:from>
    <xdr:ext cx="107823" cy="124587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40</xdr:row>
      <xdr:rowOff>0</xdr:rowOff>
    </xdr:from>
    <xdr:ext cx="89916" cy="173355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1390650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40</xdr:row>
      <xdr:rowOff>0</xdr:rowOff>
    </xdr:from>
    <xdr:ext cx="88392" cy="173355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3857625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163793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60959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40</xdr:row>
      <xdr:rowOff>0</xdr:rowOff>
    </xdr:from>
    <xdr:to>
      <xdr:col>1</xdr:col>
      <xdr:colOff>310515</xdr:colOff>
      <xdr:row>40</xdr:row>
      <xdr:rowOff>40004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69850</xdr:colOff>
      <xdr:row>42</xdr:row>
      <xdr:rowOff>153578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295275</xdr:colOff>
      <xdr:row>40</xdr:row>
      <xdr:rowOff>0</xdr:rowOff>
    </xdr:from>
    <xdr:to>
      <xdr:col>2</xdr:col>
      <xdr:colOff>365125</xdr:colOff>
      <xdr:row>42</xdr:row>
      <xdr:rowOff>140244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1495425" y="37719000"/>
          <a:ext cx="6985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168274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168274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2097881</xdr:colOff>
      <xdr:row>41</xdr:row>
      <xdr:rowOff>49926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2097881</xdr:colOff>
      <xdr:row>41</xdr:row>
      <xdr:rowOff>49926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2097881</xdr:colOff>
      <xdr:row>41</xdr:row>
      <xdr:rowOff>49926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163791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82296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82296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81534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81534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137160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137160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2591562</xdr:colOff>
      <xdr:row>40</xdr:row>
      <xdr:rowOff>163792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2597150</xdr:colOff>
      <xdr:row>40</xdr:row>
      <xdr:rowOff>163792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218694</xdr:colOff>
      <xdr:row>41</xdr:row>
      <xdr:rowOff>10750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</xdr:row>
      <xdr:rowOff>0</xdr:rowOff>
    </xdr:from>
    <xdr:to>
      <xdr:col>1</xdr:col>
      <xdr:colOff>644398</xdr:colOff>
      <xdr:row>40</xdr:row>
      <xdr:rowOff>134111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10750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11131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11131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1586103</xdr:colOff>
      <xdr:row>41</xdr:row>
      <xdr:rowOff>10750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259842</xdr:colOff>
      <xdr:row>41</xdr:row>
      <xdr:rowOff>10750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270891</xdr:colOff>
      <xdr:row>41</xdr:row>
      <xdr:rowOff>10369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259842</xdr:colOff>
      <xdr:row>41</xdr:row>
      <xdr:rowOff>10369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2</xdr:col>
      <xdr:colOff>2152650</xdr:colOff>
      <xdr:row>41</xdr:row>
      <xdr:rowOff>10750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O40"/>
  <sheetViews>
    <sheetView tabSelected="1" zoomScale="90" zoomScaleNormal="90" zoomScaleSheetLayoutView="100" workbookViewId="0">
      <selection activeCell="F19" sqref="F19"/>
    </sheetView>
  </sheetViews>
  <sheetFormatPr defaultColWidth="7" defaultRowHeight="13.5" customHeight="1"/>
  <cols>
    <col min="1" max="1" width="4.5703125" style="8" bestFit="1" customWidth="1"/>
    <col min="2" max="2" width="13.42578125" style="33" customWidth="1"/>
    <col min="3" max="3" width="64" style="34" customWidth="1"/>
    <col min="4" max="4" width="9.42578125" style="33" customWidth="1"/>
    <col min="5" max="5" width="9.140625" style="33" customWidth="1"/>
    <col min="6" max="6" width="11.5703125" style="33" customWidth="1"/>
    <col min="7" max="7" width="14" style="32" customWidth="1"/>
    <col min="8" max="221" width="9.140625" style="32" customWidth="1"/>
    <col min="222" max="222" width="2.5703125" style="32" customWidth="1"/>
    <col min="223" max="223" width="9.140625" style="32" customWidth="1"/>
    <col min="224" max="224" width="47.85546875" style="32" customWidth="1"/>
    <col min="225" max="225" width="6.7109375" style="32" customWidth="1"/>
    <col min="226" max="226" width="7.42578125" style="32" customWidth="1"/>
    <col min="227" max="227" width="7" style="32" customWidth="1"/>
    <col min="228" max="228" width="8.5703125" style="32" customWidth="1"/>
    <col min="229" max="229" width="12" style="32" customWidth="1"/>
    <col min="230" max="230" width="4.7109375" style="32" customWidth="1"/>
    <col min="231" max="231" width="9.140625" style="32" customWidth="1"/>
    <col min="232" max="232" width="11.7109375" style="32" customWidth="1"/>
    <col min="233" max="16384" width="7" style="32"/>
  </cols>
  <sheetData>
    <row r="1" spans="1:233" ht="13.5" customHeight="1">
      <c r="F1" s="33" t="s">
        <v>42</v>
      </c>
    </row>
    <row r="2" spans="1:233" s="3" customFormat="1" ht="45" customHeight="1">
      <c r="A2" s="83" t="s">
        <v>35</v>
      </c>
      <c r="B2" s="83"/>
      <c r="C2" s="83"/>
      <c r="D2" s="83"/>
      <c r="E2" s="83"/>
      <c r="F2" s="83"/>
    </row>
    <row r="3" spans="1:233" s="3" customFormat="1" ht="18" customHeight="1">
      <c r="A3" s="84" t="s">
        <v>41</v>
      </c>
      <c r="B3" s="84"/>
      <c r="C3" s="84"/>
      <c r="D3" s="84"/>
      <c r="E3" s="84"/>
      <c r="F3" s="84"/>
    </row>
    <row r="4" spans="1:233" s="5" customFormat="1" ht="12.75">
      <c r="A4" s="4"/>
      <c r="C4" s="6"/>
      <c r="D4" s="4"/>
      <c r="E4" s="4"/>
      <c r="F4" s="4"/>
    </row>
    <row r="5" spans="1:233" s="2" customFormat="1" ht="28.5" customHeight="1">
      <c r="A5" s="86" t="s">
        <v>0</v>
      </c>
      <c r="B5" s="86" t="s">
        <v>1</v>
      </c>
      <c r="C5" s="85" t="s">
        <v>2</v>
      </c>
      <c r="D5" s="85" t="s">
        <v>3</v>
      </c>
      <c r="E5" s="87" t="s">
        <v>4</v>
      </c>
      <c r="F5" s="88"/>
    </row>
    <row r="6" spans="1:233" s="2" customFormat="1" ht="12.75">
      <c r="A6" s="86"/>
      <c r="B6" s="86"/>
      <c r="C6" s="85"/>
      <c r="D6" s="85"/>
      <c r="E6" s="31" t="s">
        <v>5</v>
      </c>
      <c r="F6" s="31" t="s">
        <v>6</v>
      </c>
    </row>
    <row r="7" spans="1:233" s="7" customFormat="1" ht="13.5" customHeight="1">
      <c r="A7" s="27">
        <v>1</v>
      </c>
      <c r="B7" s="27">
        <v>2</v>
      </c>
      <c r="C7" s="28">
        <v>3</v>
      </c>
      <c r="D7" s="29">
        <v>4</v>
      </c>
      <c r="E7" s="30">
        <v>5</v>
      </c>
      <c r="F7" s="29">
        <v>6</v>
      </c>
    </row>
    <row r="8" spans="1:233" s="7" customFormat="1" ht="25.5">
      <c r="A8" s="23"/>
      <c r="B8" s="36"/>
      <c r="C8" s="82" t="s">
        <v>37</v>
      </c>
      <c r="D8" s="23"/>
      <c r="E8" s="9"/>
      <c r="F8" s="9"/>
    </row>
    <row r="9" spans="1:233" s="11" customFormat="1" ht="12.75">
      <c r="A9" s="38"/>
      <c r="B9" s="39"/>
      <c r="C9" s="40"/>
      <c r="D9" s="38"/>
      <c r="E9" s="10"/>
      <c r="F9" s="10"/>
    </row>
    <row r="10" spans="1:233" s="42" customFormat="1" ht="12.75">
      <c r="A10" s="12">
        <v>2</v>
      </c>
      <c r="B10" s="13" t="s">
        <v>9</v>
      </c>
      <c r="C10" s="41" t="s">
        <v>10</v>
      </c>
      <c r="D10" s="14" t="s">
        <v>7</v>
      </c>
      <c r="E10" s="15"/>
      <c r="F10" s="15">
        <f>0.4*0.4*25</f>
        <v>4.0000000000000009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</row>
    <row r="11" spans="1:233" s="11" customFormat="1" ht="12.75">
      <c r="A11" s="14"/>
      <c r="B11" s="20"/>
      <c r="C11" s="43"/>
      <c r="D11" s="19"/>
      <c r="E11" s="18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</row>
    <row r="12" spans="1:233" s="42" customFormat="1" ht="12.75">
      <c r="A12" s="12">
        <v>3</v>
      </c>
      <c r="B12" s="13" t="s">
        <v>11</v>
      </c>
      <c r="C12" s="41" t="s">
        <v>12</v>
      </c>
      <c r="D12" s="14" t="s">
        <v>8</v>
      </c>
      <c r="E12" s="18">
        <v>1.85</v>
      </c>
      <c r="F12" s="15">
        <f>F10*E12</f>
        <v>7.4000000000000021</v>
      </c>
      <c r="G12" s="4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</row>
    <row r="13" spans="1:233" s="11" customFormat="1" ht="12.75">
      <c r="A13" s="14"/>
      <c r="B13" s="20"/>
      <c r="C13" s="45"/>
      <c r="D13" s="19"/>
      <c r="E13" s="18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</row>
    <row r="14" spans="1:233" s="7" customFormat="1" ht="12.75">
      <c r="A14" s="12">
        <v>4</v>
      </c>
      <c r="B14" s="13" t="s">
        <v>13</v>
      </c>
      <c r="C14" s="41" t="s">
        <v>14</v>
      </c>
      <c r="D14" s="14" t="s">
        <v>7</v>
      </c>
      <c r="E14" s="15"/>
      <c r="F14" s="26">
        <f>0.4*0.1*25</f>
        <v>1.0000000000000002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</row>
    <row r="15" spans="1:233" s="11" customFormat="1" ht="12.75">
      <c r="A15" s="35"/>
      <c r="B15" s="46"/>
      <c r="C15" s="47"/>
      <c r="D15" s="35"/>
      <c r="E15" s="18"/>
      <c r="F15" s="24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</row>
    <row r="16" spans="1:233" s="7" customFormat="1" ht="12.75">
      <c r="A16" s="14">
        <v>5</v>
      </c>
      <c r="B16" s="13" t="s">
        <v>15</v>
      </c>
      <c r="C16" s="49" t="s">
        <v>16</v>
      </c>
      <c r="D16" s="14" t="s">
        <v>7</v>
      </c>
      <c r="E16" s="15"/>
      <c r="F16" s="15">
        <f>1.1*0.12*25</f>
        <v>3.3000000000000003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</row>
    <row r="17" spans="1:249" s="50" customFormat="1" ht="12.75">
      <c r="A17" s="19"/>
      <c r="B17" s="51"/>
      <c r="C17" s="53"/>
      <c r="D17" s="17"/>
      <c r="E17" s="19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s="7" customFormat="1" ht="12.75">
      <c r="A18" s="12">
        <v>6</v>
      </c>
      <c r="B18" s="13" t="s">
        <v>17</v>
      </c>
      <c r="C18" s="41" t="s">
        <v>18</v>
      </c>
      <c r="D18" s="14" t="s">
        <v>8</v>
      </c>
      <c r="E18" s="15"/>
      <c r="F18" s="55">
        <v>3.12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49" s="7" customFormat="1" ht="24.75" customHeight="1">
      <c r="A19" s="23"/>
      <c r="B19" s="36"/>
      <c r="C19" s="37" t="s">
        <v>38</v>
      </c>
      <c r="D19" s="23"/>
      <c r="E19" s="9"/>
      <c r="F19" s="9"/>
    </row>
    <row r="20" spans="1:249" s="11" customFormat="1" ht="13.5" customHeight="1">
      <c r="A20" s="38"/>
      <c r="B20" s="39"/>
      <c r="C20" s="40"/>
      <c r="D20" s="38"/>
      <c r="E20" s="10"/>
      <c r="F20" s="10"/>
    </row>
    <row r="21" spans="1:249" s="42" customFormat="1" ht="12.75">
      <c r="A21" s="12">
        <v>2</v>
      </c>
      <c r="B21" s="13" t="s">
        <v>9</v>
      </c>
      <c r="C21" s="41" t="s">
        <v>10</v>
      </c>
      <c r="D21" s="14" t="s">
        <v>7</v>
      </c>
      <c r="E21" s="15"/>
      <c r="F21" s="15">
        <f>0.3*0.3*500</f>
        <v>45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</row>
    <row r="22" spans="1:249" s="42" customFormat="1" ht="12.75">
      <c r="A22" s="12">
        <v>3</v>
      </c>
      <c r="B22" s="13" t="s">
        <v>11</v>
      </c>
      <c r="C22" s="41" t="s">
        <v>12</v>
      </c>
      <c r="D22" s="14" t="s">
        <v>8</v>
      </c>
      <c r="E22" s="18">
        <v>1.85</v>
      </c>
      <c r="F22" s="15">
        <f>F21*E22</f>
        <v>83.25</v>
      </c>
      <c r="G22" s="4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</row>
    <row r="23" spans="1:249" s="11" customFormat="1" ht="12.75">
      <c r="A23" s="14"/>
      <c r="B23" s="20"/>
      <c r="C23" s="21"/>
      <c r="D23" s="19"/>
      <c r="E23" s="18"/>
      <c r="F23" s="1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</row>
    <row r="24" spans="1:249" s="7" customFormat="1" ht="12.75">
      <c r="A24" s="12">
        <v>4</v>
      </c>
      <c r="B24" s="13" t="s">
        <v>13</v>
      </c>
      <c r="C24" s="41" t="s">
        <v>14</v>
      </c>
      <c r="D24" s="14" t="s">
        <v>7</v>
      </c>
      <c r="E24" s="15"/>
      <c r="F24" s="26">
        <f>0.3*0.1*500</f>
        <v>15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</row>
    <row r="25" spans="1:249" s="11" customFormat="1" ht="12.75">
      <c r="A25" s="35"/>
      <c r="B25" s="46"/>
      <c r="C25" s="47"/>
      <c r="D25" s="35"/>
      <c r="E25" s="18"/>
      <c r="F25" s="24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</row>
    <row r="26" spans="1:249" s="7" customFormat="1" ht="12.75">
      <c r="A26" s="14">
        <v>5</v>
      </c>
      <c r="B26" s="13" t="s">
        <v>15</v>
      </c>
      <c r="C26" s="49" t="s">
        <v>16</v>
      </c>
      <c r="D26" s="14" t="s">
        <v>7</v>
      </c>
      <c r="E26" s="15"/>
      <c r="F26" s="15">
        <f>0.8*0.12*500</f>
        <v>48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</row>
    <row r="27" spans="1:249" s="11" customFormat="1" ht="29.25" customHeight="1">
      <c r="A27" s="38"/>
      <c r="B27" s="38"/>
      <c r="C27" s="81" t="s">
        <v>39</v>
      </c>
      <c r="D27" s="38"/>
      <c r="E27" s="10"/>
      <c r="F27" s="10"/>
    </row>
    <row r="28" spans="1:249" s="7" customFormat="1" ht="25.5">
      <c r="A28" s="14">
        <v>1</v>
      </c>
      <c r="B28" s="57" t="s">
        <v>19</v>
      </c>
      <c r="C28" s="58" t="s">
        <v>20</v>
      </c>
      <c r="D28" s="14" t="s">
        <v>7</v>
      </c>
      <c r="E28" s="15"/>
      <c r="F28" s="15">
        <f>400*1*1.4</f>
        <v>560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</row>
    <row r="29" spans="1:249" s="7" customFormat="1" ht="12.75">
      <c r="A29" s="14">
        <v>2</v>
      </c>
      <c r="B29" s="13" t="s">
        <v>21</v>
      </c>
      <c r="C29" s="61" t="s">
        <v>22</v>
      </c>
      <c r="D29" s="14" t="s">
        <v>23</v>
      </c>
      <c r="E29" s="15"/>
      <c r="F29" s="15">
        <f>F28</f>
        <v>560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</row>
    <row r="30" spans="1:249" s="11" customFormat="1" ht="12.75">
      <c r="A30" s="19"/>
      <c r="B30" s="20"/>
      <c r="C30" s="21"/>
      <c r="D30" s="19"/>
      <c r="E30" s="18"/>
      <c r="F30" s="1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</row>
    <row r="31" spans="1:249" s="7" customFormat="1" ht="12.75">
      <c r="A31" s="62">
        <v>2</v>
      </c>
      <c r="B31" s="13" t="s">
        <v>24</v>
      </c>
      <c r="C31" s="61" t="s">
        <v>25</v>
      </c>
      <c r="D31" s="12" t="s">
        <v>7</v>
      </c>
      <c r="E31" s="12"/>
      <c r="F31" s="15">
        <f>500*0.1*0.3</f>
        <v>15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</row>
    <row r="32" spans="1:249" s="11" customFormat="1" ht="12.75">
      <c r="A32" s="69"/>
      <c r="B32" s="64"/>
      <c r="C32" s="70"/>
      <c r="D32" s="69"/>
      <c r="E32" s="18"/>
      <c r="F32" s="2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</row>
    <row r="33" spans="1:233" s="7" customFormat="1" ht="28.5" customHeight="1">
      <c r="A33" s="12">
        <v>3</v>
      </c>
      <c r="B33" s="13" t="s">
        <v>26</v>
      </c>
      <c r="C33" s="58" t="s">
        <v>40</v>
      </c>
      <c r="D33" s="14" t="s">
        <v>7</v>
      </c>
      <c r="E33" s="15"/>
      <c r="F33" s="15">
        <f>500*1.3*0.2</f>
        <v>130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</row>
    <row r="34" spans="1:233" s="11" customFormat="1" ht="12.75">
      <c r="A34" s="19"/>
      <c r="B34" s="66"/>
      <c r="C34" s="60"/>
      <c r="D34" s="67"/>
      <c r="E34" s="18"/>
      <c r="F34" s="68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</row>
    <row r="35" spans="1:233" s="8" customFormat="1" ht="12.75">
      <c r="A35" s="56">
        <v>4</v>
      </c>
      <c r="B35" s="14" t="s">
        <v>28</v>
      </c>
      <c r="C35" s="72" t="s">
        <v>29</v>
      </c>
      <c r="D35" s="56" t="s">
        <v>27</v>
      </c>
      <c r="E35" s="73"/>
      <c r="F35" s="15">
        <v>485</v>
      </c>
    </row>
    <row r="36" spans="1:233" s="11" customFormat="1" ht="12.75">
      <c r="A36" s="19"/>
      <c r="B36" s="66"/>
      <c r="C36" s="60"/>
      <c r="D36" s="67"/>
      <c r="E36" s="18"/>
      <c r="F36" s="68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</row>
    <row r="37" spans="1:233" s="7" customFormat="1" ht="27.75" customHeight="1">
      <c r="A37" s="74">
        <v>5</v>
      </c>
      <c r="B37" s="74" t="s">
        <v>30</v>
      </c>
      <c r="C37" s="75" t="s">
        <v>36</v>
      </c>
      <c r="D37" s="74" t="s">
        <v>23</v>
      </c>
      <c r="E37" s="15"/>
      <c r="F37" s="15">
        <v>265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</row>
    <row r="38" spans="1:233" s="11" customFormat="1" ht="12.75">
      <c r="A38" s="78"/>
      <c r="B38" s="77"/>
      <c r="C38" s="70"/>
      <c r="D38" s="78"/>
      <c r="E38" s="25"/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33" s="42" customFormat="1" ht="12.75">
      <c r="A39" s="12">
        <v>6</v>
      </c>
      <c r="B39" s="13" t="s">
        <v>31</v>
      </c>
      <c r="C39" s="61" t="s">
        <v>34</v>
      </c>
      <c r="D39" s="14" t="s">
        <v>7</v>
      </c>
      <c r="E39" s="15"/>
      <c r="F39" s="15">
        <v>265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</row>
    <row r="40" spans="1:233" s="76" customFormat="1" ht="12.75">
      <c r="A40" s="14">
        <v>7</v>
      </c>
      <c r="B40" s="79" t="s">
        <v>32</v>
      </c>
      <c r="C40" s="80" t="s">
        <v>33</v>
      </c>
      <c r="D40" s="14" t="s">
        <v>7</v>
      </c>
      <c r="E40" s="15"/>
      <c r="F40" s="15">
        <f>F39</f>
        <v>265</v>
      </c>
    </row>
  </sheetData>
  <protectedRanges>
    <protectedRange sqref="E12 E22" name="Range1_1_1_2_1_1_1_1_1"/>
    <protectedRange sqref="E8:E9 E19:E20" name="Range1_1_1_2_2_3_1"/>
    <protectedRange sqref="E18 E14 E16 E26 E24" name="Range1_1_1_2_2_1_1"/>
    <protectedRange sqref="G17" name="Range1_1_1_2_2_3_1_1"/>
    <protectedRange sqref="E17 G17" name="Range1_1_1_2_2_1_2_1_1_1"/>
    <protectedRange sqref="E13 E23" name="Range1_1_1_2_1_1_2_2"/>
    <protectedRange sqref="E8:E10 E19:E21" name="Range1_1_1_2_4_1_1"/>
    <protectedRange sqref="E31" name="Range1_1_1_2_2_1_1_3_1_2_1_1_1_2_1"/>
    <protectedRange sqref="E30" name="Range1_1_1_2_1_1_2_2_1"/>
    <protectedRange sqref="E29" name="Range1_1_1_2_1_1_1_1_1_1_1_2_1_1"/>
  </protectedRanges>
  <mergeCells count="7">
    <mergeCell ref="B5:B6"/>
    <mergeCell ref="A5:A6"/>
    <mergeCell ref="C5:C6"/>
    <mergeCell ref="D5:D6"/>
    <mergeCell ref="E5:F5"/>
    <mergeCell ref="A2:F2"/>
    <mergeCell ref="A3:F3"/>
  </mergeCells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2020-07-09T08:07:05Z</dcterms:modified>
</cp:coreProperties>
</file>