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ტენდერები\2020\37 სტიქია კედლები სანიაღვრეები\1 დამტკიცება\2\26 ქ. ტყიბულში, ტყვარჩელის ქუჩაზე სანიაღვრე არხის რეაბილიტაცია\"/>
    </mc:Choice>
  </mc:AlternateContent>
  <bookViews>
    <workbookView xWindow="0" yWindow="0" windowWidth="28800" windowHeight="12435"/>
  </bookViews>
  <sheets>
    <sheet name="ხარჯთაღრიცხვა (2)" sheetId="3" r:id="rId1"/>
  </sheets>
  <definedNames>
    <definedName name="_xlnm.Print_Titles" localSheetId="0">'ხარჯთაღრიცხვა (2)'!$8:$10</definedName>
    <definedName name="_xlnm.Print_Area" localSheetId="0">'ხარჯთაღრიცხვა (2)'!$B$1:$O$38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3" l="1"/>
  <c r="G25" i="3"/>
  <c r="H23" i="3"/>
  <c r="H22" i="3"/>
  <c r="H24" i="3" s="1"/>
  <c r="G17" i="3"/>
  <c r="G16" i="3"/>
  <c r="H15" i="3"/>
  <c r="H14" i="3"/>
  <c r="G13" i="3"/>
  <c r="H13" i="3" s="1"/>
  <c r="H12" i="3"/>
  <c r="H26" i="3" l="1"/>
  <c r="H25" i="3"/>
  <c r="H18" i="3"/>
  <c r="H27" i="3" s="1"/>
  <c r="H16" i="3"/>
  <c r="H17" i="3"/>
  <c r="H19" i="3" l="1"/>
  <c r="H20" i="3"/>
  <c r="H21" i="3" l="1"/>
  <c r="M6" i="3" l="1"/>
</calcChain>
</file>

<file path=xl/sharedStrings.xml><?xml version="1.0" encoding="utf-8"?>
<sst xmlns="http://schemas.openxmlformats.org/spreadsheetml/2006/main" count="74" uniqueCount="47">
  <si>
    <t>jami</t>
  </si>
  <si>
    <t>#</t>
  </si>
  <si>
    <t>safuZveli</t>
  </si>
  <si>
    <t>ganzomileba</t>
  </si>
  <si>
    <t>რაოდენობა</t>
  </si>
  <si>
    <t>მასალა</t>
  </si>
  <si>
    <t>ხელფასი</t>
  </si>
  <si>
    <t>ერთ. ფასი</t>
  </si>
  <si>
    <t>ჯამი</t>
  </si>
  <si>
    <t>normatiuli resursi erTeulze</t>
  </si>
  <si>
    <t>k/sT</t>
  </si>
  <si>
    <t>lari</t>
  </si>
  <si>
    <t>Sromis danaxarji</t>
  </si>
  <si>
    <t>xarjTaRricxva</t>
  </si>
  <si>
    <t>m3</t>
  </si>
  <si>
    <t>samuSaos  dasaxeleba</t>
  </si>
  <si>
    <r>
      <t>m</t>
    </r>
    <r>
      <rPr>
        <vertAlign val="superscript"/>
        <sz val="10"/>
        <color theme="1"/>
        <rFont val="AcadNusx"/>
      </rPr>
      <t>3</t>
    </r>
  </si>
  <si>
    <t>1-80-6.</t>
  </si>
  <si>
    <t xml:space="preserve">zednadebi xarjebi </t>
  </si>
  <si>
    <t xml:space="preserve">gegmiuri dagroveba </t>
  </si>
  <si>
    <t>შრომის დანახარჯები</t>
  </si>
  <si>
    <t>კაც/სთ</t>
  </si>
  <si>
    <t>მანქ/სთ</t>
  </si>
  <si>
    <t>dRg</t>
  </si>
  <si>
    <t>1-23-8</t>
  </si>
  <si>
    <t>51-6-1</t>
  </si>
  <si>
    <t>darCenili gruntis datvirTva xeliT</t>
  </si>
  <si>
    <t>srf</t>
  </si>
  <si>
    <t>tn</t>
  </si>
  <si>
    <t>q. tyibulSi, tyvarCerlis quCaze saniaRvre arxis reabilitacia</t>
  </si>
  <si>
    <t>Txrilis mosworeba xeliT</t>
  </si>
  <si>
    <t>aRniSnuli gruntis datvirTva eskavatoriT</t>
  </si>
  <si>
    <t>1-66-6;15</t>
  </si>
  <si>
    <r>
      <t>m</t>
    </r>
    <r>
      <rPr>
        <b/>
        <vertAlign val="superscript"/>
        <sz val="10"/>
        <rFont val="AcadNusx"/>
      </rPr>
      <t>3</t>
    </r>
  </si>
  <si>
    <t>Sromis danaxarjebi</t>
  </si>
  <si>
    <t>buldozeri 79 kvt. (108c.Z.)</t>
  </si>
  <si>
    <t>m/sT</t>
  </si>
  <si>
    <t>sxva manqanebi</t>
  </si>
  <si>
    <t>ექსკავატორი 0,15 m3</t>
  </si>
  <si>
    <t>Ria saniaRvre arxSi saniaRvre arxis amowmenda eskavatoriT, gruntis avtoTviTmclelze datvirTviT</t>
  </si>
  <si>
    <t>rk/betonis 120 grZ/m wriuli (daxuruli) arxis amowmenda  xeliT</t>
  </si>
  <si>
    <t xml:space="preserve"> gruntis gatana nayarSi 5 km-ze </t>
  </si>
  <si>
    <t>სამშენებლო მექანიზმები</t>
  </si>
  <si>
    <t xml:space="preserve">eskavatoris Sesasvlelad teritoriis mosworeba-planireba buldozeriT 30 mეტრზე gadaadgilebiT </t>
  </si>
  <si>
    <t>სახარჯთაღრიცხვო ღირებულება</t>
  </si>
  <si>
    <t>ლარი</t>
  </si>
  <si>
    <t>gauTvaliswinebeli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</si>
</sst>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2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10"/>
      <name val="AcadNusx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0"/>
      <color rgb="FF000000"/>
      <name val="AcadNusx"/>
    </font>
    <font>
      <vertAlign val="superscript"/>
      <sz val="10"/>
      <color theme="1"/>
      <name val="AcadNusx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vertAlign val="superscript"/>
      <sz val="10"/>
      <name val="AcadNusx"/>
    </font>
    <font>
      <b/>
      <sz val="10"/>
      <color rgb="FF000000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89">
    <xf numFmtId="0" fontId="0" fillId="0" borderId="0" xfId="0"/>
    <xf numFmtId="0" fontId="7" fillId="0" borderId="0" xfId="0" applyFont="1" applyFill="1"/>
    <xf numFmtId="0" fontId="0" fillId="0" borderId="0" xfId="0" applyFill="1"/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3" applyFont="1" applyFill="1"/>
    <xf numFmtId="43" fontId="17" fillId="0" borderId="0" xfId="2" applyFont="1" applyFill="1" applyAlignment="1">
      <alignment horizontal="center"/>
    </xf>
    <xf numFmtId="0" fontId="13" fillId="0" borderId="0" xfId="0" applyFont="1" applyFill="1"/>
    <xf numFmtId="0" fontId="12" fillId="0" borderId="0" xfId="0" applyFont="1" applyFill="1"/>
    <xf numFmtId="0" fontId="19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2" fontId="17" fillId="0" borderId="1" xfId="2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10" fillId="0" borderId="5" xfId="0" applyFont="1" applyFill="1" applyBorder="1" applyAlignment="1">
      <alignment vertical="center" wrapText="1"/>
    </xf>
    <xf numFmtId="0" fontId="14" fillId="0" borderId="5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2" fontId="22" fillId="0" borderId="5" xfId="0" applyNumberFormat="1" applyFont="1" applyFill="1" applyBorder="1" applyAlignment="1">
      <alignment vertical="center" wrapText="1"/>
    </xf>
    <xf numFmtId="164" fontId="22" fillId="0" borderId="5" xfId="0" applyNumberFormat="1" applyFont="1" applyFill="1" applyBorder="1" applyAlignment="1">
      <alignment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3" applyFont="1" applyFill="1" applyAlignment="1">
      <alignment horizontal="left" wrapText="1"/>
    </xf>
    <xf numFmtId="43" fontId="17" fillId="0" borderId="0" xfId="2" applyFont="1" applyFill="1" applyAlignment="1">
      <alignment horizontal="left"/>
    </xf>
    <xf numFmtId="2" fontId="18" fillId="0" borderId="0" xfId="2" applyNumberFormat="1" applyFont="1" applyFill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6">
    <cellStyle name="Normal 13 3 3" xfId="5"/>
    <cellStyle name="Normal 3" xfId="4"/>
    <cellStyle name="Normal_gare wyalsadfenigagarini 2_SMSH2008-IIkv ." xfId="3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38"/>
  <sheetViews>
    <sheetView tabSelected="1" view="pageBreakPreview" zoomScaleNormal="100" zoomScaleSheetLayoutView="100" workbookViewId="0">
      <selection activeCell="K15" sqref="K15"/>
    </sheetView>
  </sheetViews>
  <sheetFormatPr defaultRowHeight="15.75" x14ac:dyDescent="0.3"/>
  <cols>
    <col min="1" max="1" width="2.28515625" style="1" customWidth="1"/>
    <col min="2" max="2" width="3.7109375" style="7" customWidth="1"/>
    <col min="3" max="3" width="8.42578125" style="7" customWidth="1"/>
    <col min="4" max="4" width="9.42578125" style="1" customWidth="1"/>
    <col min="5" max="5" width="33.85546875" style="8" customWidth="1"/>
    <col min="6" max="6" width="6.7109375" style="1" customWidth="1"/>
    <col min="7" max="7" width="8.140625" style="1" customWidth="1"/>
    <col min="8" max="8" width="10.5703125" style="9" customWidth="1"/>
    <col min="9" max="9" width="7.7109375" style="9" customWidth="1"/>
    <col min="10" max="10" width="8.5703125" style="9" customWidth="1"/>
    <col min="11" max="11" width="7.7109375" style="9" customWidth="1"/>
    <col min="12" max="12" width="8.42578125" style="9" bestFit="1" customWidth="1"/>
    <col min="13" max="13" width="7.7109375" style="9" customWidth="1"/>
    <col min="14" max="14" width="9.5703125" style="9" bestFit="1" customWidth="1"/>
    <col min="15" max="15" width="9.7109375" style="9" customWidth="1"/>
    <col min="16" max="16" width="9.140625" style="2"/>
    <col min="17" max="17" width="9.5703125" style="2" bestFit="1" customWidth="1"/>
    <col min="18" max="16384" width="9.140625" style="2"/>
  </cols>
  <sheetData>
    <row r="2" spans="2:15" ht="31.5" customHeight="1" x14ac:dyDescent="0.25">
      <c r="B2" s="68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5" ht="14.25" customHeight="1" x14ac:dyDescent="0.25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</row>
    <row r="4" spans="2:15" ht="15" x14ac:dyDescent="0.25">
      <c r="B4" s="68" t="s">
        <v>13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6" spans="2:15" x14ac:dyDescent="0.3">
      <c r="B6" s="69"/>
      <c r="C6" s="69"/>
      <c r="D6" s="69"/>
      <c r="E6" s="69"/>
      <c r="F6" s="5"/>
      <c r="H6" s="70" t="s">
        <v>44</v>
      </c>
      <c r="I6" s="70"/>
      <c r="J6" s="70"/>
      <c r="K6" s="70"/>
      <c r="L6" s="70"/>
      <c r="M6" s="71">
        <f>O36</f>
        <v>0</v>
      </c>
      <c r="N6" s="71"/>
      <c r="O6" s="6" t="s">
        <v>45</v>
      </c>
    </row>
    <row r="7" spans="2:15" ht="16.5" thickBot="1" x14ac:dyDescent="0.35"/>
    <row r="8" spans="2:15" ht="39" customHeight="1" x14ac:dyDescent="0.25">
      <c r="B8" s="72" t="s">
        <v>1</v>
      </c>
      <c r="C8" s="74" t="s">
        <v>2</v>
      </c>
      <c r="D8" s="76" t="s">
        <v>15</v>
      </c>
      <c r="E8" s="76"/>
      <c r="F8" s="74" t="s">
        <v>3</v>
      </c>
      <c r="G8" s="74" t="s">
        <v>9</v>
      </c>
      <c r="H8" s="77" t="s">
        <v>4</v>
      </c>
      <c r="I8" s="77" t="s">
        <v>5</v>
      </c>
      <c r="J8" s="77"/>
      <c r="K8" s="77" t="s">
        <v>6</v>
      </c>
      <c r="L8" s="77"/>
      <c r="M8" s="77" t="s">
        <v>42</v>
      </c>
      <c r="N8" s="77"/>
      <c r="O8" s="79" t="s">
        <v>8</v>
      </c>
    </row>
    <row r="9" spans="2:15" ht="39.75" customHeight="1" x14ac:dyDescent="0.25">
      <c r="B9" s="73" t="s">
        <v>1</v>
      </c>
      <c r="C9" s="75" t="s">
        <v>2</v>
      </c>
      <c r="D9" s="67"/>
      <c r="E9" s="67"/>
      <c r="F9" s="75" t="s">
        <v>3</v>
      </c>
      <c r="G9" s="75"/>
      <c r="H9" s="78"/>
      <c r="I9" s="10" t="s">
        <v>7</v>
      </c>
      <c r="J9" s="10" t="s">
        <v>8</v>
      </c>
      <c r="K9" s="10" t="s">
        <v>7</v>
      </c>
      <c r="L9" s="10" t="s">
        <v>8</v>
      </c>
      <c r="M9" s="10" t="s">
        <v>7</v>
      </c>
      <c r="N9" s="10" t="s">
        <v>8</v>
      </c>
      <c r="O9" s="80" t="s">
        <v>0</v>
      </c>
    </row>
    <row r="10" spans="2:15" ht="15" x14ac:dyDescent="0.25">
      <c r="B10" s="11">
        <v>1</v>
      </c>
      <c r="C10" s="12">
        <v>2</v>
      </c>
      <c r="D10" s="67">
        <v>3</v>
      </c>
      <c r="E10" s="67"/>
      <c r="F10" s="12">
        <v>4</v>
      </c>
      <c r="G10" s="12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3">
        <v>13</v>
      </c>
    </row>
    <row r="11" spans="2:15" ht="45" customHeight="1" x14ac:dyDescent="0.25">
      <c r="B11" s="73">
        <v>1</v>
      </c>
      <c r="C11" s="81" t="s">
        <v>32</v>
      </c>
      <c r="D11" s="82" t="s">
        <v>43</v>
      </c>
      <c r="E11" s="82"/>
      <c r="F11" s="14" t="s">
        <v>33</v>
      </c>
      <c r="G11" s="14"/>
      <c r="H11" s="15">
        <v>50</v>
      </c>
      <c r="I11" s="16"/>
      <c r="J11" s="17"/>
      <c r="K11" s="16"/>
      <c r="L11" s="17"/>
      <c r="M11" s="16"/>
      <c r="N11" s="17"/>
      <c r="O11" s="18"/>
    </row>
    <row r="12" spans="2:15" ht="15" x14ac:dyDescent="0.25">
      <c r="B12" s="73"/>
      <c r="C12" s="81"/>
      <c r="D12" s="19"/>
      <c r="E12" s="20" t="s">
        <v>34</v>
      </c>
      <c r="F12" s="21" t="s">
        <v>10</v>
      </c>
      <c r="G12" s="21">
        <v>2.7499999999999998E-3</v>
      </c>
      <c r="H12" s="22">
        <f>G12*H11</f>
        <v>0.13749999999999998</v>
      </c>
      <c r="I12" s="22"/>
      <c r="J12" s="23"/>
      <c r="K12" s="22"/>
      <c r="L12" s="23"/>
      <c r="M12" s="22"/>
      <c r="N12" s="23"/>
      <c r="O12" s="24"/>
    </row>
    <row r="13" spans="2:15" ht="15" x14ac:dyDescent="0.25">
      <c r="B13" s="73"/>
      <c r="C13" s="81"/>
      <c r="D13" s="19"/>
      <c r="E13" s="25" t="s">
        <v>35</v>
      </c>
      <c r="F13" s="21" t="s">
        <v>36</v>
      </c>
      <c r="G13" s="21">
        <f>0.01+2*0.0066</f>
        <v>2.3199999999999998E-2</v>
      </c>
      <c r="H13" s="22">
        <f>G13*H11</f>
        <v>1.1599999999999999</v>
      </c>
      <c r="I13" s="22"/>
      <c r="J13" s="23"/>
      <c r="K13" s="22"/>
      <c r="L13" s="23"/>
      <c r="M13" s="22"/>
      <c r="N13" s="23"/>
      <c r="O13" s="24"/>
    </row>
    <row r="14" spans="2:15" ht="15" x14ac:dyDescent="0.25">
      <c r="B14" s="73"/>
      <c r="C14" s="81"/>
      <c r="D14" s="19"/>
      <c r="E14" s="25" t="s">
        <v>37</v>
      </c>
      <c r="F14" s="25" t="s">
        <v>11</v>
      </c>
      <c r="G14" s="21">
        <v>4.28E-3</v>
      </c>
      <c r="H14" s="22">
        <f>G14*H11</f>
        <v>0.214</v>
      </c>
      <c r="I14" s="22"/>
      <c r="J14" s="23"/>
      <c r="K14" s="22"/>
      <c r="L14" s="23"/>
      <c r="M14" s="22"/>
      <c r="N14" s="23"/>
      <c r="O14" s="24"/>
    </row>
    <row r="15" spans="2:15" ht="51" customHeight="1" x14ac:dyDescent="0.25">
      <c r="B15" s="73">
        <v>1</v>
      </c>
      <c r="C15" s="83" t="s">
        <v>24</v>
      </c>
      <c r="D15" s="82" t="s">
        <v>39</v>
      </c>
      <c r="E15" s="82"/>
      <c r="F15" s="14" t="s">
        <v>14</v>
      </c>
      <c r="G15" s="21"/>
      <c r="H15" s="15">
        <f>540*2.5*1.15</f>
        <v>1552.4999999999998</v>
      </c>
      <c r="I15" s="22"/>
      <c r="J15" s="22"/>
      <c r="K15" s="22"/>
      <c r="L15" s="22"/>
      <c r="M15" s="22"/>
      <c r="N15" s="22"/>
      <c r="O15" s="26"/>
    </row>
    <row r="16" spans="2:15" ht="16.5" customHeight="1" x14ac:dyDescent="0.25">
      <c r="B16" s="73"/>
      <c r="C16" s="83"/>
      <c r="D16" s="27"/>
      <c r="E16" s="25" t="s">
        <v>20</v>
      </c>
      <c r="F16" s="21" t="s">
        <v>21</v>
      </c>
      <c r="G16" s="21">
        <f>60.8/1000</f>
        <v>6.08E-2</v>
      </c>
      <c r="H16" s="28">
        <f>H15*G16</f>
        <v>94.391999999999982</v>
      </c>
      <c r="I16" s="22"/>
      <c r="J16" s="22"/>
      <c r="K16" s="22"/>
      <c r="L16" s="22"/>
      <c r="M16" s="22"/>
      <c r="N16" s="22"/>
      <c r="O16" s="26"/>
    </row>
    <row r="17" spans="2:17" ht="27" customHeight="1" x14ac:dyDescent="0.25">
      <c r="B17" s="73"/>
      <c r="C17" s="83"/>
      <c r="D17" s="27"/>
      <c r="E17" s="25" t="s">
        <v>38</v>
      </c>
      <c r="F17" s="21" t="s">
        <v>22</v>
      </c>
      <c r="G17" s="21">
        <f>143/1000</f>
        <v>0.14299999999999999</v>
      </c>
      <c r="H17" s="28">
        <f>H15*G17</f>
        <v>222.00749999999994</v>
      </c>
      <c r="I17" s="22"/>
      <c r="J17" s="22"/>
      <c r="K17" s="22"/>
      <c r="L17" s="22"/>
      <c r="M17" s="22"/>
      <c r="N17" s="22"/>
      <c r="O17" s="26"/>
    </row>
    <row r="18" spans="2:17" ht="20.25" customHeight="1" x14ac:dyDescent="0.25">
      <c r="B18" s="84">
        <v>1</v>
      </c>
      <c r="C18" s="67" t="s">
        <v>17</v>
      </c>
      <c r="D18" s="85" t="s">
        <v>30</v>
      </c>
      <c r="E18" s="85"/>
      <c r="F18" s="29" t="s">
        <v>16</v>
      </c>
      <c r="G18" s="30"/>
      <c r="H18" s="31">
        <f>H15*10%</f>
        <v>155.25</v>
      </c>
      <c r="I18" s="31"/>
      <c r="J18" s="31"/>
      <c r="K18" s="23"/>
      <c r="L18" s="31"/>
      <c r="M18" s="31"/>
      <c r="N18" s="31"/>
      <c r="O18" s="32"/>
    </row>
    <row r="19" spans="2:17" ht="15" customHeight="1" x14ac:dyDescent="0.25">
      <c r="B19" s="84"/>
      <c r="C19" s="67"/>
      <c r="D19" s="33"/>
      <c r="E19" s="34" t="s">
        <v>12</v>
      </c>
      <c r="F19" s="30" t="s">
        <v>10</v>
      </c>
      <c r="G19" s="30">
        <v>2.82</v>
      </c>
      <c r="H19" s="35">
        <f>G19*H18</f>
        <v>437.80499999999995</v>
      </c>
      <c r="I19" s="36"/>
      <c r="J19" s="23"/>
      <c r="K19" s="23"/>
      <c r="L19" s="23"/>
      <c r="M19" s="36"/>
      <c r="N19" s="23"/>
      <c r="O19" s="24"/>
    </row>
    <row r="20" spans="2:17" ht="18" customHeight="1" x14ac:dyDescent="0.25">
      <c r="B20" s="84">
        <v>2</v>
      </c>
      <c r="C20" s="83" t="s">
        <v>25</v>
      </c>
      <c r="D20" s="82" t="s">
        <v>26</v>
      </c>
      <c r="E20" s="82"/>
      <c r="F20" s="14" t="s">
        <v>14</v>
      </c>
      <c r="G20" s="21"/>
      <c r="H20" s="15">
        <f>H18</f>
        <v>155.25</v>
      </c>
      <c r="I20" s="22"/>
      <c r="J20" s="22"/>
      <c r="K20" s="22"/>
      <c r="L20" s="22"/>
      <c r="M20" s="22"/>
      <c r="N20" s="22"/>
      <c r="O20" s="26"/>
    </row>
    <row r="21" spans="2:17" ht="15" customHeight="1" x14ac:dyDescent="0.25">
      <c r="B21" s="84"/>
      <c r="C21" s="83"/>
      <c r="D21" s="27"/>
      <c r="E21" s="25" t="s">
        <v>20</v>
      </c>
      <c r="F21" s="21" t="s">
        <v>21</v>
      </c>
      <c r="G21" s="21">
        <v>0.83</v>
      </c>
      <c r="H21" s="28">
        <f>H20*G21</f>
        <v>128.85749999999999</v>
      </c>
      <c r="I21" s="22"/>
      <c r="J21" s="22"/>
      <c r="K21" s="22"/>
      <c r="L21" s="22"/>
      <c r="M21" s="22"/>
      <c r="N21" s="22"/>
      <c r="O21" s="26"/>
    </row>
    <row r="22" spans="2:17" ht="31.5" customHeight="1" x14ac:dyDescent="0.25">
      <c r="B22" s="84">
        <v>3</v>
      </c>
      <c r="C22" s="67" t="s">
        <v>17</v>
      </c>
      <c r="D22" s="85" t="s">
        <v>40</v>
      </c>
      <c r="E22" s="85"/>
      <c r="F22" s="29" t="s">
        <v>16</v>
      </c>
      <c r="G22" s="30"/>
      <c r="H22" s="31">
        <f>1.2*120</f>
        <v>144</v>
      </c>
      <c r="I22" s="31"/>
      <c r="J22" s="31"/>
      <c r="K22" s="23"/>
      <c r="L22" s="31"/>
      <c r="M22" s="31"/>
      <c r="N22" s="31"/>
      <c r="O22" s="32"/>
      <c r="Q22" s="37"/>
    </row>
    <row r="23" spans="2:17" ht="15" customHeight="1" x14ac:dyDescent="0.25">
      <c r="B23" s="84"/>
      <c r="C23" s="67"/>
      <c r="D23" s="33"/>
      <c r="E23" s="34" t="s">
        <v>12</v>
      </c>
      <c r="F23" s="30" t="s">
        <v>10</v>
      </c>
      <c r="G23" s="30">
        <v>2.82</v>
      </c>
      <c r="H23" s="35">
        <f>G23*H22</f>
        <v>406.08</v>
      </c>
      <c r="I23" s="36"/>
      <c r="J23" s="23"/>
      <c r="K23" s="23"/>
      <c r="L23" s="23"/>
      <c r="M23" s="36"/>
      <c r="N23" s="23"/>
      <c r="O23" s="24"/>
    </row>
    <row r="24" spans="2:17" ht="31.5" customHeight="1" x14ac:dyDescent="0.25">
      <c r="B24" s="73">
        <v>4</v>
      </c>
      <c r="C24" s="83" t="s">
        <v>24</v>
      </c>
      <c r="D24" s="82" t="s">
        <v>31</v>
      </c>
      <c r="E24" s="82"/>
      <c r="F24" s="14" t="s">
        <v>14</v>
      </c>
      <c r="G24" s="21"/>
      <c r="H24" s="15">
        <f>H22</f>
        <v>144</v>
      </c>
      <c r="I24" s="22"/>
      <c r="J24" s="22"/>
      <c r="K24" s="22"/>
      <c r="L24" s="22"/>
      <c r="M24" s="22"/>
      <c r="N24" s="22"/>
      <c r="O24" s="26"/>
    </row>
    <row r="25" spans="2:17" ht="15" customHeight="1" x14ac:dyDescent="0.25">
      <c r="B25" s="73"/>
      <c r="C25" s="83"/>
      <c r="D25" s="27"/>
      <c r="E25" s="25" t="s">
        <v>20</v>
      </c>
      <c r="F25" s="21" t="s">
        <v>21</v>
      </c>
      <c r="G25" s="21">
        <f>60.8/1000</f>
        <v>6.08E-2</v>
      </c>
      <c r="H25" s="28">
        <f>H24*G25</f>
        <v>8.7552000000000003</v>
      </c>
      <c r="I25" s="22"/>
      <c r="J25" s="22"/>
      <c r="K25" s="22"/>
      <c r="L25" s="22"/>
      <c r="M25" s="22"/>
      <c r="N25" s="22"/>
      <c r="O25" s="26"/>
    </row>
    <row r="26" spans="2:17" ht="25.5" customHeight="1" x14ac:dyDescent="0.25">
      <c r="B26" s="73"/>
      <c r="C26" s="83"/>
      <c r="D26" s="27"/>
      <c r="E26" s="25" t="s">
        <v>38</v>
      </c>
      <c r="F26" s="21" t="s">
        <v>22</v>
      </c>
      <c r="G26" s="21">
        <f>143/1000</f>
        <v>0.14299999999999999</v>
      </c>
      <c r="H26" s="28">
        <f>H24*G26</f>
        <v>20.591999999999999</v>
      </c>
      <c r="I26" s="22"/>
      <c r="J26" s="22"/>
      <c r="K26" s="22"/>
      <c r="L26" s="22"/>
      <c r="M26" s="22"/>
      <c r="N26" s="22"/>
      <c r="O26" s="26"/>
    </row>
    <row r="27" spans="2:17" ht="18" customHeight="1" x14ac:dyDescent="0.25">
      <c r="B27" s="38">
        <v>5</v>
      </c>
      <c r="C27" s="39" t="s">
        <v>27</v>
      </c>
      <c r="D27" s="86" t="s">
        <v>41</v>
      </c>
      <c r="E27" s="87"/>
      <c r="F27" s="39" t="s">
        <v>28</v>
      </c>
      <c r="G27" s="40"/>
      <c r="H27" s="31">
        <f>H22+H18+H15+H11*(3.5)</f>
        <v>2026.7499999999998</v>
      </c>
      <c r="I27" s="41"/>
      <c r="J27" s="23"/>
      <c r="K27" s="41"/>
      <c r="L27" s="23"/>
      <c r="M27" s="41"/>
      <c r="N27" s="23"/>
      <c r="O27" s="24"/>
    </row>
    <row r="28" spans="2:17" ht="16.5" customHeight="1" x14ac:dyDescent="0.25">
      <c r="B28" s="42"/>
      <c r="C28" s="14"/>
      <c r="D28" s="43"/>
      <c r="E28" s="14" t="s">
        <v>8</v>
      </c>
      <c r="F28" s="14"/>
      <c r="G28" s="14"/>
      <c r="H28" s="16"/>
      <c r="I28" s="16"/>
      <c r="J28" s="44"/>
      <c r="K28" s="16"/>
      <c r="L28" s="15"/>
      <c r="M28" s="16"/>
      <c r="N28" s="15"/>
      <c r="O28" s="45"/>
    </row>
    <row r="29" spans="2:17" ht="15" x14ac:dyDescent="0.25">
      <c r="B29" s="42"/>
      <c r="C29" s="14"/>
      <c r="D29" s="43"/>
      <c r="E29" s="14" t="s">
        <v>18</v>
      </c>
      <c r="F29" s="46">
        <v>0.1</v>
      </c>
      <c r="G29" s="21"/>
      <c r="H29" s="28"/>
      <c r="I29" s="28"/>
      <c r="J29" s="28"/>
      <c r="K29" s="28"/>
      <c r="L29" s="28"/>
      <c r="M29" s="28"/>
      <c r="N29" s="28"/>
      <c r="O29" s="26"/>
    </row>
    <row r="30" spans="2:17" ht="15" customHeight="1" x14ac:dyDescent="0.25">
      <c r="B30" s="42"/>
      <c r="C30" s="14"/>
      <c r="D30" s="43"/>
      <c r="E30" s="14" t="s">
        <v>8</v>
      </c>
      <c r="F30" s="14"/>
      <c r="G30" s="21"/>
      <c r="H30" s="28"/>
      <c r="I30" s="28"/>
      <c r="J30" s="28"/>
      <c r="K30" s="28"/>
      <c r="L30" s="28"/>
      <c r="M30" s="28"/>
      <c r="N30" s="28"/>
      <c r="O30" s="45"/>
    </row>
    <row r="31" spans="2:17" ht="15" x14ac:dyDescent="0.25">
      <c r="B31" s="42"/>
      <c r="C31" s="14"/>
      <c r="D31" s="43"/>
      <c r="E31" s="14" t="s">
        <v>19</v>
      </c>
      <c r="F31" s="46">
        <v>0.08</v>
      </c>
      <c r="G31" s="21"/>
      <c r="H31" s="28"/>
      <c r="I31" s="28"/>
      <c r="J31" s="28"/>
      <c r="K31" s="28"/>
      <c r="L31" s="28"/>
      <c r="M31" s="28"/>
      <c r="N31" s="28"/>
      <c r="O31" s="26"/>
    </row>
    <row r="32" spans="2:17" ht="15" customHeight="1" x14ac:dyDescent="0.25">
      <c r="B32" s="42"/>
      <c r="C32" s="14"/>
      <c r="D32" s="43"/>
      <c r="E32" s="14" t="s">
        <v>8</v>
      </c>
      <c r="F32" s="14"/>
      <c r="G32" s="21"/>
      <c r="H32" s="28"/>
      <c r="I32" s="28"/>
      <c r="J32" s="28"/>
      <c r="K32" s="28"/>
      <c r="L32" s="28"/>
      <c r="M32" s="28"/>
      <c r="N32" s="28"/>
      <c r="O32" s="45"/>
    </row>
    <row r="33" spans="2:17" ht="15" customHeight="1" x14ac:dyDescent="0.25">
      <c r="B33" s="42"/>
      <c r="C33" s="14"/>
      <c r="D33" s="43"/>
      <c r="E33" s="14" t="s">
        <v>46</v>
      </c>
      <c r="F33" s="46">
        <v>0.03</v>
      </c>
      <c r="G33" s="21"/>
      <c r="H33" s="28"/>
      <c r="I33" s="28"/>
      <c r="J33" s="28"/>
      <c r="K33" s="28"/>
      <c r="L33" s="28"/>
      <c r="M33" s="28"/>
      <c r="N33" s="28"/>
      <c r="O33" s="26"/>
    </row>
    <row r="34" spans="2:17" ht="15" customHeight="1" x14ac:dyDescent="0.25">
      <c r="B34" s="42"/>
      <c r="C34" s="14"/>
      <c r="D34" s="43"/>
      <c r="E34" s="14" t="s">
        <v>8</v>
      </c>
      <c r="F34" s="14"/>
      <c r="G34" s="21"/>
      <c r="H34" s="28"/>
      <c r="I34" s="28"/>
      <c r="J34" s="28"/>
      <c r="K34" s="28"/>
      <c r="L34" s="28"/>
      <c r="M34" s="28"/>
      <c r="N34" s="28"/>
      <c r="O34" s="45"/>
    </row>
    <row r="35" spans="2:17" ht="15" x14ac:dyDescent="0.25">
      <c r="B35" s="47"/>
      <c r="C35" s="48"/>
      <c r="D35" s="49"/>
      <c r="E35" s="29" t="s">
        <v>23</v>
      </c>
      <c r="F35" s="50">
        <v>0.18</v>
      </c>
      <c r="G35" s="51"/>
      <c r="H35" s="52"/>
      <c r="I35" s="52"/>
      <c r="J35" s="53"/>
      <c r="K35" s="53"/>
      <c r="L35" s="52"/>
      <c r="M35" s="54"/>
      <c r="N35" s="54"/>
      <c r="O35" s="55"/>
    </row>
    <row r="36" spans="2:17" ht="16.5" thickBot="1" x14ac:dyDescent="0.35">
      <c r="B36" s="56"/>
      <c r="C36" s="57"/>
      <c r="D36" s="58"/>
      <c r="E36" s="59" t="s">
        <v>0</v>
      </c>
      <c r="F36" s="60"/>
      <c r="G36" s="60"/>
      <c r="H36" s="61"/>
      <c r="I36" s="61"/>
      <c r="J36" s="62"/>
      <c r="K36" s="62"/>
      <c r="L36" s="61"/>
      <c r="M36" s="63"/>
      <c r="N36" s="63"/>
      <c r="O36" s="64"/>
    </row>
    <row r="37" spans="2:17" x14ac:dyDescent="0.3">
      <c r="Q37" s="65"/>
    </row>
    <row r="38" spans="2:17" ht="27" customHeight="1" x14ac:dyDescent="0.3">
      <c r="D38" s="66"/>
      <c r="E38" s="88"/>
      <c r="F38" s="88"/>
    </row>
  </sheetData>
  <mergeCells count="36">
    <mergeCell ref="D27:E27"/>
    <mergeCell ref="E38:F38"/>
    <mergeCell ref="B22:B23"/>
    <mergeCell ref="C22:C23"/>
    <mergeCell ref="D22:E22"/>
    <mergeCell ref="B24:B26"/>
    <mergeCell ref="C24:C26"/>
    <mergeCell ref="D24:E24"/>
    <mergeCell ref="B18:B19"/>
    <mergeCell ref="C18:C19"/>
    <mergeCell ref="D18:E18"/>
    <mergeCell ref="B20:B21"/>
    <mergeCell ref="C20:C21"/>
    <mergeCell ref="D20:E20"/>
    <mergeCell ref="B11:B14"/>
    <mergeCell ref="C11:C14"/>
    <mergeCell ref="D11:E11"/>
    <mergeCell ref="B15:B17"/>
    <mergeCell ref="C15:C17"/>
    <mergeCell ref="D15:E15"/>
    <mergeCell ref="D10:E10"/>
    <mergeCell ref="B2:O2"/>
    <mergeCell ref="B4:O4"/>
    <mergeCell ref="B6:E6"/>
    <mergeCell ref="H6:L6"/>
    <mergeCell ref="M6:N6"/>
    <mergeCell ref="B8:B9"/>
    <mergeCell ref="C8:C9"/>
    <mergeCell ref="D8:E9"/>
    <mergeCell ref="F8:F9"/>
    <mergeCell ref="G8:G9"/>
    <mergeCell ref="H8:H9"/>
    <mergeCell ref="I8:J8"/>
    <mergeCell ref="K8:L8"/>
    <mergeCell ref="M8:N8"/>
    <mergeCell ref="O8:O9"/>
  </mergeCells>
  <printOptions horizontalCentered="1"/>
  <pageMargins left="0.25" right="0.25" top="0.5" bottom="0.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ხარჯთაღრიცხვა (2)</vt:lpstr>
      <vt:lpstr>'ხარჯთაღრიცხვა (2)'!Заголовки_для_печати</vt:lpstr>
      <vt:lpstr>'ხარჯთაღრიცხვა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jondo kasrashvili</cp:lastModifiedBy>
  <cp:lastPrinted>2019-07-17T04:38:18Z</cp:lastPrinted>
  <dcterms:created xsi:type="dcterms:W3CDTF">2014-05-01T17:38:58Z</dcterms:created>
  <dcterms:modified xsi:type="dcterms:W3CDTF">2020-07-02T12:35:39Z</dcterms:modified>
</cp:coreProperties>
</file>