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" sheetId="6" r:id="rId1"/>
  </sheets>
  <definedNames>
    <definedName name="_xlnm.Print_Area" localSheetId="0">ხარჯთაღრიცხვა!$A$1:$N$64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6" l="1"/>
  <c r="G26" i="6" l="1"/>
  <c r="G21" i="6" l="1"/>
  <c r="G43" i="6" s="1"/>
  <c r="G16" i="6"/>
  <c r="G14" i="6"/>
  <c r="G15" i="6"/>
  <c r="G46" i="6" l="1"/>
  <c r="G47" i="6" s="1"/>
  <c r="G44" i="6"/>
  <c r="G52" i="6" l="1"/>
  <c r="F51" i="6"/>
  <c r="G49" i="6" l="1"/>
  <c r="G50" i="6"/>
  <c r="G51" i="6"/>
  <c r="G25" i="6" l="1"/>
  <c r="G23" i="6"/>
  <c r="G24" i="6" s="1"/>
  <c r="G22" i="6" l="1"/>
  <c r="G17" i="6" l="1"/>
  <c r="G18" i="6" l="1"/>
  <c r="G20" i="6" s="1"/>
  <c r="G19" i="6" l="1"/>
  <c r="G13" i="6" l="1"/>
  <c r="G11" i="6"/>
  <c r="G10" i="6"/>
  <c r="G41" i="6" l="1"/>
  <c r="G40" i="6"/>
  <c r="G39" i="6"/>
  <c r="G38" i="6"/>
  <c r="G37" i="6"/>
  <c r="G36" i="6"/>
  <c r="G35" i="6"/>
  <c r="G32" i="6"/>
  <c r="G31" i="6"/>
  <c r="G30" i="6"/>
  <c r="G29" i="6"/>
  <c r="G28" i="6"/>
  <c r="G27" i="6"/>
  <c r="G42" i="6" l="1"/>
  <c r="G33" i="6"/>
</calcChain>
</file>

<file path=xl/sharedStrings.xml><?xml version="1.0" encoding="utf-8"?>
<sst xmlns="http://schemas.openxmlformats.org/spreadsheetml/2006/main" count="126" uniqueCount="79">
  <si>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</si>
  <si>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</si>
  <si>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</si>
  <si>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</si>
  <si>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</si>
  <si>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</si>
  <si>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</si>
  <si>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</si>
  <si>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</si>
  <si>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</si>
  <si>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</si>
  <si>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კბმ</t>
  </si>
  <si>
    <t>შრომის დანახარჯები</t>
  </si>
  <si>
    <t>კაც/სთ</t>
  </si>
  <si>
    <t>1-80-3</t>
  </si>
  <si>
    <t>100კბმ</t>
  </si>
  <si>
    <t>სხვა მასალა</t>
  </si>
  <si>
    <t>sxva manqanebi</t>
  </si>
  <si>
    <t>kbm</t>
  </si>
  <si>
    <t>yalibis fari</t>
  </si>
  <si>
    <t>kvm</t>
  </si>
  <si>
    <t>xe masla</t>
  </si>
  <si>
    <t>sxva masala</t>
  </si>
  <si>
    <t>ყალიბის ფარი</t>
  </si>
  <si>
    <t>კვმ</t>
  </si>
  <si>
    <t>ხე მასალა</t>
  </si>
  <si>
    <t>8-4-7</t>
  </si>
  <si>
    <t>სხვა მანქანები</t>
  </si>
  <si>
    <t>ბიტუმის ემულსია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</si>
  <si>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</si>
  <si>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</si>
  <si>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</si>
  <si>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</si>
  <si>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მანქ/სთ</t>
  </si>
  <si>
    <t>სანგრევი ჩქუჩი</t>
  </si>
  <si>
    <t>1-84-2</t>
  </si>
  <si>
    <t>safuZveli</t>
  </si>
  <si>
    <t>samuSaoebis dasaxeleba</t>
  </si>
  <si>
    <t>ganzomileba</t>
  </si>
  <si>
    <t>normatiuli resursi erTeulze</t>
  </si>
  <si>
    <t xml:space="preserve">samSeneblo meqanizmebi </t>
  </si>
  <si>
    <t>r21-87</t>
  </si>
  <si>
    <t>tn</t>
  </si>
  <si>
    <t>kac/sT</t>
  </si>
  <si>
    <r>
      <t>100m</t>
    </r>
    <r>
      <rPr>
        <b/>
        <vertAlign val="superscript"/>
        <sz val="10"/>
        <rFont val="AcadNusx"/>
      </rPr>
      <t>3</t>
    </r>
  </si>
  <si>
    <t>Е1-22-1</t>
  </si>
  <si>
    <t xml:space="preserve">Sromis danaxarjebi  </t>
  </si>
  <si>
    <t>#</t>
  </si>
  <si>
    <t>qviSa-xreSis safuZvlis mowyoba saZirkvlebis qveS</t>
  </si>
  <si>
    <t>30-3-2.</t>
  </si>
  <si>
    <t>m3</t>
  </si>
  <si>
    <t>qviSa-xreSi</t>
  </si>
  <si>
    <t>srf</t>
  </si>
  <si>
    <t>სამშენებლო lursmani</t>
  </si>
  <si>
    <r>
      <t>kedlis tanis mowyoba monoliTuri betoniT                  m-300</t>
    </r>
    <r>
      <rPr>
        <b/>
        <sz val="10"/>
        <rFont val="Sylfaen"/>
        <family val="1"/>
        <charset val="204"/>
      </rPr>
      <t xml:space="preserve">, B 22,5,  W 4, </t>
    </r>
  </si>
  <si>
    <t>ბეტონი მ-300 , B 22,5, W 4.</t>
  </si>
  <si>
    <t>კედლის ტანის უკანა მხარის ჰიდროიზოლიაცია ცხელი ბიტuმით, ორჯერადი წაცხებით</t>
  </si>
  <si>
    <t>ლari</t>
  </si>
  <si>
    <t xml:space="preserve">qviSa-xreSis transportireba          10 km-ze </t>
  </si>
  <si>
    <t>6-1-20</t>
  </si>
  <si>
    <t>6-13-5</t>
  </si>
  <si>
    <t>6-31-2  მისად.</t>
  </si>
  <si>
    <t>betonis kedelSi sadrenaJe milebis mowyoba da qviSa-xreSis miyra</t>
  </si>
  <si>
    <r>
      <t>m</t>
    </r>
    <r>
      <rPr>
        <b/>
        <vertAlign val="superscript"/>
        <sz val="10"/>
        <rFont val="AcadNusx"/>
      </rPr>
      <t>3</t>
    </r>
  </si>
  <si>
    <t xml:space="preserve">პლასტმასის sadrenaJe mili d-100 mm. </t>
  </si>
  <si>
    <t>გრძ.მ</t>
  </si>
  <si>
    <t>pr</t>
  </si>
  <si>
    <t xml:space="preserve">qviSa-xreSis transportireba 10 km-ze </t>
  </si>
  <si>
    <t>ბეტონი მ 300 , B 22,5.  W 4</t>
  </si>
  <si>
    <t>ბეტონის ტრანსპორტირება 10 კმ</t>
  </si>
  <si>
    <r>
      <rPr>
        <b/>
        <sz val="10"/>
        <rFont val="AcadNusx"/>
      </rPr>
      <t xml:space="preserve">lenturi saZirkvlebis mowyoba monoliTuri betoniT </t>
    </r>
    <r>
      <rPr>
        <b/>
        <sz val="10"/>
        <rFont val="Sylfaen"/>
        <family val="1"/>
        <charset val="204"/>
      </rPr>
      <t>მ-300,                B 22,5,  W 4</t>
    </r>
  </si>
  <si>
    <t>q. tyibulSi,sofel kursebSi sayrdeni kedlebis reabilitacia                                                xarjTaRricxva</t>
  </si>
  <si>
    <t xml:space="preserve">saproeqto teritoriaze არსებული betonis kedlebis დemontaJi </t>
  </si>
  <si>
    <t>1-81-3</t>
  </si>
  <si>
    <t>gruntis ukuCayra xeliT, samuSaoebis dasrulebis Semdgom</t>
  </si>
  <si>
    <t>samSeneblo narCenebis Segroveba-gamotana avtoTviTmclelze dasatvirTad, samuSaoebis dasrulebis Semdgom</t>
  </si>
  <si>
    <t>samSeneblo nagvis datvirTva xeliT avtoTviTmclelze</t>
  </si>
  <si>
    <t xml:space="preserve"> samSeneblo nagvis gatana nayarSi 10 km-ze </t>
  </si>
  <si>
    <t>gruntis gaTxra xeliT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</si>
</sst>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vertAlign val="superscript"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2" borderId="1" xfId="2" quotePrefix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47"/>
  <sheetViews>
    <sheetView tabSelected="1" workbookViewId="0">
      <selection activeCell="S9" sqref="S9"/>
    </sheetView>
  </sheetViews>
  <sheetFormatPr defaultRowHeight="13.5" x14ac:dyDescent="0.25"/>
  <cols>
    <col min="1" max="1" width="2.5703125" style="1" customWidth="1"/>
    <col min="2" max="2" width="4" style="2" customWidth="1"/>
    <col min="3" max="3" width="9.140625" style="6" customWidth="1"/>
    <col min="4" max="4" width="36.7109375" style="1" customWidth="1"/>
    <col min="5" max="5" width="9.85546875" style="4" customWidth="1"/>
    <col min="6" max="6" width="8.42578125" style="4" customWidth="1"/>
    <col min="7" max="7" width="10" style="4" customWidth="1"/>
    <col min="8" max="8" width="7.85546875" style="4" customWidth="1"/>
    <col min="9" max="9" width="8.7109375" style="4" customWidth="1"/>
    <col min="10" max="10" width="7.140625" style="4" customWidth="1"/>
    <col min="11" max="11" width="8.28515625" style="4" customWidth="1"/>
    <col min="12" max="12" width="7.42578125" style="4" customWidth="1"/>
    <col min="13" max="13" width="8.5703125" style="4" customWidth="1"/>
    <col min="14" max="14" width="11.7109375" style="4" customWidth="1"/>
    <col min="15" max="16384" width="9.140625" style="1"/>
  </cols>
  <sheetData>
    <row r="1" spans="2:14" ht="52.5" customHeight="1" thickBot="1" x14ac:dyDescent="0.3">
      <c r="B1" s="61" t="s">
        <v>71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5" customHeight="1" x14ac:dyDescent="0.25">
      <c r="B2" s="65" t="s">
        <v>47</v>
      </c>
      <c r="C2" s="59" t="s">
        <v>36</v>
      </c>
      <c r="D2" s="57" t="s">
        <v>37</v>
      </c>
      <c r="E2" s="57" t="s">
        <v>38</v>
      </c>
      <c r="F2" s="57" t="s">
        <v>1</v>
      </c>
      <c r="G2" s="57"/>
      <c r="H2" s="57" t="s">
        <v>2</v>
      </c>
      <c r="I2" s="57"/>
      <c r="J2" s="57" t="s">
        <v>3</v>
      </c>
      <c r="K2" s="57"/>
      <c r="L2" s="57" t="s">
        <v>40</v>
      </c>
      <c r="M2" s="57"/>
      <c r="N2" s="62" t="s">
        <v>4</v>
      </c>
    </row>
    <row r="3" spans="2:14" ht="25.5" customHeight="1" x14ac:dyDescent="0.25">
      <c r="B3" s="66"/>
      <c r="C3" s="52"/>
      <c r="D3" s="58"/>
      <c r="E3" s="58"/>
      <c r="F3" s="58"/>
      <c r="G3" s="58"/>
      <c r="H3" s="58"/>
      <c r="I3" s="58"/>
      <c r="J3" s="58"/>
      <c r="K3" s="58"/>
      <c r="L3" s="58"/>
      <c r="M3" s="58"/>
      <c r="N3" s="63"/>
    </row>
    <row r="4" spans="2:14" ht="13.5" customHeight="1" x14ac:dyDescent="0.25">
      <c r="B4" s="66"/>
      <c r="C4" s="52"/>
      <c r="D4" s="58"/>
      <c r="E4" s="58"/>
      <c r="F4" s="64" t="s">
        <v>39</v>
      </c>
      <c r="G4" s="58" t="s">
        <v>5</v>
      </c>
      <c r="H4" s="58" t="s">
        <v>6</v>
      </c>
      <c r="I4" s="58" t="s">
        <v>5</v>
      </c>
      <c r="J4" s="58" t="s">
        <v>6</v>
      </c>
      <c r="K4" s="58" t="s">
        <v>5</v>
      </c>
      <c r="L4" s="58" t="s">
        <v>6</v>
      </c>
      <c r="M4" s="58" t="s">
        <v>5</v>
      </c>
      <c r="N4" s="63"/>
    </row>
    <row r="5" spans="2:14" ht="13.5" customHeight="1" x14ac:dyDescent="0.25">
      <c r="B5" s="66"/>
      <c r="C5" s="52"/>
      <c r="D5" s="58"/>
      <c r="E5" s="58"/>
      <c r="F5" s="64"/>
      <c r="G5" s="58"/>
      <c r="H5" s="58"/>
      <c r="I5" s="58"/>
      <c r="J5" s="58"/>
      <c r="K5" s="58"/>
      <c r="L5" s="58"/>
      <c r="M5" s="58"/>
      <c r="N5" s="63"/>
    </row>
    <row r="6" spans="2:14" ht="13.5" customHeight="1" x14ac:dyDescent="0.25">
      <c r="B6" s="66"/>
      <c r="C6" s="52"/>
      <c r="D6" s="58"/>
      <c r="E6" s="58"/>
      <c r="F6" s="64"/>
      <c r="G6" s="58"/>
      <c r="H6" s="58"/>
      <c r="I6" s="58"/>
      <c r="J6" s="58"/>
      <c r="K6" s="58"/>
      <c r="L6" s="58"/>
      <c r="M6" s="58"/>
      <c r="N6" s="63"/>
    </row>
    <row r="7" spans="2:14" ht="47.25" customHeight="1" x14ac:dyDescent="0.25">
      <c r="B7" s="66"/>
      <c r="C7" s="52"/>
      <c r="D7" s="58"/>
      <c r="E7" s="58"/>
      <c r="F7" s="64"/>
      <c r="G7" s="58"/>
      <c r="H7" s="58"/>
      <c r="I7" s="58"/>
      <c r="J7" s="58"/>
      <c r="K7" s="58"/>
      <c r="L7" s="58"/>
      <c r="M7" s="58"/>
      <c r="N7" s="63"/>
    </row>
    <row r="8" spans="2:14" x14ac:dyDescent="0.25">
      <c r="B8" s="45">
        <v>1</v>
      </c>
      <c r="C8" s="46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35">
        <v>13</v>
      </c>
    </row>
    <row r="9" spans="2:14" ht="41.25" customHeight="1" x14ac:dyDescent="0.25">
      <c r="B9" s="53">
        <v>1</v>
      </c>
      <c r="C9" s="52" t="s">
        <v>35</v>
      </c>
      <c r="D9" s="16" t="s">
        <v>72</v>
      </c>
      <c r="E9" s="47" t="s">
        <v>11</v>
      </c>
      <c r="F9" s="15"/>
      <c r="G9" s="48">
        <v>6</v>
      </c>
      <c r="H9" s="18"/>
      <c r="I9" s="18"/>
      <c r="J9" s="18"/>
      <c r="K9" s="18"/>
      <c r="L9" s="18"/>
      <c r="M9" s="18"/>
      <c r="N9" s="36"/>
    </row>
    <row r="10" spans="2:14" x14ac:dyDescent="0.25">
      <c r="B10" s="53"/>
      <c r="C10" s="52"/>
      <c r="D10" s="19" t="s">
        <v>12</v>
      </c>
      <c r="E10" s="15" t="s">
        <v>13</v>
      </c>
      <c r="F10" s="15">
        <v>4.12</v>
      </c>
      <c r="G10" s="9">
        <f>G9*F10</f>
        <v>24.72</v>
      </c>
      <c r="H10" s="18"/>
      <c r="I10" s="18"/>
      <c r="J10" s="18"/>
      <c r="K10" s="18"/>
      <c r="L10" s="18"/>
      <c r="M10" s="18"/>
      <c r="N10" s="36"/>
    </row>
    <row r="11" spans="2:14" x14ac:dyDescent="0.25">
      <c r="B11" s="53"/>
      <c r="C11" s="52"/>
      <c r="D11" s="19" t="s">
        <v>34</v>
      </c>
      <c r="E11" s="15" t="s">
        <v>33</v>
      </c>
      <c r="F11" s="15">
        <v>2.6</v>
      </c>
      <c r="G11" s="9">
        <f>G9*F11</f>
        <v>15.600000000000001</v>
      </c>
      <c r="H11" s="18"/>
      <c r="I11" s="18"/>
      <c r="J11" s="18"/>
      <c r="K11" s="18"/>
      <c r="L11" s="18"/>
      <c r="M11" s="18"/>
      <c r="N11" s="36"/>
    </row>
    <row r="12" spans="2:14" x14ac:dyDescent="0.25">
      <c r="B12" s="53">
        <v>2</v>
      </c>
      <c r="C12" s="52" t="s">
        <v>14</v>
      </c>
      <c r="D12" s="16" t="s">
        <v>78</v>
      </c>
      <c r="E12" s="47" t="s">
        <v>15</v>
      </c>
      <c r="F12" s="15"/>
      <c r="G12" s="17">
        <v>0.87</v>
      </c>
      <c r="H12" s="18"/>
      <c r="I12" s="18"/>
      <c r="J12" s="18"/>
      <c r="K12" s="18"/>
      <c r="L12" s="18"/>
      <c r="M12" s="18"/>
      <c r="N12" s="36"/>
    </row>
    <row r="13" spans="2:14" ht="15" x14ac:dyDescent="0.25">
      <c r="B13" s="53"/>
      <c r="C13" s="52"/>
      <c r="D13" s="20" t="s">
        <v>12</v>
      </c>
      <c r="E13" s="15" t="s">
        <v>13</v>
      </c>
      <c r="F13" s="15">
        <v>206</v>
      </c>
      <c r="G13" s="9">
        <f>G12*F13</f>
        <v>179.22</v>
      </c>
      <c r="H13" s="18"/>
      <c r="I13" s="18"/>
      <c r="J13" s="18"/>
      <c r="K13" s="18"/>
      <c r="L13" s="18"/>
      <c r="M13" s="18"/>
      <c r="N13" s="36"/>
    </row>
    <row r="14" spans="2:14" ht="33" customHeight="1" x14ac:dyDescent="0.25">
      <c r="B14" s="53">
        <v>3</v>
      </c>
      <c r="C14" s="52" t="s">
        <v>73</v>
      </c>
      <c r="D14" s="16" t="s">
        <v>74</v>
      </c>
      <c r="E14" s="50" t="s">
        <v>15</v>
      </c>
      <c r="F14" s="15"/>
      <c r="G14" s="24">
        <f>G12</f>
        <v>0.87</v>
      </c>
      <c r="H14" s="18"/>
      <c r="I14" s="18"/>
      <c r="J14" s="18"/>
      <c r="K14" s="18"/>
      <c r="L14" s="18"/>
      <c r="M14" s="18"/>
      <c r="N14" s="36"/>
    </row>
    <row r="15" spans="2:14" ht="15" x14ac:dyDescent="0.25">
      <c r="B15" s="53"/>
      <c r="C15" s="52"/>
      <c r="D15" s="20" t="s">
        <v>12</v>
      </c>
      <c r="E15" s="15" t="s">
        <v>13</v>
      </c>
      <c r="F15" s="15">
        <v>121</v>
      </c>
      <c r="G15" s="15">
        <f>G14*F15</f>
        <v>105.27</v>
      </c>
      <c r="H15" s="18"/>
      <c r="I15" s="18"/>
      <c r="J15" s="18"/>
      <c r="K15" s="18"/>
      <c r="L15" s="18"/>
      <c r="M15" s="18"/>
      <c r="N15" s="36"/>
    </row>
    <row r="16" spans="2:14" ht="60" customHeight="1" x14ac:dyDescent="0.25">
      <c r="B16" s="53">
        <v>4</v>
      </c>
      <c r="C16" s="55" t="s">
        <v>41</v>
      </c>
      <c r="D16" s="7" t="s">
        <v>75</v>
      </c>
      <c r="E16" s="8" t="s">
        <v>42</v>
      </c>
      <c r="F16" s="9"/>
      <c r="G16" s="10">
        <f>G9*2.4</f>
        <v>14.399999999999999</v>
      </c>
      <c r="H16" s="11"/>
      <c r="I16" s="11"/>
      <c r="J16" s="11"/>
      <c r="K16" s="11"/>
      <c r="L16" s="11"/>
      <c r="M16" s="11"/>
      <c r="N16" s="37"/>
    </row>
    <row r="17" spans="2:14" x14ac:dyDescent="0.25">
      <c r="B17" s="53"/>
      <c r="C17" s="55"/>
      <c r="D17" s="12" t="s">
        <v>7</v>
      </c>
      <c r="E17" s="13" t="s">
        <v>43</v>
      </c>
      <c r="F17" s="13">
        <v>1.85</v>
      </c>
      <c r="G17" s="11">
        <f>G16*F17</f>
        <v>26.639999999999997</v>
      </c>
      <c r="H17" s="14"/>
      <c r="I17" s="11"/>
      <c r="J17" s="14"/>
      <c r="K17" s="11"/>
      <c r="L17" s="11"/>
      <c r="M17" s="11"/>
      <c r="N17" s="37"/>
    </row>
    <row r="18" spans="2:14" ht="34.5" customHeight="1" x14ac:dyDescent="0.25">
      <c r="B18" s="54">
        <v>5</v>
      </c>
      <c r="C18" s="55" t="s">
        <v>45</v>
      </c>
      <c r="D18" s="30" t="s">
        <v>76</v>
      </c>
      <c r="E18" s="8" t="s">
        <v>42</v>
      </c>
      <c r="F18" s="13"/>
      <c r="G18" s="10">
        <f>G16</f>
        <v>14.399999999999999</v>
      </c>
      <c r="H18" s="14"/>
      <c r="I18" s="11"/>
      <c r="J18" s="14"/>
      <c r="K18" s="11"/>
      <c r="L18" s="14"/>
      <c r="M18" s="11"/>
      <c r="N18" s="37"/>
    </row>
    <row r="19" spans="2:14" x14ac:dyDescent="0.25">
      <c r="B19" s="54"/>
      <c r="C19" s="55"/>
      <c r="D19" s="12" t="s">
        <v>46</v>
      </c>
      <c r="E19" s="13" t="s">
        <v>43</v>
      </c>
      <c r="F19" s="13">
        <v>0.53</v>
      </c>
      <c r="G19" s="11">
        <f>G18*F19</f>
        <v>7.6319999999999997</v>
      </c>
      <c r="H19" s="14"/>
      <c r="I19" s="11"/>
      <c r="J19" s="14"/>
      <c r="K19" s="11"/>
      <c r="L19" s="14"/>
      <c r="M19" s="11"/>
      <c r="N19" s="37"/>
    </row>
    <row r="20" spans="2:14" ht="31.5" customHeight="1" x14ac:dyDescent="0.25">
      <c r="B20" s="38">
        <v>6</v>
      </c>
      <c r="C20" s="8" t="s">
        <v>52</v>
      </c>
      <c r="D20" s="32" t="s">
        <v>77</v>
      </c>
      <c r="E20" s="8" t="s">
        <v>42</v>
      </c>
      <c r="F20" s="13"/>
      <c r="G20" s="10">
        <f>G18</f>
        <v>14.399999999999999</v>
      </c>
      <c r="H20" s="14"/>
      <c r="I20" s="11"/>
      <c r="J20" s="14"/>
      <c r="K20" s="11"/>
      <c r="L20" s="14"/>
      <c r="M20" s="11"/>
      <c r="N20" s="37"/>
    </row>
    <row r="21" spans="2:14" ht="33.75" customHeight="1" x14ac:dyDescent="0.25">
      <c r="B21" s="53">
        <v>1</v>
      </c>
      <c r="C21" s="56" t="s">
        <v>49</v>
      </c>
      <c r="D21" s="16" t="s">
        <v>48</v>
      </c>
      <c r="E21" s="47" t="s">
        <v>50</v>
      </c>
      <c r="F21" s="15"/>
      <c r="G21" s="24">
        <f>1.4*0.1*13.65</f>
        <v>1.9109999999999998</v>
      </c>
      <c r="H21" s="18"/>
      <c r="I21" s="18"/>
      <c r="J21" s="18"/>
      <c r="K21" s="18"/>
      <c r="L21" s="18"/>
      <c r="M21" s="18"/>
      <c r="N21" s="36"/>
    </row>
    <row r="22" spans="2:14" x14ac:dyDescent="0.25">
      <c r="B22" s="53"/>
      <c r="C22" s="56"/>
      <c r="D22" s="19" t="s">
        <v>12</v>
      </c>
      <c r="E22" s="15" t="s">
        <v>13</v>
      </c>
      <c r="F22" s="15">
        <v>2.12</v>
      </c>
      <c r="G22" s="15">
        <f>G21*F22</f>
        <v>4.0513199999999996</v>
      </c>
      <c r="H22" s="18"/>
      <c r="I22" s="18"/>
      <c r="J22" s="18"/>
      <c r="K22" s="18"/>
      <c r="L22" s="18"/>
      <c r="M22" s="18"/>
      <c r="N22" s="36"/>
    </row>
    <row r="23" spans="2:14" x14ac:dyDescent="0.25">
      <c r="B23" s="53"/>
      <c r="C23" s="56"/>
      <c r="D23" s="19" t="s">
        <v>51</v>
      </c>
      <c r="E23" s="15" t="s">
        <v>50</v>
      </c>
      <c r="F23" s="15">
        <v>1.1000000000000001</v>
      </c>
      <c r="G23" s="15">
        <f>G21*F23</f>
        <v>2.1021000000000001</v>
      </c>
      <c r="H23" s="18"/>
      <c r="I23" s="18"/>
      <c r="J23" s="18"/>
      <c r="K23" s="18"/>
      <c r="L23" s="18"/>
      <c r="M23" s="18"/>
      <c r="N23" s="36"/>
    </row>
    <row r="24" spans="2:14" ht="27" x14ac:dyDescent="0.25">
      <c r="B24" s="53"/>
      <c r="C24" s="56"/>
      <c r="D24" s="34" t="s">
        <v>58</v>
      </c>
      <c r="E24" s="31" t="s">
        <v>42</v>
      </c>
      <c r="F24" s="13"/>
      <c r="G24" s="11">
        <f>G23*1.55</f>
        <v>3.2582550000000001</v>
      </c>
      <c r="H24" s="14"/>
      <c r="I24" s="11"/>
      <c r="J24" s="14"/>
      <c r="K24" s="11"/>
      <c r="L24" s="14"/>
      <c r="M24" s="11"/>
      <c r="N24" s="37"/>
    </row>
    <row r="25" spans="2:14" x14ac:dyDescent="0.25">
      <c r="B25" s="53"/>
      <c r="C25" s="56"/>
      <c r="D25" s="19" t="s">
        <v>17</v>
      </c>
      <c r="E25" s="15" t="s">
        <v>9</v>
      </c>
      <c r="F25" s="15">
        <v>0.1</v>
      </c>
      <c r="G25" s="15">
        <f>F25*G21</f>
        <v>0.19109999999999999</v>
      </c>
      <c r="H25" s="18"/>
      <c r="I25" s="18"/>
      <c r="J25" s="18"/>
      <c r="K25" s="18"/>
      <c r="L25" s="18"/>
      <c r="M25" s="18"/>
      <c r="N25" s="36"/>
    </row>
    <row r="26" spans="2:14" ht="45" customHeight="1" x14ac:dyDescent="0.25">
      <c r="B26" s="53">
        <v>2</v>
      </c>
      <c r="C26" s="56" t="s">
        <v>59</v>
      </c>
      <c r="D26" s="21" t="s">
        <v>70</v>
      </c>
      <c r="E26" s="47" t="s">
        <v>44</v>
      </c>
      <c r="F26" s="15"/>
      <c r="G26" s="51">
        <f>21.84/100</f>
        <v>0.21840000000000001</v>
      </c>
      <c r="H26" s="18"/>
      <c r="I26" s="18"/>
      <c r="J26" s="18"/>
      <c r="K26" s="18"/>
      <c r="L26" s="18"/>
      <c r="M26" s="18"/>
      <c r="N26" s="36"/>
    </row>
    <row r="27" spans="2:14" x14ac:dyDescent="0.25">
      <c r="B27" s="53"/>
      <c r="C27" s="56"/>
      <c r="D27" s="19" t="s">
        <v>7</v>
      </c>
      <c r="E27" s="15" t="s">
        <v>8</v>
      </c>
      <c r="F27" s="15">
        <v>286</v>
      </c>
      <c r="G27" s="9">
        <f>G26*F27</f>
        <v>62.462400000000002</v>
      </c>
      <c r="H27" s="18"/>
      <c r="I27" s="18"/>
      <c r="J27" s="18"/>
      <c r="K27" s="18"/>
      <c r="L27" s="18"/>
      <c r="M27" s="18"/>
      <c r="N27" s="36"/>
    </row>
    <row r="28" spans="2:14" x14ac:dyDescent="0.25">
      <c r="B28" s="53"/>
      <c r="C28" s="56"/>
      <c r="D28" s="19" t="s">
        <v>17</v>
      </c>
      <c r="E28" s="15" t="s">
        <v>9</v>
      </c>
      <c r="F28" s="15">
        <v>76</v>
      </c>
      <c r="G28" s="9">
        <f>G26*F28</f>
        <v>16.598400000000002</v>
      </c>
      <c r="H28" s="18"/>
      <c r="I28" s="18"/>
      <c r="J28" s="18"/>
      <c r="K28" s="18"/>
      <c r="L28" s="18"/>
      <c r="M28" s="18"/>
      <c r="N28" s="36"/>
    </row>
    <row r="29" spans="2:14" ht="15" x14ac:dyDescent="0.25">
      <c r="B29" s="53"/>
      <c r="C29" s="56"/>
      <c r="D29" s="20" t="s">
        <v>55</v>
      </c>
      <c r="E29" s="15" t="s">
        <v>18</v>
      </c>
      <c r="F29" s="15">
        <v>102</v>
      </c>
      <c r="G29" s="9">
        <f>G26*F29</f>
        <v>22.276800000000001</v>
      </c>
      <c r="H29" s="18"/>
      <c r="I29" s="18"/>
      <c r="J29" s="18"/>
      <c r="K29" s="18"/>
      <c r="L29" s="18"/>
      <c r="M29" s="18"/>
      <c r="N29" s="36"/>
    </row>
    <row r="30" spans="2:14" x14ac:dyDescent="0.25">
      <c r="B30" s="53"/>
      <c r="C30" s="56"/>
      <c r="D30" s="19" t="s">
        <v>19</v>
      </c>
      <c r="E30" s="15" t="s">
        <v>20</v>
      </c>
      <c r="F30" s="15">
        <v>80.3</v>
      </c>
      <c r="G30" s="9">
        <f>G26*F30</f>
        <v>17.537520000000001</v>
      </c>
      <c r="H30" s="18"/>
      <c r="I30" s="18"/>
      <c r="J30" s="18"/>
      <c r="K30" s="18"/>
      <c r="L30" s="18"/>
      <c r="M30" s="18"/>
      <c r="N30" s="36"/>
    </row>
    <row r="31" spans="2:14" x14ac:dyDescent="0.25">
      <c r="B31" s="53"/>
      <c r="C31" s="56"/>
      <c r="D31" s="19" t="s">
        <v>21</v>
      </c>
      <c r="E31" s="15" t="s">
        <v>18</v>
      </c>
      <c r="F31" s="15">
        <v>0.39</v>
      </c>
      <c r="G31" s="9">
        <f>G26*F31</f>
        <v>8.5176000000000002E-2</v>
      </c>
      <c r="H31" s="18"/>
      <c r="I31" s="18"/>
      <c r="J31" s="18"/>
      <c r="K31" s="18"/>
      <c r="L31" s="18"/>
      <c r="M31" s="18"/>
      <c r="N31" s="36"/>
    </row>
    <row r="32" spans="2:14" x14ac:dyDescent="0.25">
      <c r="B32" s="53"/>
      <c r="C32" s="56"/>
      <c r="D32" s="19" t="s">
        <v>22</v>
      </c>
      <c r="E32" s="15" t="s">
        <v>9</v>
      </c>
      <c r="F32" s="15">
        <v>13</v>
      </c>
      <c r="G32" s="9">
        <f>G26*F32</f>
        <v>2.8391999999999999</v>
      </c>
      <c r="H32" s="18"/>
      <c r="I32" s="18"/>
      <c r="J32" s="18"/>
      <c r="K32" s="18"/>
      <c r="L32" s="18"/>
      <c r="M32" s="18"/>
      <c r="N32" s="36"/>
    </row>
    <row r="33" spans="2:14" x14ac:dyDescent="0.25">
      <c r="B33" s="53"/>
      <c r="C33" s="56"/>
      <c r="D33" s="19" t="s">
        <v>69</v>
      </c>
      <c r="E33" s="15" t="s">
        <v>10</v>
      </c>
      <c r="F33" s="15"/>
      <c r="G33" s="9">
        <f>G29*2.4</f>
        <v>53.464320000000001</v>
      </c>
      <c r="H33" s="18"/>
      <c r="I33" s="18"/>
      <c r="J33" s="18"/>
      <c r="K33" s="18"/>
      <c r="L33" s="18"/>
      <c r="M33" s="18"/>
      <c r="N33" s="36"/>
    </row>
    <row r="34" spans="2:14" ht="42" x14ac:dyDescent="0.25">
      <c r="B34" s="53">
        <v>3</v>
      </c>
      <c r="C34" s="52" t="s">
        <v>60</v>
      </c>
      <c r="D34" s="16" t="s">
        <v>54</v>
      </c>
      <c r="E34" s="47" t="s">
        <v>44</v>
      </c>
      <c r="F34" s="15"/>
      <c r="G34" s="51">
        <f>14.74/100</f>
        <v>0.1474</v>
      </c>
      <c r="H34" s="18"/>
      <c r="I34" s="18"/>
      <c r="J34" s="18"/>
      <c r="K34" s="18"/>
      <c r="L34" s="18"/>
      <c r="M34" s="18"/>
      <c r="N34" s="36"/>
    </row>
    <row r="35" spans="2:14" x14ac:dyDescent="0.25">
      <c r="B35" s="53"/>
      <c r="C35" s="52"/>
      <c r="D35" s="19" t="s">
        <v>7</v>
      </c>
      <c r="E35" s="15" t="s">
        <v>8</v>
      </c>
      <c r="F35" s="15">
        <v>474</v>
      </c>
      <c r="G35" s="9">
        <f>G34*F35</f>
        <v>69.867599999999996</v>
      </c>
      <c r="H35" s="18"/>
      <c r="I35" s="18"/>
      <c r="J35" s="18"/>
      <c r="K35" s="18"/>
      <c r="L35" s="18"/>
      <c r="M35" s="18"/>
      <c r="N35" s="36"/>
    </row>
    <row r="36" spans="2:14" x14ac:dyDescent="0.25">
      <c r="B36" s="53"/>
      <c r="C36" s="52"/>
      <c r="D36" s="19" t="s">
        <v>17</v>
      </c>
      <c r="E36" s="15" t="s">
        <v>9</v>
      </c>
      <c r="F36" s="15">
        <v>66</v>
      </c>
      <c r="G36" s="9">
        <f>G34*F36</f>
        <v>9.7284000000000006</v>
      </c>
      <c r="H36" s="18"/>
      <c r="I36" s="18"/>
      <c r="J36" s="18"/>
      <c r="K36" s="18"/>
      <c r="L36" s="18"/>
      <c r="M36" s="18"/>
      <c r="N36" s="36"/>
    </row>
    <row r="37" spans="2:14" ht="15" x14ac:dyDescent="0.25">
      <c r="B37" s="53"/>
      <c r="C37" s="52"/>
      <c r="D37" s="20" t="s">
        <v>68</v>
      </c>
      <c r="E37" s="15" t="s">
        <v>11</v>
      </c>
      <c r="F37" s="15">
        <v>102</v>
      </c>
      <c r="G37" s="9">
        <f>G34*F37</f>
        <v>15.034800000000001</v>
      </c>
      <c r="H37" s="18"/>
      <c r="I37" s="18"/>
      <c r="J37" s="18"/>
      <c r="K37" s="18"/>
      <c r="L37" s="18"/>
      <c r="M37" s="18"/>
      <c r="N37" s="36"/>
    </row>
    <row r="38" spans="2:14" x14ac:dyDescent="0.25">
      <c r="B38" s="53"/>
      <c r="C38" s="52"/>
      <c r="D38" s="19" t="s">
        <v>23</v>
      </c>
      <c r="E38" s="15" t="s">
        <v>24</v>
      </c>
      <c r="F38" s="15">
        <v>132</v>
      </c>
      <c r="G38" s="9">
        <f>G34*F38</f>
        <v>19.456800000000001</v>
      </c>
      <c r="H38" s="18"/>
      <c r="I38" s="18"/>
      <c r="J38" s="18"/>
      <c r="K38" s="18"/>
      <c r="L38" s="18"/>
      <c r="M38" s="18"/>
      <c r="N38" s="36"/>
    </row>
    <row r="39" spans="2:14" x14ac:dyDescent="0.25">
      <c r="B39" s="53"/>
      <c r="C39" s="52"/>
      <c r="D39" s="19" t="s">
        <v>25</v>
      </c>
      <c r="E39" s="15" t="s">
        <v>11</v>
      </c>
      <c r="F39" s="15">
        <v>2.75</v>
      </c>
      <c r="G39" s="9">
        <f>G34*F39</f>
        <v>0.40534999999999999</v>
      </c>
      <c r="H39" s="18"/>
      <c r="I39" s="18"/>
      <c r="J39" s="18"/>
      <c r="K39" s="18"/>
      <c r="L39" s="18"/>
      <c r="M39" s="18"/>
      <c r="N39" s="36"/>
    </row>
    <row r="40" spans="2:14" x14ac:dyDescent="0.25">
      <c r="B40" s="53"/>
      <c r="C40" s="52"/>
      <c r="D40" s="19" t="s">
        <v>53</v>
      </c>
      <c r="E40" s="15" t="s">
        <v>10</v>
      </c>
      <c r="F40" s="15">
        <v>0.16</v>
      </c>
      <c r="G40" s="9">
        <f>G34*F40</f>
        <v>2.3584000000000001E-2</v>
      </c>
      <c r="H40" s="18"/>
      <c r="I40" s="18"/>
      <c r="J40" s="18"/>
      <c r="K40" s="18"/>
      <c r="L40" s="18"/>
      <c r="M40" s="18"/>
      <c r="N40" s="36"/>
    </row>
    <row r="41" spans="2:14" x14ac:dyDescent="0.25">
      <c r="B41" s="53"/>
      <c r="C41" s="52"/>
      <c r="D41" s="19" t="s">
        <v>16</v>
      </c>
      <c r="E41" s="15" t="s">
        <v>9</v>
      </c>
      <c r="F41" s="15">
        <v>24</v>
      </c>
      <c r="G41" s="9">
        <f>G34*F41</f>
        <v>3.5376000000000003</v>
      </c>
      <c r="H41" s="18"/>
      <c r="I41" s="18"/>
      <c r="J41" s="18"/>
      <c r="K41" s="18"/>
      <c r="L41" s="18"/>
      <c r="M41" s="18"/>
      <c r="N41" s="36"/>
    </row>
    <row r="42" spans="2:14" x14ac:dyDescent="0.25">
      <c r="B42" s="53"/>
      <c r="C42" s="52"/>
      <c r="D42" s="19" t="s">
        <v>69</v>
      </c>
      <c r="E42" s="15" t="s">
        <v>10</v>
      </c>
      <c r="F42" s="15"/>
      <c r="G42" s="9">
        <f>G37*2.4</f>
        <v>36.08352</v>
      </c>
      <c r="H42" s="18"/>
      <c r="I42" s="18"/>
      <c r="J42" s="18"/>
      <c r="K42" s="18"/>
      <c r="L42" s="18"/>
      <c r="M42" s="18"/>
      <c r="N42" s="36"/>
    </row>
    <row r="43" spans="2:14" ht="40.5" x14ac:dyDescent="0.25">
      <c r="B43" s="53">
        <v>4</v>
      </c>
      <c r="C43" s="52" t="s">
        <v>61</v>
      </c>
      <c r="D43" s="16" t="s">
        <v>62</v>
      </c>
      <c r="E43" s="47" t="s">
        <v>63</v>
      </c>
      <c r="F43" s="15"/>
      <c r="G43" s="48">
        <f>3.3-G21</f>
        <v>1.389</v>
      </c>
      <c r="H43" s="18"/>
      <c r="I43" s="18"/>
      <c r="J43" s="18"/>
      <c r="K43" s="18"/>
      <c r="L43" s="18"/>
      <c r="M43" s="18"/>
      <c r="N43" s="36"/>
    </row>
    <row r="44" spans="2:14" x14ac:dyDescent="0.25">
      <c r="B44" s="53"/>
      <c r="C44" s="52"/>
      <c r="D44" s="19" t="s">
        <v>7</v>
      </c>
      <c r="E44" s="15" t="s">
        <v>8</v>
      </c>
      <c r="F44" s="15">
        <v>1.71</v>
      </c>
      <c r="G44" s="15">
        <f>G43*F44</f>
        <v>2.3751899999999999</v>
      </c>
      <c r="H44" s="18"/>
      <c r="I44" s="18"/>
      <c r="J44" s="18"/>
      <c r="K44" s="18"/>
      <c r="L44" s="18"/>
      <c r="M44" s="18"/>
      <c r="N44" s="36"/>
    </row>
    <row r="45" spans="2:14" x14ac:dyDescent="0.25">
      <c r="B45" s="53"/>
      <c r="C45" s="52"/>
      <c r="D45" s="19" t="s">
        <v>64</v>
      </c>
      <c r="E45" s="15" t="s">
        <v>65</v>
      </c>
      <c r="F45" s="15" t="s">
        <v>66</v>
      </c>
      <c r="G45" s="18">
        <v>5</v>
      </c>
      <c r="H45" s="18"/>
      <c r="I45" s="18"/>
      <c r="J45" s="18"/>
      <c r="K45" s="18"/>
      <c r="L45" s="18"/>
      <c r="M45" s="18"/>
      <c r="N45" s="36"/>
    </row>
    <row r="46" spans="2:14" x14ac:dyDescent="0.25">
      <c r="B46" s="53"/>
      <c r="C46" s="52"/>
      <c r="D46" s="19" t="s">
        <v>51</v>
      </c>
      <c r="E46" s="15" t="s">
        <v>50</v>
      </c>
      <c r="F46" s="15">
        <v>1.03</v>
      </c>
      <c r="G46" s="15">
        <f>F46*G43</f>
        <v>1.4306700000000001</v>
      </c>
      <c r="H46" s="18"/>
      <c r="I46" s="18"/>
      <c r="J46" s="18"/>
      <c r="K46" s="18"/>
      <c r="L46" s="18"/>
      <c r="M46" s="18"/>
      <c r="N46" s="36"/>
    </row>
    <row r="47" spans="2:14" ht="18" customHeight="1" x14ac:dyDescent="0.25">
      <c r="B47" s="53"/>
      <c r="C47" s="52"/>
      <c r="D47" s="34" t="s">
        <v>67</v>
      </c>
      <c r="E47" s="31" t="s">
        <v>42</v>
      </c>
      <c r="F47" s="13"/>
      <c r="G47" s="11">
        <f>G46*1.55</f>
        <v>2.2175385000000003</v>
      </c>
      <c r="H47" s="14"/>
      <c r="I47" s="11"/>
      <c r="J47" s="14"/>
      <c r="K47" s="11"/>
      <c r="L47" s="14"/>
      <c r="M47" s="11"/>
      <c r="N47" s="37"/>
    </row>
    <row r="48" spans="2:14" ht="45.75" customHeight="1" x14ac:dyDescent="0.25">
      <c r="B48" s="53">
        <v>5</v>
      </c>
      <c r="C48" s="52" t="s">
        <v>26</v>
      </c>
      <c r="D48" s="16" t="s">
        <v>56</v>
      </c>
      <c r="E48" s="47" t="s">
        <v>24</v>
      </c>
      <c r="F48" s="49"/>
      <c r="G48" s="24">
        <v>71</v>
      </c>
      <c r="H48" s="18"/>
      <c r="I48" s="18"/>
      <c r="J48" s="18"/>
      <c r="K48" s="18"/>
      <c r="L48" s="18"/>
      <c r="M48" s="18"/>
      <c r="N48" s="36"/>
    </row>
    <row r="49" spans="2:14" x14ac:dyDescent="0.25">
      <c r="B49" s="53"/>
      <c r="C49" s="52"/>
      <c r="D49" s="19" t="s">
        <v>12</v>
      </c>
      <c r="E49" s="15" t="s">
        <v>13</v>
      </c>
      <c r="F49" s="15">
        <v>0.33600000000000002</v>
      </c>
      <c r="G49" s="22">
        <f>F49*G48</f>
        <v>23.856000000000002</v>
      </c>
      <c r="H49" s="18"/>
      <c r="I49" s="18"/>
      <c r="J49" s="18"/>
      <c r="K49" s="18"/>
      <c r="L49" s="18"/>
      <c r="M49" s="18"/>
      <c r="N49" s="36"/>
    </row>
    <row r="50" spans="2:14" x14ac:dyDescent="0.25">
      <c r="B50" s="53"/>
      <c r="C50" s="52"/>
      <c r="D50" s="19" t="s">
        <v>27</v>
      </c>
      <c r="E50" s="15" t="s">
        <v>57</v>
      </c>
      <c r="F50" s="15">
        <v>1.4999999999999999E-2</v>
      </c>
      <c r="G50" s="22">
        <f>F50*G48</f>
        <v>1.0649999999999999</v>
      </c>
      <c r="H50" s="18"/>
      <c r="I50" s="18"/>
      <c r="J50" s="18"/>
      <c r="K50" s="18"/>
      <c r="L50" s="18"/>
      <c r="M50" s="18"/>
      <c r="N50" s="36"/>
    </row>
    <row r="51" spans="2:14" x14ac:dyDescent="0.25">
      <c r="B51" s="53"/>
      <c r="C51" s="52"/>
      <c r="D51" s="19" t="s">
        <v>28</v>
      </c>
      <c r="E51" s="15" t="s">
        <v>10</v>
      </c>
      <c r="F51" s="15">
        <f>0.24/100</f>
        <v>2.3999999999999998E-3</v>
      </c>
      <c r="G51" s="22">
        <f>F51*G48</f>
        <v>0.1704</v>
      </c>
      <c r="H51" s="18"/>
      <c r="I51" s="18"/>
      <c r="J51" s="18"/>
      <c r="K51" s="18"/>
      <c r="L51" s="18"/>
      <c r="M51" s="18"/>
      <c r="N51" s="36"/>
    </row>
    <row r="52" spans="2:14" x14ac:dyDescent="0.25">
      <c r="B52" s="53"/>
      <c r="C52" s="52"/>
      <c r="D52" s="19" t="s">
        <v>16</v>
      </c>
      <c r="E52" s="15"/>
      <c r="F52" s="15">
        <v>2.3E-2</v>
      </c>
      <c r="G52" s="22">
        <f>F52*G48</f>
        <v>1.633</v>
      </c>
      <c r="H52" s="18"/>
      <c r="I52" s="18"/>
      <c r="J52" s="18"/>
      <c r="K52" s="18"/>
      <c r="L52" s="18"/>
      <c r="M52" s="18"/>
      <c r="N52" s="36"/>
    </row>
    <row r="53" spans="2:14" s="2" customFormat="1" x14ac:dyDescent="0.25">
      <c r="B53" s="45"/>
      <c r="C53" s="46"/>
      <c r="D53" s="47" t="s">
        <v>0</v>
      </c>
      <c r="E53" s="47"/>
      <c r="F53" s="47"/>
      <c r="G53" s="47"/>
      <c r="H53" s="47"/>
      <c r="I53" s="23"/>
      <c r="J53" s="47"/>
      <c r="K53" s="24"/>
      <c r="L53" s="47"/>
      <c r="M53" s="24"/>
      <c r="N53" s="39"/>
    </row>
    <row r="54" spans="2:14" x14ac:dyDescent="0.25">
      <c r="B54" s="45"/>
      <c r="C54" s="46"/>
      <c r="D54" s="47" t="s">
        <v>29</v>
      </c>
      <c r="E54" s="25">
        <v>0.1</v>
      </c>
      <c r="F54" s="15"/>
      <c r="G54" s="15"/>
      <c r="H54" s="15"/>
      <c r="I54" s="15"/>
      <c r="J54" s="15"/>
      <c r="K54" s="15"/>
      <c r="L54" s="15"/>
      <c r="M54" s="15"/>
      <c r="N54" s="36"/>
    </row>
    <row r="55" spans="2:14" x14ac:dyDescent="0.25">
      <c r="B55" s="45"/>
      <c r="C55" s="46"/>
      <c r="D55" s="47" t="s">
        <v>0</v>
      </c>
      <c r="E55" s="47"/>
      <c r="F55" s="15"/>
      <c r="G55" s="15"/>
      <c r="H55" s="15"/>
      <c r="I55" s="15"/>
      <c r="J55" s="15"/>
      <c r="K55" s="15"/>
      <c r="L55" s="15"/>
      <c r="M55" s="15"/>
      <c r="N55" s="36"/>
    </row>
    <row r="56" spans="2:14" x14ac:dyDescent="0.25">
      <c r="B56" s="45"/>
      <c r="C56" s="46"/>
      <c r="D56" s="47" t="s">
        <v>30</v>
      </c>
      <c r="E56" s="25">
        <v>0.08</v>
      </c>
      <c r="F56" s="15"/>
      <c r="G56" s="15"/>
      <c r="H56" s="15"/>
      <c r="I56" s="15"/>
      <c r="J56" s="15"/>
      <c r="K56" s="15"/>
      <c r="L56" s="15"/>
      <c r="M56" s="15"/>
      <c r="N56" s="36"/>
    </row>
    <row r="57" spans="2:14" x14ac:dyDescent="0.25">
      <c r="B57" s="45"/>
      <c r="C57" s="46"/>
      <c r="D57" s="47" t="s">
        <v>0</v>
      </c>
      <c r="E57" s="47"/>
      <c r="F57" s="15"/>
      <c r="G57" s="15"/>
      <c r="H57" s="15"/>
      <c r="I57" s="15"/>
      <c r="J57" s="15"/>
      <c r="K57" s="15"/>
      <c r="L57" s="15"/>
      <c r="M57" s="15"/>
      <c r="N57" s="36"/>
    </row>
    <row r="58" spans="2:14" x14ac:dyDescent="0.25">
      <c r="B58" s="45"/>
      <c r="C58" s="46"/>
      <c r="D58" s="47" t="s">
        <v>31</v>
      </c>
      <c r="E58" s="25">
        <v>0.03</v>
      </c>
      <c r="F58" s="15"/>
      <c r="G58" s="15"/>
      <c r="H58" s="15"/>
      <c r="I58" s="15"/>
      <c r="J58" s="15"/>
      <c r="K58" s="15"/>
      <c r="L58" s="15"/>
      <c r="M58" s="15"/>
      <c r="N58" s="36"/>
    </row>
    <row r="59" spans="2:14" x14ac:dyDescent="0.25">
      <c r="B59" s="45"/>
      <c r="C59" s="46"/>
      <c r="D59" s="47" t="s">
        <v>0</v>
      </c>
      <c r="E59" s="47"/>
      <c r="F59" s="15"/>
      <c r="G59" s="15"/>
      <c r="H59" s="15"/>
      <c r="I59" s="15"/>
      <c r="J59" s="15"/>
      <c r="K59" s="15"/>
      <c r="L59" s="15"/>
      <c r="M59" s="15"/>
      <c r="N59" s="36"/>
    </row>
    <row r="60" spans="2:14" x14ac:dyDescent="0.25">
      <c r="B60" s="45"/>
      <c r="C60" s="46"/>
      <c r="D60" s="47" t="s">
        <v>32</v>
      </c>
      <c r="E60" s="25">
        <v>0.18</v>
      </c>
      <c r="F60" s="15"/>
      <c r="G60" s="15"/>
      <c r="H60" s="15"/>
      <c r="I60" s="15"/>
      <c r="J60" s="15"/>
      <c r="K60" s="15"/>
      <c r="L60" s="15"/>
      <c r="M60" s="15"/>
      <c r="N60" s="36"/>
    </row>
    <row r="61" spans="2:14" ht="14.25" thickBot="1" x14ac:dyDescent="0.3">
      <c r="B61" s="40"/>
      <c r="C61" s="41"/>
      <c r="D61" s="42" t="s">
        <v>0</v>
      </c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2:14" ht="15.75" customHeight="1" x14ac:dyDescent="0.25">
      <c r="B62" s="29"/>
      <c r="C62" s="27"/>
      <c r="D62" s="28"/>
      <c r="E62" s="26"/>
      <c r="F62" s="29"/>
      <c r="G62" s="29"/>
      <c r="H62" s="26"/>
      <c r="I62" s="29"/>
      <c r="J62" s="29"/>
      <c r="K62" s="26"/>
      <c r="L62" s="26"/>
      <c r="M62" s="26"/>
      <c r="N62" s="26"/>
    </row>
    <row r="63" spans="2:14" x14ac:dyDescent="0.25">
      <c r="B63" s="29"/>
      <c r="C63" s="27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26"/>
    </row>
    <row r="64" spans="2:14" x14ac:dyDescent="0.25">
      <c r="B64" s="33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33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33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33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33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33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33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33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33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33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33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33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33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33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33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33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33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33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33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33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33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33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33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33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33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33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33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33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33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33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33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33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33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33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33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33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33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33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33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33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33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33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33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33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33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33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33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33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33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33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33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33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33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3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33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33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33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33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33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33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33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33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3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3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3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33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33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33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33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33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33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33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33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33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33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33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33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33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33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33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33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33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33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33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33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33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33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33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33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33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33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33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33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33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33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33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33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33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33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33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33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33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33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33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33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33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33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33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33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33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33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33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33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33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33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33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33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33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33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33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33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33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33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33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33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33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33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33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33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33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33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33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33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33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33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33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33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33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33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33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33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33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33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33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33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33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33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33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33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33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33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33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33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33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33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33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33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33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33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33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33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33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33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33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33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33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33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33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33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33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33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33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33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33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33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33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33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33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33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33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33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33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33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33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33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33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33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33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33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33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33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33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33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33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33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33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33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33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33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33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33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33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33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33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33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33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33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33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33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33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33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33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33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33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33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33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33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33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33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33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33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33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33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33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33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33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33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33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33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33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33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33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33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33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33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33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33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33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33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33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33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33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33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33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33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33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33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33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33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33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33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33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33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33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33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33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33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33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33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33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33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33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33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33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33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33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33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33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33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33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33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33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33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33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33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33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33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33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33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33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33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33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33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33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33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33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33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33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33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33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33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33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33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33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33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33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33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33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33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33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33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33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33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33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33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33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33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33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33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33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33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33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33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33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33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33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33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33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33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33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33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33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33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33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33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33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33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33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33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33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33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33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33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33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33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33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33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33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33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33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33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33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33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33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33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33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33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33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33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33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33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33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33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33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33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33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33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33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33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33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33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33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33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33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33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33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33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33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33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33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33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33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33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33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33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33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33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33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33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33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33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33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33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33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33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33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33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33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33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33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33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33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33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33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33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33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33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33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33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33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33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33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33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33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33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33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33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33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33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33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33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33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33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33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33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33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33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33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33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33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33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33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33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33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33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33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33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33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33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33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33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33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33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33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33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33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33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33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33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33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33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33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33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33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33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33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33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33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33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33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33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33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33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33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33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33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33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33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33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33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33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33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33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33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33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33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33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33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33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33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33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33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33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33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33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33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33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33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33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33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33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33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33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33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33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33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33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33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33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33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33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33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33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33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33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33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33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33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33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33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33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33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33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33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33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33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33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33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33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33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33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33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33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33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33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33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33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33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33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33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33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33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33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33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33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33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33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33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33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33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33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33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33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33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33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33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33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33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33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33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33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33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33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33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33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33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33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33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33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33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33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33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33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33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33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33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33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33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33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33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33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33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33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33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33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33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33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33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33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33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33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33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33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33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33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33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33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33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33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33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33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33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33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33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33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33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33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33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33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33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33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33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33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33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33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33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33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33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33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33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33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33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33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33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33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33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33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33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33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33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33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33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33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33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33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33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33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33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33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33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33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33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33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33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33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33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33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33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33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33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33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33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33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33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33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33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33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33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33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33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33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33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33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33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33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33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33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33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33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33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33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33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33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33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33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33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33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33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33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33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33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33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33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33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33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33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33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33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33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33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33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33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33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33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33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33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33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33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33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33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33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33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33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33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33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33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33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33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33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33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33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33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33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33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33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33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33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33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33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33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33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33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33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33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33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33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33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33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33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33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33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33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33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33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33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33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33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33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33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33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33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33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33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33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33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33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33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33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33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33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33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33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33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33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33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33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33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33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33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33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33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33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33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33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33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33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33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33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33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33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33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33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33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33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33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33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33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33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33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33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33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33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33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33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33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33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33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33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33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33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33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33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33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33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33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33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33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33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33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33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33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33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33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33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33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33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33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33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33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33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33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33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33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33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33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33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33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33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33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33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33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33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33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33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33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33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33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33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33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33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33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33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33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33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33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33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33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33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33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33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33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33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33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33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33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33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33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33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33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33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33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33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33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33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33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33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33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33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33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33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33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33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33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33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33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33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33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33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33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33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33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33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33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33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33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33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33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33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33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33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33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33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33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33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33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33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33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33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33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33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33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33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33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33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33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33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33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33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33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33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33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33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33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33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33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33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33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33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33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33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33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33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33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33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33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33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33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33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33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33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33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33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33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33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33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33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33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33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33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33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33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33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33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33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33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33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33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33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33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33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33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33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33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33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33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33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33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33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33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33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33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33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33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33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33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33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33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33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33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33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33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33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33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33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33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33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33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33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33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33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33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33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33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33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33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33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33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33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33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33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33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33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33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33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33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33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33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33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33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33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33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33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33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33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33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33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33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33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33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33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33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33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33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33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33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33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33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33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33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33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33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33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33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33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33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33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33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33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33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33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33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33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33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33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33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33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33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33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33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33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33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33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33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33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33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33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33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33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33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33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33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33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33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33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33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33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33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33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33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33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33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33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33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33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33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33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33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33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33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33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33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33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33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33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33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33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33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33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33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33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33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33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33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33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33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33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 x14ac:dyDescent="0.25">
      <c r="B1120" s="33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 x14ac:dyDescent="0.25">
      <c r="B1121" s="33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 x14ac:dyDescent="0.25">
      <c r="B1122" s="33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 x14ac:dyDescent="0.25">
      <c r="B1123" s="33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 x14ac:dyDescent="0.25">
      <c r="B1124" s="33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 x14ac:dyDescent="0.25">
      <c r="B1125" s="33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 x14ac:dyDescent="0.25">
      <c r="B1126" s="33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 x14ac:dyDescent="0.25">
      <c r="B1127" s="33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 x14ac:dyDescent="0.25">
      <c r="B1128" s="33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 x14ac:dyDescent="0.25">
      <c r="B1129" s="33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 x14ac:dyDescent="0.25">
      <c r="B1130" s="33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 x14ac:dyDescent="0.25">
      <c r="B1131" s="33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 x14ac:dyDescent="0.25">
      <c r="B1132" s="33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 x14ac:dyDescent="0.25">
      <c r="B1133" s="33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 x14ac:dyDescent="0.25">
      <c r="B1134" s="33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 x14ac:dyDescent="0.25">
      <c r="B1135" s="33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 x14ac:dyDescent="0.25">
      <c r="B1136" s="33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 x14ac:dyDescent="0.25">
      <c r="B1137" s="33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 x14ac:dyDescent="0.25">
      <c r="B1138" s="33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 x14ac:dyDescent="0.25">
      <c r="B1139" s="33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 x14ac:dyDescent="0.25">
      <c r="B1140" s="33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 x14ac:dyDescent="0.25">
      <c r="B1141" s="33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 x14ac:dyDescent="0.25">
      <c r="B1142" s="33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 x14ac:dyDescent="0.25">
      <c r="B1143" s="33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2:14" x14ac:dyDescent="0.25">
      <c r="B1144" s="33"/>
      <c r="C1144" s="5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2:14" x14ac:dyDescent="0.25">
      <c r="B1145" s="33"/>
      <c r="C1145" s="5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2:14" x14ac:dyDescent="0.25">
      <c r="B1146" s="33"/>
      <c r="C1146" s="5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2:14" x14ac:dyDescent="0.25">
      <c r="B1147" s="33"/>
      <c r="C1147" s="5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</sheetData>
  <mergeCells count="39">
    <mergeCell ref="C48:C52"/>
    <mergeCell ref="L4:L7"/>
    <mergeCell ref="D63:M63"/>
    <mergeCell ref="B1:N1"/>
    <mergeCell ref="K4:K7"/>
    <mergeCell ref="G4:G7"/>
    <mergeCell ref="H4:H7"/>
    <mergeCell ref="I4:I7"/>
    <mergeCell ref="J4:J7"/>
    <mergeCell ref="B26:B33"/>
    <mergeCell ref="B34:B42"/>
    <mergeCell ref="B48:B52"/>
    <mergeCell ref="N2:N7"/>
    <mergeCell ref="F4:F7"/>
    <mergeCell ref="M4:M7"/>
    <mergeCell ref="B2:B7"/>
    <mergeCell ref="J2:K3"/>
    <mergeCell ref="L2:M3"/>
    <mergeCell ref="B9:B11"/>
    <mergeCell ref="C9:C11"/>
    <mergeCell ref="C2:C7"/>
    <mergeCell ref="D2:D7"/>
    <mergeCell ref="E2:E7"/>
    <mergeCell ref="F2:G3"/>
    <mergeCell ref="H2:I3"/>
    <mergeCell ref="B12:B13"/>
    <mergeCell ref="C12:C13"/>
    <mergeCell ref="B16:B17"/>
    <mergeCell ref="C16:C17"/>
    <mergeCell ref="B14:B15"/>
    <mergeCell ref="C14:C15"/>
    <mergeCell ref="C34:C42"/>
    <mergeCell ref="B43:B47"/>
    <mergeCell ref="C43:C47"/>
    <mergeCell ref="B18:B19"/>
    <mergeCell ref="C18:C19"/>
    <mergeCell ref="B21:B25"/>
    <mergeCell ref="C21:C25"/>
    <mergeCell ref="C26:C33"/>
  </mergeCells>
  <printOptions horizontalCentered="1"/>
  <pageMargins left="0.25" right="0.25" top="0.5" bottom="0.5" header="0" footer="0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2020-07-02T12:29:14Z</dcterms:modified>
</cp:coreProperties>
</file>