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ხარჯთაღრიცხვა" sheetId="6" r:id="rId1"/>
  </sheets>
  <definedNames>
    <definedName name="_xlnm.Print_Area" localSheetId="0">ხარჯთაღრიცხვა!$A$1:$N$79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6" l="1"/>
  <c r="G13" i="6" l="1"/>
  <c r="G10" i="6"/>
  <c r="G12" i="6" l="1"/>
  <c r="G11" i="6"/>
  <c r="G63" i="6" l="1"/>
  <c r="G61" i="6" l="1"/>
  <c r="G60" i="6"/>
  <c r="G59" i="6"/>
  <c r="G58" i="6"/>
  <c r="G57" i="6"/>
  <c r="G55" i="6"/>
  <c r="G53" i="6"/>
  <c r="G30" i="6" l="1"/>
  <c r="G44" i="6"/>
  <c r="G31" i="6" l="1"/>
  <c r="G33" i="6"/>
  <c r="G45" i="6"/>
  <c r="G47" i="6"/>
  <c r="G50" i="6"/>
  <c r="G49" i="6"/>
  <c r="G43" i="6"/>
  <c r="G48" i="6"/>
  <c r="G32" i="6" l="1"/>
  <c r="G51" i="6"/>
  <c r="G26" i="6" l="1"/>
  <c r="G20" i="6"/>
  <c r="F18" i="6"/>
  <c r="F17" i="6"/>
  <c r="F16" i="6"/>
  <c r="G65" i="6" l="1"/>
  <c r="G64" i="6"/>
  <c r="G62" i="6"/>
  <c r="G66" i="6" l="1"/>
  <c r="G40" i="6" l="1"/>
  <c r="G39" i="6"/>
  <c r="G37" i="6"/>
  <c r="G36" i="6"/>
  <c r="G38" i="6"/>
  <c r="G14" i="6"/>
  <c r="G18" i="6"/>
  <c r="G28" i="6"/>
  <c r="G27" i="6"/>
  <c r="G25" i="6"/>
  <c r="G17" i="6"/>
  <c r="G16" i="6"/>
  <c r="G35" i="6" l="1"/>
  <c r="G41" i="6"/>
  <c r="G22" i="6"/>
  <c r="G21" i="6"/>
  <c r="G23" i="6" l="1"/>
</calcChain>
</file>

<file path=xl/sharedStrings.xml><?xml version="1.0" encoding="utf-8"?>
<sst xmlns="http://schemas.openxmlformats.org/spreadsheetml/2006/main" count="155" uniqueCount="94">
  <si>
    <t>ჯამი</t>
  </si>
  <si>
    <t>raodenoba</t>
  </si>
  <si>
    <t>masala</t>
  </si>
  <si>
    <t>xelfasi</t>
  </si>
  <si>
    <t>jami</t>
  </si>
  <si>
    <t>sul</t>
  </si>
  <si>
    <t>erTeu- lis fasi</t>
  </si>
  <si>
    <t xml:space="preserve">Sromis danaxarjebi </t>
  </si>
  <si>
    <t>kac.sT</t>
  </si>
  <si>
    <t>lari</t>
  </si>
  <si>
    <t>ტ</t>
  </si>
  <si>
    <t>კბმ</t>
  </si>
  <si>
    <t>შრომის დანახარჯები</t>
  </si>
  <si>
    <t>კაც/სთ</t>
  </si>
  <si>
    <t>1-80-3</t>
  </si>
  <si>
    <t>100კბმ</t>
  </si>
  <si>
    <t>sxva manqanebi</t>
  </si>
  <si>
    <t>kbm</t>
  </si>
  <si>
    <t>yalibis fari</t>
  </si>
  <si>
    <t>kvm</t>
  </si>
  <si>
    <t>xe masla</t>
  </si>
  <si>
    <t>sxva masala</t>
  </si>
  <si>
    <t xml:space="preserve">zednadebi xarjebi </t>
  </si>
  <si>
    <t xml:space="preserve">gegmiuri dagroveba </t>
  </si>
  <si>
    <t>გაუთვალისწინებელი ხარჯები</t>
  </si>
  <si>
    <t>დღგ</t>
  </si>
  <si>
    <t>safuZveli</t>
  </si>
  <si>
    <t>samuSaoebis dasaxeleba</t>
  </si>
  <si>
    <t>ganzomileba</t>
  </si>
  <si>
    <t>normatiuli resursi erTeulze</t>
  </si>
  <si>
    <t xml:space="preserve">samSeneblo meqanizmebi </t>
  </si>
  <si>
    <t>tn</t>
  </si>
  <si>
    <r>
      <t>100m</t>
    </r>
    <r>
      <rPr>
        <b/>
        <vertAlign val="superscript"/>
        <sz val="10"/>
        <rFont val="AcadNusx"/>
      </rPr>
      <t>3</t>
    </r>
  </si>
  <si>
    <t>#</t>
  </si>
  <si>
    <t>m3</t>
  </si>
  <si>
    <t>qviSa-xreSi</t>
  </si>
  <si>
    <t>ბეტონი მ-300 , B 22,5, W 4.</t>
  </si>
  <si>
    <t>6-1-20</t>
  </si>
  <si>
    <t xml:space="preserve">პლასტმასის sadrenaJe mili d-100 mm. </t>
  </si>
  <si>
    <t>გრძ.მ</t>
  </si>
  <si>
    <t>pr</t>
  </si>
  <si>
    <t>ბეტონის ტრანსპორტირება 10 კმ</t>
  </si>
  <si>
    <r>
      <rPr>
        <b/>
        <sz val="10"/>
        <rFont val="AcadNusx"/>
      </rPr>
      <t xml:space="preserve">lenturi saZirkvlebis mowyoba monoliTuri betoniT </t>
    </r>
    <r>
      <rPr>
        <b/>
        <sz val="10"/>
        <rFont val="Sylfaen"/>
        <family val="1"/>
        <charset val="204"/>
      </rPr>
      <t>მ-300,                B 22,5,  W 4</t>
    </r>
  </si>
  <si>
    <t xml:space="preserve">Sromis danaxarji </t>
  </si>
  <si>
    <t>k/sT</t>
  </si>
  <si>
    <t>sxva masalebi</t>
  </si>
  <si>
    <t>arsebuli mil-xidis demontaJi</t>
  </si>
  <si>
    <t>grZ/m</t>
  </si>
  <si>
    <t>Sromis danaxarji</t>
  </si>
  <si>
    <t>23-1-3.</t>
  </si>
  <si>
    <t>2. samontaJo samuSaoebi</t>
  </si>
  <si>
    <t>1. demontaJis samuSaoebi</t>
  </si>
  <si>
    <t>transportireba 10 km</t>
  </si>
  <si>
    <t>cali</t>
  </si>
  <si>
    <t>pro</t>
  </si>
  <si>
    <t>m2</t>
  </si>
  <si>
    <t>1-81-3</t>
  </si>
  <si>
    <t>kedlis ukana sivrcis Sevseba-mosworeba qviSa-xreSiT, samuSaoebis dasrulebis Semdgom</t>
  </si>
  <si>
    <t xml:space="preserve">qviSa-xreSi </t>
  </si>
  <si>
    <t>qviSa-xreSis transportireba 10 km</t>
  </si>
  <si>
    <t>q. tyibulSi, sofel kursebSi saavtomobilo gzis reabilitacia                                                xarjTaRricxva</t>
  </si>
  <si>
    <t>22-7-1.   k-0,60</t>
  </si>
  <si>
    <t xml:space="preserve">savtomobilo mil-xidis mowyoba, liTonis mili                  d-530X12 mm </t>
  </si>
  <si>
    <t xml:space="preserve">22-7-11.   </t>
  </si>
  <si>
    <t xml:space="preserve">liTonis mili d-530X12 mm </t>
  </si>
  <si>
    <t>m</t>
  </si>
  <si>
    <t>liTonis milebis qveS qviSa-xreSis safuZvlis da Semasworebeli fenis mowyoba sisqiT 40 sm</t>
  </si>
  <si>
    <t>6-13-5</t>
  </si>
  <si>
    <r>
      <t>kedlis tanis mowyoba monoliTuri betoniT                  m-300</t>
    </r>
    <r>
      <rPr>
        <b/>
        <sz val="10"/>
        <rFont val="Sylfaen"/>
        <family val="1"/>
        <charset val="204"/>
      </rPr>
      <t xml:space="preserve">, B 22,5,  W 4, </t>
    </r>
  </si>
  <si>
    <t>ბეტონი მ 300 , B 22,5.  W 4</t>
  </si>
  <si>
    <t>ყალიბის ფარი</t>
  </si>
  <si>
    <t>კვმ</t>
  </si>
  <si>
    <t>ხე მასალა</t>
  </si>
  <si>
    <t>სამშენებლო lursmani</t>
  </si>
  <si>
    <t>სხვა მასალა</t>
  </si>
  <si>
    <t>30-3-2.</t>
  </si>
  <si>
    <t xml:space="preserve">qviSa-xreSis transportireba          10 km-ze </t>
  </si>
  <si>
    <t>qviSa-xreSis safuZvlis mowyoba betonis saZirkvlebis qveS</t>
  </si>
  <si>
    <t>30-48-1.</t>
  </si>
  <si>
    <t>t</t>
  </si>
  <si>
    <t>milkvadrati 20X40X2 mm</t>
  </si>
  <si>
    <t>15-164-7</t>
  </si>
  <si>
    <t xml:space="preserve">moajirebis SeRebva zeTovani saRebaviT 2-jer </t>
  </si>
  <si>
    <t>manqanebi</t>
  </si>
  <si>
    <t xml:space="preserve">antikoroziuli saRebavi </t>
  </si>
  <si>
    <t>kg</t>
  </si>
  <si>
    <t>gruntis ukuCayra samuSaoebis dasrulebis Semdgom</t>
  </si>
  <si>
    <t>liTonis moajirebis mowyoba</t>
  </si>
  <si>
    <t>1-22-9</t>
  </si>
  <si>
    <t>1000კბმ</t>
  </si>
  <si>
    <t>ექსკავატორი 0,65 კბმ</t>
  </si>
  <si>
    <t>მანქ/სთ</t>
  </si>
  <si>
    <t>qvabulis mosworeba xeliT</t>
  </si>
  <si>
    <t>gruntis gaTxra eskavatoriT CamCiT 0,65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</si>
</sst>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1"/>
      <color theme="1"/>
      <name val="Calibri"/>
      <family val="2"/>
      <scheme val="minor"/>
    </font>
    <font>
      <b/>
      <sz val="10"/>
      <color theme="1"/>
      <name val="AcadNusx"/>
    </font>
    <font>
      <sz val="10"/>
      <color theme="1"/>
      <name val="AcadNusx"/>
    </font>
    <font>
      <sz val="10"/>
      <name val="Arial"/>
      <family val="2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vertAlign val="superscript"/>
      <sz val="10"/>
      <name val="AcadNusx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/>
  </cellStyleXfs>
  <cellXfs count="8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 applyProtection="1">
      <alignment horizontal="center" vertical="center" wrapText="1"/>
    </xf>
    <xf numFmtId="2" fontId="1" fillId="2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distributed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 3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164"/>
  <sheetViews>
    <sheetView tabSelected="1" workbookViewId="0">
      <selection activeCell="R10" sqref="R10"/>
    </sheetView>
  </sheetViews>
  <sheetFormatPr defaultRowHeight="13.5" x14ac:dyDescent="0.25"/>
  <cols>
    <col min="1" max="1" width="2.5703125" style="1" customWidth="1"/>
    <col min="2" max="2" width="4" style="2" customWidth="1"/>
    <col min="3" max="3" width="9.140625" style="6" customWidth="1"/>
    <col min="4" max="4" width="36.7109375" style="1" customWidth="1"/>
    <col min="5" max="5" width="9.85546875" style="4" customWidth="1"/>
    <col min="6" max="6" width="8.42578125" style="4" customWidth="1"/>
    <col min="7" max="7" width="10" style="4" customWidth="1"/>
    <col min="8" max="8" width="7.85546875" style="4" customWidth="1"/>
    <col min="9" max="9" width="8.7109375" style="4" customWidth="1"/>
    <col min="10" max="10" width="7.140625" style="4" customWidth="1"/>
    <col min="11" max="11" width="8.28515625" style="4" customWidth="1"/>
    <col min="12" max="12" width="7.42578125" style="4" customWidth="1"/>
    <col min="13" max="13" width="8.5703125" style="4" customWidth="1"/>
    <col min="14" max="14" width="11.7109375" style="4" customWidth="1"/>
    <col min="15" max="16384" width="9.140625" style="1"/>
  </cols>
  <sheetData>
    <row r="1" spans="2:14" ht="52.5" customHeight="1" thickBot="1" x14ac:dyDescent="0.3">
      <c r="B1" s="71" t="s">
        <v>60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2:14" ht="15" customHeight="1" x14ac:dyDescent="0.25">
      <c r="B2" s="75" t="s">
        <v>33</v>
      </c>
      <c r="C2" s="76" t="s">
        <v>26</v>
      </c>
      <c r="D2" s="69" t="s">
        <v>27</v>
      </c>
      <c r="E2" s="69" t="s">
        <v>28</v>
      </c>
      <c r="F2" s="69" t="s">
        <v>1</v>
      </c>
      <c r="G2" s="69"/>
      <c r="H2" s="69" t="s">
        <v>2</v>
      </c>
      <c r="I2" s="69"/>
      <c r="J2" s="69" t="s">
        <v>3</v>
      </c>
      <c r="K2" s="69"/>
      <c r="L2" s="69" t="s">
        <v>30</v>
      </c>
      <c r="M2" s="69"/>
      <c r="N2" s="72" t="s">
        <v>4</v>
      </c>
    </row>
    <row r="3" spans="2:14" ht="25.5" customHeight="1" x14ac:dyDescent="0.25">
      <c r="B3" s="65"/>
      <c r="C3" s="64"/>
      <c r="D3" s="68"/>
      <c r="E3" s="68"/>
      <c r="F3" s="68"/>
      <c r="G3" s="68"/>
      <c r="H3" s="68"/>
      <c r="I3" s="68"/>
      <c r="J3" s="68"/>
      <c r="K3" s="68"/>
      <c r="L3" s="68"/>
      <c r="M3" s="68"/>
      <c r="N3" s="73"/>
    </row>
    <row r="4" spans="2:14" ht="13.5" customHeight="1" x14ac:dyDescent="0.25">
      <c r="B4" s="65"/>
      <c r="C4" s="64"/>
      <c r="D4" s="68"/>
      <c r="E4" s="68"/>
      <c r="F4" s="74" t="s">
        <v>29</v>
      </c>
      <c r="G4" s="68" t="s">
        <v>5</v>
      </c>
      <c r="H4" s="68" t="s">
        <v>6</v>
      </c>
      <c r="I4" s="68" t="s">
        <v>5</v>
      </c>
      <c r="J4" s="68" t="s">
        <v>6</v>
      </c>
      <c r="K4" s="68" t="s">
        <v>5</v>
      </c>
      <c r="L4" s="68" t="s">
        <v>6</v>
      </c>
      <c r="M4" s="68" t="s">
        <v>5</v>
      </c>
      <c r="N4" s="73"/>
    </row>
    <row r="5" spans="2:14" ht="13.5" customHeight="1" x14ac:dyDescent="0.25">
      <c r="B5" s="65"/>
      <c r="C5" s="64"/>
      <c r="D5" s="68"/>
      <c r="E5" s="68"/>
      <c r="F5" s="74"/>
      <c r="G5" s="68"/>
      <c r="H5" s="68"/>
      <c r="I5" s="68"/>
      <c r="J5" s="68"/>
      <c r="K5" s="68"/>
      <c r="L5" s="68"/>
      <c r="M5" s="68"/>
      <c r="N5" s="73"/>
    </row>
    <row r="6" spans="2:14" ht="13.5" customHeight="1" x14ac:dyDescent="0.25">
      <c r="B6" s="65"/>
      <c r="C6" s="64"/>
      <c r="D6" s="68"/>
      <c r="E6" s="68"/>
      <c r="F6" s="74"/>
      <c r="G6" s="68"/>
      <c r="H6" s="68"/>
      <c r="I6" s="68"/>
      <c r="J6" s="68"/>
      <c r="K6" s="68"/>
      <c r="L6" s="68"/>
      <c r="M6" s="68"/>
      <c r="N6" s="73"/>
    </row>
    <row r="7" spans="2:14" ht="47.25" customHeight="1" x14ac:dyDescent="0.25">
      <c r="B7" s="65"/>
      <c r="C7" s="64"/>
      <c r="D7" s="68"/>
      <c r="E7" s="68"/>
      <c r="F7" s="74"/>
      <c r="G7" s="68"/>
      <c r="H7" s="68"/>
      <c r="I7" s="68"/>
      <c r="J7" s="68"/>
      <c r="K7" s="68"/>
      <c r="L7" s="68"/>
      <c r="M7" s="68"/>
      <c r="N7" s="73"/>
    </row>
    <row r="8" spans="2:14" x14ac:dyDescent="0.25">
      <c r="B8" s="41">
        <v>1</v>
      </c>
      <c r="C8" s="38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28">
        <v>13</v>
      </c>
    </row>
    <row r="9" spans="2:14" x14ac:dyDescent="0.25">
      <c r="B9" s="41"/>
      <c r="C9" s="38"/>
      <c r="D9" s="26" t="s">
        <v>51</v>
      </c>
      <c r="E9" s="13"/>
      <c r="F9" s="13"/>
      <c r="G9" s="13"/>
      <c r="H9" s="13"/>
      <c r="I9" s="13"/>
      <c r="J9" s="13"/>
      <c r="K9" s="13"/>
      <c r="L9" s="13"/>
      <c r="M9" s="13"/>
      <c r="N9" s="28"/>
    </row>
    <row r="10" spans="2:14" ht="27.75" customHeight="1" x14ac:dyDescent="0.25">
      <c r="B10" s="62">
        <v>1</v>
      </c>
      <c r="C10" s="63" t="s">
        <v>88</v>
      </c>
      <c r="D10" s="14" t="s">
        <v>93</v>
      </c>
      <c r="E10" s="60" t="s">
        <v>89</v>
      </c>
      <c r="F10" s="13"/>
      <c r="G10" s="60">
        <f>106/1000</f>
        <v>0.106</v>
      </c>
      <c r="H10" s="15"/>
      <c r="I10" s="15"/>
      <c r="J10" s="15"/>
      <c r="K10" s="15"/>
      <c r="L10" s="15"/>
      <c r="M10" s="15"/>
      <c r="N10" s="29"/>
    </row>
    <row r="11" spans="2:14" x14ac:dyDescent="0.25">
      <c r="B11" s="62"/>
      <c r="C11" s="63"/>
      <c r="D11" s="16" t="s">
        <v>12</v>
      </c>
      <c r="E11" s="13" t="s">
        <v>13</v>
      </c>
      <c r="F11" s="13">
        <v>13.2</v>
      </c>
      <c r="G11" s="13">
        <f>G10*F11</f>
        <v>1.3991999999999998</v>
      </c>
      <c r="H11" s="15"/>
      <c r="I11" s="15"/>
      <c r="J11" s="15"/>
      <c r="K11" s="15"/>
      <c r="L11" s="15"/>
      <c r="M11" s="15"/>
      <c r="N11" s="29"/>
    </row>
    <row r="12" spans="2:14" x14ac:dyDescent="0.25">
      <c r="B12" s="62"/>
      <c r="C12" s="63"/>
      <c r="D12" s="16" t="s">
        <v>90</v>
      </c>
      <c r="E12" s="13" t="s">
        <v>91</v>
      </c>
      <c r="F12" s="13">
        <v>29.5</v>
      </c>
      <c r="G12" s="13">
        <f>G10*F12</f>
        <v>3.1269999999999998</v>
      </c>
      <c r="H12" s="15"/>
      <c r="I12" s="15"/>
      <c r="J12" s="15"/>
      <c r="K12" s="15"/>
      <c r="L12" s="15"/>
      <c r="M12" s="15"/>
      <c r="N12" s="29"/>
    </row>
    <row r="13" spans="2:14" ht="15.75" customHeight="1" x14ac:dyDescent="0.25">
      <c r="B13" s="62">
        <v>2</v>
      </c>
      <c r="C13" s="64" t="s">
        <v>14</v>
      </c>
      <c r="D13" s="14" t="s">
        <v>92</v>
      </c>
      <c r="E13" s="39" t="s">
        <v>15</v>
      </c>
      <c r="F13" s="13"/>
      <c r="G13" s="37">
        <f>106*0.1/100</f>
        <v>0.10600000000000001</v>
      </c>
      <c r="H13" s="15"/>
      <c r="I13" s="15"/>
      <c r="J13" s="15"/>
      <c r="K13" s="15"/>
      <c r="L13" s="15"/>
      <c r="M13" s="15"/>
      <c r="N13" s="29"/>
    </row>
    <row r="14" spans="2:14" ht="15" x14ac:dyDescent="0.25">
      <c r="B14" s="62"/>
      <c r="C14" s="64"/>
      <c r="D14" s="17" t="s">
        <v>12</v>
      </c>
      <c r="E14" s="13" t="s">
        <v>13</v>
      </c>
      <c r="F14" s="13">
        <v>206</v>
      </c>
      <c r="G14" s="8">
        <f>G13*F14</f>
        <v>21.836000000000002</v>
      </c>
      <c r="H14" s="15"/>
      <c r="I14" s="15"/>
      <c r="J14" s="15"/>
      <c r="K14" s="15"/>
      <c r="L14" s="15"/>
      <c r="M14" s="15"/>
      <c r="N14" s="29"/>
    </row>
    <row r="15" spans="2:14" ht="16.5" customHeight="1" x14ac:dyDescent="0.25">
      <c r="B15" s="62">
        <v>3</v>
      </c>
      <c r="C15" s="64" t="s">
        <v>61</v>
      </c>
      <c r="D15" s="14" t="s">
        <v>46</v>
      </c>
      <c r="E15" s="39" t="s">
        <v>47</v>
      </c>
      <c r="F15" s="13"/>
      <c r="G15" s="37">
        <v>4</v>
      </c>
      <c r="H15" s="15"/>
      <c r="I15" s="15"/>
      <c r="J15" s="15"/>
      <c r="K15" s="15"/>
      <c r="L15" s="15"/>
      <c r="M15" s="15"/>
      <c r="N15" s="29"/>
    </row>
    <row r="16" spans="2:14" x14ac:dyDescent="0.25">
      <c r="B16" s="62"/>
      <c r="C16" s="64"/>
      <c r="D16" s="44" t="s">
        <v>43</v>
      </c>
      <c r="E16" s="45" t="s">
        <v>44</v>
      </c>
      <c r="F16" s="45">
        <f>0.93*0.6</f>
        <v>0.55800000000000005</v>
      </c>
      <c r="G16" s="46">
        <f t="shared" ref="G16" si="0">F16*G15</f>
        <v>2.2320000000000002</v>
      </c>
      <c r="H16" s="47"/>
      <c r="I16" s="48"/>
      <c r="J16" s="48"/>
      <c r="K16" s="48"/>
      <c r="L16" s="47"/>
      <c r="M16" s="48"/>
      <c r="N16" s="49"/>
    </row>
    <row r="17" spans="2:14" x14ac:dyDescent="0.25">
      <c r="B17" s="62"/>
      <c r="C17" s="64"/>
      <c r="D17" s="44" t="s">
        <v>16</v>
      </c>
      <c r="E17" s="45" t="s">
        <v>9</v>
      </c>
      <c r="F17" s="45">
        <f>0.56*0.6</f>
        <v>0.33600000000000002</v>
      </c>
      <c r="G17" s="46">
        <f>F17*G15</f>
        <v>1.3440000000000001</v>
      </c>
      <c r="H17" s="47"/>
      <c r="I17" s="48"/>
      <c r="J17" s="48"/>
      <c r="K17" s="48"/>
      <c r="L17" s="47"/>
      <c r="M17" s="48"/>
      <c r="N17" s="49"/>
    </row>
    <row r="18" spans="2:14" x14ac:dyDescent="0.25">
      <c r="B18" s="62"/>
      <c r="C18" s="64"/>
      <c r="D18" s="44" t="s">
        <v>45</v>
      </c>
      <c r="E18" s="45" t="s">
        <v>9</v>
      </c>
      <c r="F18" s="45">
        <f>0.49*0.6</f>
        <v>0.29399999999999998</v>
      </c>
      <c r="G18" s="46">
        <f>G15*F18</f>
        <v>1.1759999999999999</v>
      </c>
      <c r="H18" s="47"/>
      <c r="I18" s="48"/>
      <c r="J18" s="48"/>
      <c r="K18" s="48"/>
      <c r="L18" s="47"/>
      <c r="M18" s="48"/>
      <c r="N18" s="49"/>
    </row>
    <row r="19" spans="2:14" ht="21" customHeight="1" x14ac:dyDescent="0.25">
      <c r="B19" s="42"/>
      <c r="C19" s="7"/>
      <c r="D19" s="26" t="s">
        <v>50</v>
      </c>
      <c r="E19" s="7"/>
      <c r="F19" s="11"/>
      <c r="G19" s="9"/>
      <c r="H19" s="12"/>
      <c r="I19" s="10"/>
      <c r="J19" s="12"/>
      <c r="K19" s="10"/>
      <c r="L19" s="12"/>
      <c r="M19" s="10"/>
      <c r="N19" s="30"/>
    </row>
    <row r="20" spans="2:14" ht="57" customHeight="1" x14ac:dyDescent="0.25">
      <c r="B20" s="62">
        <v>1</v>
      </c>
      <c r="C20" s="77" t="s">
        <v>49</v>
      </c>
      <c r="D20" s="26" t="s">
        <v>66</v>
      </c>
      <c r="E20" s="7" t="s">
        <v>34</v>
      </c>
      <c r="F20" s="11"/>
      <c r="G20" s="9">
        <f>9*0.4*0.6</f>
        <v>2.16</v>
      </c>
      <c r="H20" s="12"/>
      <c r="I20" s="10"/>
      <c r="J20" s="12"/>
      <c r="K20" s="10"/>
      <c r="L20" s="12"/>
      <c r="M20" s="10"/>
      <c r="N20" s="30"/>
    </row>
    <row r="21" spans="2:14" x14ac:dyDescent="0.25">
      <c r="B21" s="62"/>
      <c r="C21" s="77"/>
      <c r="D21" s="44" t="s">
        <v>48</v>
      </c>
      <c r="E21" s="45" t="s">
        <v>44</v>
      </c>
      <c r="F21" s="45">
        <v>1.78</v>
      </c>
      <c r="G21" s="46">
        <f>F21*G20</f>
        <v>3.8448000000000002</v>
      </c>
      <c r="H21" s="47"/>
      <c r="I21" s="48"/>
      <c r="J21" s="48"/>
      <c r="K21" s="48"/>
      <c r="L21" s="47"/>
      <c r="M21" s="48"/>
      <c r="N21" s="51"/>
    </row>
    <row r="22" spans="2:14" x14ac:dyDescent="0.25">
      <c r="B22" s="62"/>
      <c r="C22" s="77"/>
      <c r="D22" s="44" t="s">
        <v>35</v>
      </c>
      <c r="E22" s="45" t="s">
        <v>34</v>
      </c>
      <c r="F22" s="45">
        <v>1.1000000000000001</v>
      </c>
      <c r="G22" s="46">
        <f>G20*F22</f>
        <v>2.3760000000000003</v>
      </c>
      <c r="H22" s="48"/>
      <c r="I22" s="48"/>
      <c r="J22" s="48"/>
      <c r="K22" s="48"/>
      <c r="L22" s="48"/>
      <c r="M22" s="48"/>
      <c r="N22" s="51"/>
    </row>
    <row r="23" spans="2:14" x14ac:dyDescent="0.25">
      <c r="B23" s="62"/>
      <c r="C23" s="77"/>
      <c r="D23" s="44" t="s">
        <v>52</v>
      </c>
      <c r="E23" s="45" t="s">
        <v>34</v>
      </c>
      <c r="F23" s="45">
        <v>1.55</v>
      </c>
      <c r="G23" s="46">
        <f>F23*G22</f>
        <v>3.6828000000000007</v>
      </c>
      <c r="H23" s="47"/>
      <c r="I23" s="48"/>
      <c r="J23" s="48"/>
      <c r="K23" s="48"/>
      <c r="L23" s="48"/>
      <c r="M23" s="48"/>
      <c r="N23" s="51"/>
    </row>
    <row r="24" spans="2:14" ht="44.25" customHeight="1" x14ac:dyDescent="0.25">
      <c r="B24" s="62">
        <v>2</v>
      </c>
      <c r="C24" s="64" t="s">
        <v>63</v>
      </c>
      <c r="D24" s="14" t="s">
        <v>62</v>
      </c>
      <c r="E24" s="39" t="s">
        <v>65</v>
      </c>
      <c r="F24" s="13"/>
      <c r="G24" s="37">
        <v>9</v>
      </c>
      <c r="H24" s="15"/>
      <c r="I24" s="15"/>
      <c r="J24" s="15"/>
      <c r="K24" s="15"/>
      <c r="L24" s="15"/>
      <c r="M24" s="15"/>
      <c r="N24" s="29"/>
    </row>
    <row r="25" spans="2:14" x14ac:dyDescent="0.25">
      <c r="B25" s="62"/>
      <c r="C25" s="64"/>
      <c r="D25" s="44" t="s">
        <v>43</v>
      </c>
      <c r="E25" s="45" t="s">
        <v>44</v>
      </c>
      <c r="F25" s="45">
        <v>0.97</v>
      </c>
      <c r="G25" s="46">
        <f t="shared" ref="G25" si="1">F25*G24</f>
        <v>8.73</v>
      </c>
      <c r="H25" s="47"/>
      <c r="I25" s="48"/>
      <c r="J25" s="48"/>
      <c r="K25" s="48"/>
      <c r="L25" s="47"/>
      <c r="M25" s="48"/>
      <c r="N25" s="49"/>
    </row>
    <row r="26" spans="2:14" x14ac:dyDescent="0.25">
      <c r="B26" s="62"/>
      <c r="C26" s="64"/>
      <c r="D26" s="44" t="s">
        <v>64</v>
      </c>
      <c r="E26" s="45" t="s">
        <v>53</v>
      </c>
      <c r="F26" s="45" t="s">
        <v>54</v>
      </c>
      <c r="G26" s="46">
        <f>G24</f>
        <v>9</v>
      </c>
      <c r="H26" s="48"/>
      <c r="I26" s="48"/>
      <c r="J26" s="48"/>
      <c r="K26" s="48"/>
      <c r="L26" s="48"/>
      <c r="M26" s="48"/>
      <c r="N26" s="51"/>
    </row>
    <row r="27" spans="2:14" x14ac:dyDescent="0.25">
      <c r="B27" s="62"/>
      <c r="C27" s="64"/>
      <c r="D27" s="44" t="s">
        <v>16</v>
      </c>
      <c r="E27" s="45" t="s">
        <v>9</v>
      </c>
      <c r="F27" s="45">
        <v>0.48</v>
      </c>
      <c r="G27" s="46">
        <f>F27*G24</f>
        <v>4.32</v>
      </c>
      <c r="H27" s="47"/>
      <c r="I27" s="48"/>
      <c r="J27" s="48"/>
      <c r="K27" s="48"/>
      <c r="L27" s="47"/>
      <c r="M27" s="48"/>
      <c r="N27" s="49"/>
    </row>
    <row r="28" spans="2:14" x14ac:dyDescent="0.25">
      <c r="B28" s="62"/>
      <c r="C28" s="64"/>
      <c r="D28" s="44" t="s">
        <v>45</v>
      </c>
      <c r="E28" s="45" t="s">
        <v>9</v>
      </c>
      <c r="F28" s="45">
        <v>0.22</v>
      </c>
      <c r="G28" s="46">
        <f>G24*F28</f>
        <v>1.98</v>
      </c>
      <c r="H28" s="47"/>
      <c r="I28" s="48"/>
      <c r="J28" s="48"/>
      <c r="K28" s="48"/>
      <c r="L28" s="47"/>
      <c r="M28" s="48"/>
      <c r="N28" s="49"/>
    </row>
    <row r="29" spans="2:14" ht="36.75" customHeight="1" x14ac:dyDescent="0.25">
      <c r="B29" s="78">
        <v>3</v>
      </c>
      <c r="C29" s="81" t="s">
        <v>75</v>
      </c>
      <c r="D29" s="14" t="s">
        <v>77</v>
      </c>
      <c r="E29" s="43" t="s">
        <v>34</v>
      </c>
      <c r="F29" s="13"/>
      <c r="G29" s="21">
        <v>6</v>
      </c>
      <c r="H29" s="15"/>
      <c r="I29" s="15"/>
      <c r="J29" s="15"/>
      <c r="K29" s="15"/>
      <c r="L29" s="15"/>
      <c r="M29" s="15"/>
      <c r="N29" s="29"/>
    </row>
    <row r="30" spans="2:14" x14ac:dyDescent="0.25">
      <c r="B30" s="79"/>
      <c r="C30" s="82"/>
      <c r="D30" s="16" t="s">
        <v>12</v>
      </c>
      <c r="E30" s="13" t="s">
        <v>13</v>
      </c>
      <c r="F30" s="13">
        <v>2.12</v>
      </c>
      <c r="G30" s="13">
        <f>G29*F30</f>
        <v>12.72</v>
      </c>
      <c r="H30" s="15"/>
      <c r="I30" s="15"/>
      <c r="J30" s="15"/>
      <c r="K30" s="15"/>
      <c r="L30" s="15"/>
      <c r="M30" s="15"/>
      <c r="N30" s="29"/>
    </row>
    <row r="31" spans="2:14" x14ac:dyDescent="0.25">
      <c r="B31" s="79"/>
      <c r="C31" s="82"/>
      <c r="D31" s="16" t="s">
        <v>35</v>
      </c>
      <c r="E31" s="13" t="s">
        <v>34</v>
      </c>
      <c r="F31" s="13">
        <v>1.1000000000000001</v>
      </c>
      <c r="G31" s="13">
        <f>G29*F31</f>
        <v>6.6000000000000005</v>
      </c>
      <c r="H31" s="15"/>
      <c r="I31" s="15"/>
      <c r="J31" s="15"/>
      <c r="K31" s="15"/>
      <c r="L31" s="15"/>
      <c r="M31" s="15"/>
      <c r="N31" s="29"/>
    </row>
    <row r="32" spans="2:14" ht="27" x14ac:dyDescent="0.25">
      <c r="B32" s="79"/>
      <c r="C32" s="82"/>
      <c r="D32" s="53" t="s">
        <v>76</v>
      </c>
      <c r="E32" s="54" t="s">
        <v>31</v>
      </c>
      <c r="F32" s="11"/>
      <c r="G32" s="10">
        <f>G31*1.55</f>
        <v>10.23</v>
      </c>
      <c r="H32" s="12"/>
      <c r="I32" s="10"/>
      <c r="J32" s="12"/>
      <c r="K32" s="10"/>
      <c r="L32" s="12"/>
      <c r="M32" s="10"/>
      <c r="N32" s="30"/>
    </row>
    <row r="33" spans="2:14" ht="14.25" customHeight="1" x14ac:dyDescent="0.25">
      <c r="B33" s="80"/>
      <c r="C33" s="83"/>
      <c r="D33" s="16" t="s">
        <v>16</v>
      </c>
      <c r="E33" s="13" t="s">
        <v>9</v>
      </c>
      <c r="F33" s="13">
        <v>0.1</v>
      </c>
      <c r="G33" s="13">
        <f>F33*G29</f>
        <v>0.60000000000000009</v>
      </c>
      <c r="H33" s="15"/>
      <c r="I33" s="15"/>
      <c r="J33" s="15"/>
      <c r="K33" s="15"/>
      <c r="L33" s="15"/>
      <c r="M33" s="15"/>
      <c r="N33" s="29"/>
    </row>
    <row r="34" spans="2:14" ht="43.5" x14ac:dyDescent="0.25">
      <c r="B34" s="62">
        <v>4</v>
      </c>
      <c r="C34" s="63" t="s">
        <v>37</v>
      </c>
      <c r="D34" s="18" t="s">
        <v>42</v>
      </c>
      <c r="E34" s="39" t="s">
        <v>32</v>
      </c>
      <c r="F34" s="13"/>
      <c r="G34" s="61">
        <v>0.80800000000000005</v>
      </c>
      <c r="H34" s="15"/>
      <c r="I34" s="15"/>
      <c r="J34" s="15"/>
      <c r="K34" s="15"/>
      <c r="L34" s="15"/>
      <c r="M34" s="15"/>
      <c r="N34" s="29"/>
    </row>
    <row r="35" spans="2:14" x14ac:dyDescent="0.25">
      <c r="B35" s="62"/>
      <c r="C35" s="63"/>
      <c r="D35" s="16" t="s">
        <v>7</v>
      </c>
      <c r="E35" s="13" t="s">
        <v>8</v>
      </c>
      <c r="F35" s="13">
        <v>286</v>
      </c>
      <c r="G35" s="8">
        <f>G34*F35</f>
        <v>231.08800000000002</v>
      </c>
      <c r="H35" s="15"/>
      <c r="I35" s="15"/>
      <c r="J35" s="15"/>
      <c r="K35" s="15"/>
      <c r="L35" s="15"/>
      <c r="M35" s="15"/>
      <c r="N35" s="29"/>
    </row>
    <row r="36" spans="2:14" x14ac:dyDescent="0.25">
      <c r="B36" s="62"/>
      <c r="C36" s="63"/>
      <c r="D36" s="16" t="s">
        <v>16</v>
      </c>
      <c r="E36" s="13" t="s">
        <v>9</v>
      </c>
      <c r="F36" s="13">
        <v>76</v>
      </c>
      <c r="G36" s="8">
        <f>G34*F36</f>
        <v>61.408000000000001</v>
      </c>
      <c r="H36" s="15"/>
      <c r="I36" s="15"/>
      <c r="J36" s="15"/>
      <c r="K36" s="15"/>
      <c r="L36" s="15"/>
      <c r="M36" s="15"/>
      <c r="N36" s="29"/>
    </row>
    <row r="37" spans="2:14" ht="15" x14ac:dyDescent="0.25">
      <c r="B37" s="62"/>
      <c r="C37" s="63"/>
      <c r="D37" s="17" t="s">
        <v>36</v>
      </c>
      <c r="E37" s="13" t="s">
        <v>17</v>
      </c>
      <c r="F37" s="13">
        <v>102</v>
      </c>
      <c r="G37" s="8">
        <f>G34*F37</f>
        <v>82.416000000000011</v>
      </c>
      <c r="H37" s="15"/>
      <c r="I37" s="15"/>
      <c r="J37" s="15"/>
      <c r="K37" s="15"/>
      <c r="L37" s="15"/>
      <c r="M37" s="15"/>
      <c r="N37" s="29"/>
    </row>
    <row r="38" spans="2:14" x14ac:dyDescent="0.25">
      <c r="B38" s="62"/>
      <c r="C38" s="63"/>
      <c r="D38" s="16" t="s">
        <v>18</v>
      </c>
      <c r="E38" s="13" t="s">
        <v>19</v>
      </c>
      <c r="F38" s="13">
        <v>80.3</v>
      </c>
      <c r="G38" s="8">
        <f>G34*F38</f>
        <v>64.882400000000004</v>
      </c>
      <c r="H38" s="15"/>
      <c r="I38" s="15"/>
      <c r="J38" s="15"/>
      <c r="K38" s="15"/>
      <c r="L38" s="15"/>
      <c r="M38" s="15"/>
      <c r="N38" s="29"/>
    </row>
    <row r="39" spans="2:14" x14ac:dyDescent="0.25">
      <c r="B39" s="62"/>
      <c r="C39" s="63"/>
      <c r="D39" s="16" t="s">
        <v>20</v>
      </c>
      <c r="E39" s="13" t="s">
        <v>17</v>
      </c>
      <c r="F39" s="13">
        <v>0.39</v>
      </c>
      <c r="G39" s="8">
        <f>G34*F39</f>
        <v>0.31512000000000001</v>
      </c>
      <c r="H39" s="15"/>
      <c r="I39" s="15"/>
      <c r="J39" s="15"/>
      <c r="K39" s="15"/>
      <c r="L39" s="15"/>
      <c r="M39" s="15"/>
      <c r="N39" s="29"/>
    </row>
    <row r="40" spans="2:14" x14ac:dyDescent="0.25">
      <c r="B40" s="62"/>
      <c r="C40" s="63"/>
      <c r="D40" s="16" t="s">
        <v>21</v>
      </c>
      <c r="E40" s="13" t="s">
        <v>9</v>
      </c>
      <c r="F40" s="13">
        <v>13</v>
      </c>
      <c r="G40" s="8">
        <f>G34*F40</f>
        <v>10.504000000000001</v>
      </c>
      <c r="H40" s="15"/>
      <c r="I40" s="15"/>
      <c r="J40" s="15"/>
      <c r="K40" s="15"/>
      <c r="L40" s="15"/>
      <c r="M40" s="15"/>
      <c r="N40" s="29"/>
    </row>
    <row r="41" spans="2:14" x14ac:dyDescent="0.25">
      <c r="B41" s="62"/>
      <c r="C41" s="63"/>
      <c r="D41" s="16" t="s">
        <v>41</v>
      </c>
      <c r="E41" s="13" t="s">
        <v>10</v>
      </c>
      <c r="F41" s="13"/>
      <c r="G41" s="8">
        <f>G37*2.4</f>
        <v>197.79840000000002</v>
      </c>
      <c r="H41" s="15"/>
      <c r="I41" s="15"/>
      <c r="J41" s="15"/>
      <c r="K41" s="15"/>
      <c r="L41" s="15"/>
      <c r="M41" s="15"/>
      <c r="N41" s="29"/>
    </row>
    <row r="42" spans="2:14" ht="42" x14ac:dyDescent="0.25">
      <c r="B42" s="62">
        <v>5</v>
      </c>
      <c r="C42" s="64" t="s">
        <v>67</v>
      </c>
      <c r="D42" s="14" t="s">
        <v>68</v>
      </c>
      <c r="E42" s="43" t="s">
        <v>32</v>
      </c>
      <c r="F42" s="13"/>
      <c r="G42" s="37">
        <f>90/100</f>
        <v>0.9</v>
      </c>
      <c r="H42" s="15"/>
      <c r="I42" s="15"/>
      <c r="J42" s="15"/>
      <c r="K42" s="15"/>
      <c r="L42" s="15"/>
      <c r="M42" s="15"/>
      <c r="N42" s="29"/>
    </row>
    <row r="43" spans="2:14" x14ac:dyDescent="0.25">
      <c r="B43" s="62"/>
      <c r="C43" s="64"/>
      <c r="D43" s="16" t="s">
        <v>7</v>
      </c>
      <c r="E43" s="13" t="s">
        <v>8</v>
      </c>
      <c r="F43" s="13">
        <v>474</v>
      </c>
      <c r="G43" s="8">
        <f>G42*F43</f>
        <v>426.6</v>
      </c>
      <c r="H43" s="15"/>
      <c r="I43" s="15"/>
      <c r="J43" s="15"/>
      <c r="K43" s="15"/>
      <c r="L43" s="15"/>
      <c r="M43" s="15"/>
      <c r="N43" s="29"/>
    </row>
    <row r="44" spans="2:14" x14ac:dyDescent="0.25">
      <c r="B44" s="62"/>
      <c r="C44" s="64"/>
      <c r="D44" s="16" t="s">
        <v>16</v>
      </c>
      <c r="E44" s="13" t="s">
        <v>9</v>
      </c>
      <c r="F44" s="13">
        <v>66</v>
      </c>
      <c r="G44" s="8">
        <f>G42*F44</f>
        <v>59.4</v>
      </c>
      <c r="H44" s="15"/>
      <c r="I44" s="15"/>
      <c r="J44" s="15"/>
      <c r="K44" s="15"/>
      <c r="L44" s="15"/>
      <c r="M44" s="15"/>
      <c r="N44" s="29"/>
    </row>
    <row r="45" spans="2:14" ht="15" x14ac:dyDescent="0.25">
      <c r="B45" s="62"/>
      <c r="C45" s="64"/>
      <c r="D45" s="17" t="s">
        <v>69</v>
      </c>
      <c r="E45" s="13" t="s">
        <v>11</v>
      </c>
      <c r="F45" s="13">
        <v>102</v>
      </c>
      <c r="G45" s="8">
        <f>G42*F45</f>
        <v>91.8</v>
      </c>
      <c r="H45" s="15"/>
      <c r="I45" s="15"/>
      <c r="J45" s="15"/>
      <c r="K45" s="15"/>
      <c r="L45" s="15"/>
      <c r="M45" s="15"/>
      <c r="N45" s="29"/>
    </row>
    <row r="46" spans="2:14" x14ac:dyDescent="0.25">
      <c r="B46" s="62"/>
      <c r="C46" s="64"/>
      <c r="D46" s="16" t="s">
        <v>38</v>
      </c>
      <c r="E46" s="8" t="s">
        <v>39</v>
      </c>
      <c r="F46" s="8" t="s">
        <v>40</v>
      </c>
      <c r="G46" s="19">
        <v>12</v>
      </c>
      <c r="H46" s="19"/>
      <c r="I46" s="19"/>
      <c r="J46" s="19"/>
      <c r="K46" s="19"/>
      <c r="L46" s="19"/>
      <c r="M46" s="19"/>
      <c r="N46" s="29"/>
    </row>
    <row r="47" spans="2:14" x14ac:dyDescent="0.25">
      <c r="B47" s="62"/>
      <c r="C47" s="64"/>
      <c r="D47" s="16" t="s">
        <v>70</v>
      </c>
      <c r="E47" s="13" t="s">
        <v>71</v>
      </c>
      <c r="F47" s="13">
        <v>132</v>
      </c>
      <c r="G47" s="8">
        <f>G42*F47</f>
        <v>118.8</v>
      </c>
      <c r="H47" s="15"/>
      <c r="I47" s="15"/>
      <c r="J47" s="15"/>
      <c r="K47" s="15"/>
      <c r="L47" s="15"/>
      <c r="M47" s="15"/>
      <c r="N47" s="29"/>
    </row>
    <row r="48" spans="2:14" x14ac:dyDescent="0.25">
      <c r="B48" s="62"/>
      <c r="C48" s="64"/>
      <c r="D48" s="16" t="s">
        <v>72</v>
      </c>
      <c r="E48" s="13" t="s">
        <v>11</v>
      </c>
      <c r="F48" s="13">
        <v>2.75</v>
      </c>
      <c r="G48" s="8">
        <f>G42*F48</f>
        <v>2.4750000000000001</v>
      </c>
      <c r="H48" s="15"/>
      <c r="I48" s="15"/>
      <c r="J48" s="15"/>
      <c r="K48" s="15"/>
      <c r="L48" s="15"/>
      <c r="M48" s="15"/>
      <c r="N48" s="29"/>
    </row>
    <row r="49" spans="2:14" x14ac:dyDescent="0.25">
      <c r="B49" s="62"/>
      <c r="C49" s="64"/>
      <c r="D49" s="16" t="s">
        <v>73</v>
      </c>
      <c r="E49" s="13" t="s">
        <v>10</v>
      </c>
      <c r="F49" s="13">
        <v>0.16</v>
      </c>
      <c r="G49" s="8">
        <f>G42*F49</f>
        <v>0.14400000000000002</v>
      </c>
      <c r="H49" s="15"/>
      <c r="I49" s="15"/>
      <c r="J49" s="15"/>
      <c r="K49" s="15"/>
      <c r="L49" s="15"/>
      <c r="M49" s="15"/>
      <c r="N49" s="29"/>
    </row>
    <row r="50" spans="2:14" x14ac:dyDescent="0.25">
      <c r="B50" s="62"/>
      <c r="C50" s="64"/>
      <c r="D50" s="16" t="s">
        <v>74</v>
      </c>
      <c r="E50" s="13" t="s">
        <v>9</v>
      </c>
      <c r="F50" s="13">
        <v>24</v>
      </c>
      <c r="G50" s="8">
        <f>G42*F50</f>
        <v>21.6</v>
      </c>
      <c r="H50" s="15"/>
      <c r="I50" s="15"/>
      <c r="J50" s="15"/>
      <c r="K50" s="15"/>
      <c r="L50" s="15"/>
      <c r="M50" s="15"/>
      <c r="N50" s="29"/>
    </row>
    <row r="51" spans="2:14" x14ac:dyDescent="0.25">
      <c r="B51" s="62"/>
      <c r="C51" s="64"/>
      <c r="D51" s="16" t="s">
        <v>41</v>
      </c>
      <c r="E51" s="13" t="s">
        <v>10</v>
      </c>
      <c r="F51" s="13"/>
      <c r="G51" s="8">
        <f>G45*2.4</f>
        <v>220.32</v>
      </c>
      <c r="H51" s="15"/>
      <c r="I51" s="15"/>
      <c r="J51" s="15"/>
      <c r="K51" s="15"/>
      <c r="L51" s="15"/>
      <c r="M51" s="15"/>
      <c r="N51" s="29"/>
    </row>
    <row r="52" spans="2:14" ht="18.75" customHeight="1" x14ac:dyDescent="0.25">
      <c r="B52" s="65">
        <v>6</v>
      </c>
      <c r="C52" s="67" t="s">
        <v>78</v>
      </c>
      <c r="D52" s="58" t="s">
        <v>87</v>
      </c>
      <c r="E52" s="7" t="s">
        <v>79</v>
      </c>
      <c r="F52" s="55"/>
      <c r="G52" s="55">
        <v>0.13700000000000001</v>
      </c>
      <c r="H52" s="55"/>
      <c r="I52" s="56"/>
      <c r="J52" s="55"/>
      <c r="K52" s="50"/>
      <c r="L52" s="55"/>
      <c r="M52" s="50"/>
      <c r="N52" s="52"/>
    </row>
    <row r="53" spans="2:14" x14ac:dyDescent="0.25">
      <c r="B53" s="65"/>
      <c r="C53" s="67"/>
      <c r="D53" s="57" t="s">
        <v>48</v>
      </c>
      <c r="E53" s="54" t="s">
        <v>44</v>
      </c>
      <c r="F53" s="56">
        <v>31.4</v>
      </c>
      <c r="G53" s="56">
        <f>F53*G52</f>
        <v>4.3018000000000001</v>
      </c>
      <c r="H53" s="56"/>
      <c r="I53" s="56"/>
      <c r="J53" s="56"/>
      <c r="K53" s="50"/>
      <c r="L53" s="56"/>
      <c r="M53" s="50"/>
      <c r="N53" s="52"/>
    </row>
    <row r="54" spans="2:14" x14ac:dyDescent="0.25">
      <c r="B54" s="65"/>
      <c r="C54" s="67"/>
      <c r="D54" s="57" t="s">
        <v>80</v>
      </c>
      <c r="E54" s="54" t="s">
        <v>47</v>
      </c>
      <c r="F54" s="56"/>
      <c r="G54" s="50">
        <v>73</v>
      </c>
      <c r="H54" s="50"/>
      <c r="I54" s="50"/>
      <c r="J54" s="50"/>
      <c r="K54" s="50"/>
      <c r="L54" s="50"/>
      <c r="M54" s="50"/>
      <c r="N54" s="52"/>
    </row>
    <row r="55" spans="2:14" x14ac:dyDescent="0.25">
      <c r="B55" s="65"/>
      <c r="C55" s="67"/>
      <c r="D55" s="57" t="s">
        <v>45</v>
      </c>
      <c r="E55" s="54" t="s">
        <v>9</v>
      </c>
      <c r="F55" s="56">
        <v>28.9</v>
      </c>
      <c r="G55" s="56">
        <f>F55*G52</f>
        <v>3.9593000000000003</v>
      </c>
      <c r="H55" s="56"/>
      <c r="I55" s="56"/>
      <c r="J55" s="56"/>
      <c r="K55" s="50"/>
      <c r="L55" s="56"/>
      <c r="M55" s="50"/>
      <c r="N55" s="52"/>
    </row>
    <row r="56" spans="2:14" ht="29.25" customHeight="1" x14ac:dyDescent="0.25">
      <c r="B56" s="65">
        <v>7</v>
      </c>
      <c r="C56" s="66" t="s">
        <v>81</v>
      </c>
      <c r="D56" s="58" t="s">
        <v>82</v>
      </c>
      <c r="E56" s="7" t="s">
        <v>55</v>
      </c>
      <c r="F56" s="55"/>
      <c r="G56" s="55">
        <v>17</v>
      </c>
      <c r="H56" s="55"/>
      <c r="I56" s="56"/>
      <c r="J56" s="55"/>
      <c r="K56" s="50"/>
      <c r="L56" s="55"/>
      <c r="M56" s="50"/>
      <c r="N56" s="52"/>
    </row>
    <row r="57" spans="2:14" x14ac:dyDescent="0.25">
      <c r="B57" s="65"/>
      <c r="C57" s="66"/>
      <c r="D57" s="57" t="s">
        <v>48</v>
      </c>
      <c r="E57" s="54" t="s">
        <v>44</v>
      </c>
      <c r="F57" s="56">
        <v>0.38800000000000001</v>
      </c>
      <c r="G57" s="56">
        <f>F57*G56</f>
        <v>6.5960000000000001</v>
      </c>
      <c r="H57" s="56"/>
      <c r="I57" s="56"/>
      <c r="J57" s="56"/>
      <c r="K57" s="50"/>
      <c r="L57" s="56"/>
      <c r="M57" s="50"/>
      <c r="N57" s="52"/>
    </row>
    <row r="58" spans="2:14" x14ac:dyDescent="0.25">
      <c r="B58" s="65"/>
      <c r="C58" s="66"/>
      <c r="D58" s="57" t="s">
        <v>83</v>
      </c>
      <c r="E58" s="54" t="s">
        <v>9</v>
      </c>
      <c r="F58" s="56">
        <v>2.9999999999999997E-4</v>
      </c>
      <c r="G58" s="56">
        <f>F58*G56</f>
        <v>5.0999999999999995E-3</v>
      </c>
      <c r="H58" s="56"/>
      <c r="I58" s="56"/>
      <c r="J58" s="56"/>
      <c r="K58" s="50"/>
      <c r="L58" s="56"/>
      <c r="M58" s="50"/>
      <c r="N58" s="52"/>
    </row>
    <row r="59" spans="2:14" x14ac:dyDescent="0.25">
      <c r="B59" s="65"/>
      <c r="C59" s="66"/>
      <c r="D59" s="57" t="s">
        <v>84</v>
      </c>
      <c r="E59" s="54" t="s">
        <v>85</v>
      </c>
      <c r="F59" s="56">
        <v>0.251</v>
      </c>
      <c r="G59" s="56">
        <f>F59*G56</f>
        <v>4.2670000000000003</v>
      </c>
      <c r="H59" s="56"/>
      <c r="I59" s="56"/>
      <c r="J59" s="56"/>
      <c r="K59" s="50"/>
      <c r="L59" s="56"/>
      <c r="M59" s="50"/>
      <c r="N59" s="52"/>
    </row>
    <row r="60" spans="2:14" x14ac:dyDescent="0.25">
      <c r="B60" s="65"/>
      <c r="C60" s="66"/>
      <c r="D60" s="57" t="s">
        <v>45</v>
      </c>
      <c r="E60" s="54" t="s">
        <v>9</v>
      </c>
      <c r="F60" s="56">
        <v>1.9E-3</v>
      </c>
      <c r="G60" s="56">
        <f>F60*G56</f>
        <v>3.2300000000000002E-2</v>
      </c>
      <c r="H60" s="56"/>
      <c r="I60" s="56"/>
      <c r="J60" s="56"/>
      <c r="K60" s="50"/>
      <c r="L60" s="56"/>
      <c r="M60" s="50"/>
      <c r="N60" s="52"/>
    </row>
    <row r="61" spans="2:14" ht="32.25" customHeight="1" x14ac:dyDescent="0.25">
      <c r="B61" s="62">
        <v>8</v>
      </c>
      <c r="C61" s="64" t="s">
        <v>56</v>
      </c>
      <c r="D61" s="14" t="s">
        <v>86</v>
      </c>
      <c r="E61" s="39" t="s">
        <v>15</v>
      </c>
      <c r="F61" s="13"/>
      <c r="G61" s="21">
        <f>G13</f>
        <v>0.10600000000000001</v>
      </c>
      <c r="H61" s="15"/>
      <c r="I61" s="15"/>
      <c r="J61" s="15"/>
      <c r="K61" s="15"/>
      <c r="L61" s="15"/>
      <c r="M61" s="15"/>
      <c r="N61" s="29"/>
    </row>
    <row r="62" spans="2:14" ht="15" x14ac:dyDescent="0.25">
      <c r="B62" s="62"/>
      <c r="C62" s="64"/>
      <c r="D62" s="17" t="s">
        <v>12</v>
      </c>
      <c r="E62" s="13" t="s">
        <v>13</v>
      </c>
      <c r="F62" s="13">
        <v>121</v>
      </c>
      <c r="G62" s="13">
        <f>G61*F62</f>
        <v>12.826000000000001</v>
      </c>
      <c r="H62" s="15"/>
      <c r="I62" s="15"/>
      <c r="J62" s="15"/>
      <c r="K62" s="15"/>
      <c r="L62" s="15"/>
      <c r="M62" s="15"/>
      <c r="N62" s="29"/>
    </row>
    <row r="63" spans="2:14" ht="45.75" customHeight="1" x14ac:dyDescent="0.25">
      <c r="B63" s="62">
        <v>9</v>
      </c>
      <c r="C63" s="64" t="s">
        <v>56</v>
      </c>
      <c r="D63" s="14" t="s">
        <v>57</v>
      </c>
      <c r="E63" s="39" t="s">
        <v>15</v>
      </c>
      <c r="F63" s="13"/>
      <c r="G63" s="59">
        <f>50/100</f>
        <v>0.5</v>
      </c>
      <c r="H63" s="15"/>
      <c r="I63" s="15"/>
      <c r="J63" s="15"/>
      <c r="K63" s="15"/>
      <c r="L63" s="15"/>
      <c r="M63" s="15"/>
      <c r="N63" s="29"/>
    </row>
    <row r="64" spans="2:14" ht="15" x14ac:dyDescent="0.25">
      <c r="B64" s="62"/>
      <c r="C64" s="64"/>
      <c r="D64" s="17" t="s">
        <v>12</v>
      </c>
      <c r="E64" s="13" t="s">
        <v>13</v>
      </c>
      <c r="F64" s="13">
        <v>121</v>
      </c>
      <c r="G64" s="13">
        <f>G63*F64</f>
        <v>60.5</v>
      </c>
      <c r="H64" s="15"/>
      <c r="I64" s="15"/>
      <c r="J64" s="15"/>
      <c r="K64" s="15"/>
      <c r="L64" s="15"/>
      <c r="M64" s="15"/>
      <c r="N64" s="29"/>
    </row>
    <row r="65" spans="2:14" x14ac:dyDescent="0.25">
      <c r="B65" s="62"/>
      <c r="C65" s="64"/>
      <c r="D65" s="16" t="s">
        <v>58</v>
      </c>
      <c r="E65" s="13" t="s">
        <v>17</v>
      </c>
      <c r="F65" s="13">
        <v>100</v>
      </c>
      <c r="G65" s="13">
        <f>F65*G63</f>
        <v>50</v>
      </c>
      <c r="H65" s="15"/>
      <c r="I65" s="15"/>
      <c r="J65" s="15"/>
      <c r="K65" s="15"/>
      <c r="L65" s="15"/>
      <c r="M65" s="15"/>
      <c r="N65" s="29"/>
    </row>
    <row r="66" spans="2:14" x14ac:dyDescent="0.25">
      <c r="B66" s="62"/>
      <c r="C66" s="64"/>
      <c r="D66" s="16" t="s">
        <v>59</v>
      </c>
      <c r="E66" s="13" t="s">
        <v>31</v>
      </c>
      <c r="F66" s="13">
        <v>1.55</v>
      </c>
      <c r="G66" s="15">
        <f>F66*G65</f>
        <v>77.5</v>
      </c>
      <c r="H66" s="15"/>
      <c r="I66" s="15"/>
      <c r="J66" s="15"/>
      <c r="K66" s="15"/>
      <c r="L66" s="15"/>
      <c r="M66" s="15"/>
      <c r="N66" s="29"/>
    </row>
    <row r="67" spans="2:14" s="2" customFormat="1" x14ac:dyDescent="0.25">
      <c r="B67" s="41"/>
      <c r="C67" s="38"/>
      <c r="D67" s="39" t="s">
        <v>0</v>
      </c>
      <c r="E67" s="39"/>
      <c r="F67" s="39"/>
      <c r="G67" s="39"/>
      <c r="H67" s="39"/>
      <c r="I67" s="20"/>
      <c r="J67" s="39"/>
      <c r="K67" s="21"/>
      <c r="L67" s="39"/>
      <c r="M67" s="21"/>
      <c r="N67" s="31"/>
    </row>
    <row r="68" spans="2:14" x14ac:dyDescent="0.25">
      <c r="B68" s="41"/>
      <c r="C68" s="38"/>
      <c r="D68" s="39" t="s">
        <v>22</v>
      </c>
      <c r="E68" s="22">
        <v>0.1</v>
      </c>
      <c r="F68" s="13"/>
      <c r="G68" s="13"/>
      <c r="H68" s="13"/>
      <c r="I68" s="13"/>
      <c r="J68" s="13"/>
      <c r="K68" s="13"/>
      <c r="L68" s="13"/>
      <c r="M68" s="13"/>
      <c r="N68" s="29"/>
    </row>
    <row r="69" spans="2:14" x14ac:dyDescent="0.25">
      <c r="B69" s="41"/>
      <c r="C69" s="38"/>
      <c r="D69" s="39" t="s">
        <v>0</v>
      </c>
      <c r="E69" s="39"/>
      <c r="F69" s="13"/>
      <c r="G69" s="13"/>
      <c r="H69" s="13"/>
      <c r="I69" s="13"/>
      <c r="J69" s="13"/>
      <c r="K69" s="13"/>
      <c r="L69" s="13"/>
      <c r="M69" s="13"/>
      <c r="N69" s="29"/>
    </row>
    <row r="70" spans="2:14" x14ac:dyDescent="0.25">
      <c r="B70" s="41"/>
      <c r="C70" s="38"/>
      <c r="D70" s="39" t="s">
        <v>23</v>
      </c>
      <c r="E70" s="22">
        <v>0.08</v>
      </c>
      <c r="F70" s="13"/>
      <c r="G70" s="13"/>
      <c r="H70" s="13"/>
      <c r="I70" s="13"/>
      <c r="J70" s="13"/>
      <c r="K70" s="13"/>
      <c r="L70" s="13"/>
      <c r="M70" s="13"/>
      <c r="N70" s="29"/>
    </row>
    <row r="71" spans="2:14" x14ac:dyDescent="0.25">
      <c r="B71" s="41"/>
      <c r="C71" s="38"/>
      <c r="D71" s="39" t="s">
        <v>0</v>
      </c>
      <c r="E71" s="39"/>
      <c r="F71" s="13"/>
      <c r="G71" s="13"/>
      <c r="H71" s="13"/>
      <c r="I71" s="13"/>
      <c r="J71" s="13"/>
      <c r="K71" s="13"/>
      <c r="L71" s="13"/>
      <c r="M71" s="13"/>
      <c r="N71" s="29"/>
    </row>
    <row r="72" spans="2:14" x14ac:dyDescent="0.25">
      <c r="B72" s="41"/>
      <c r="C72" s="38"/>
      <c r="D72" s="39" t="s">
        <v>24</v>
      </c>
      <c r="E72" s="22">
        <v>0.03</v>
      </c>
      <c r="F72" s="13"/>
      <c r="G72" s="13"/>
      <c r="H72" s="13"/>
      <c r="I72" s="13"/>
      <c r="J72" s="13"/>
      <c r="K72" s="13"/>
      <c r="L72" s="13"/>
      <c r="M72" s="13"/>
      <c r="N72" s="29"/>
    </row>
    <row r="73" spans="2:14" x14ac:dyDescent="0.25">
      <c r="B73" s="41"/>
      <c r="C73" s="38"/>
      <c r="D73" s="39" t="s">
        <v>0</v>
      </c>
      <c r="E73" s="39"/>
      <c r="F73" s="13"/>
      <c r="G73" s="13"/>
      <c r="H73" s="13"/>
      <c r="I73" s="13"/>
      <c r="J73" s="13"/>
      <c r="K73" s="13"/>
      <c r="L73" s="13"/>
      <c r="M73" s="13"/>
      <c r="N73" s="29"/>
    </row>
    <row r="74" spans="2:14" x14ac:dyDescent="0.25">
      <c r="B74" s="41"/>
      <c r="C74" s="38"/>
      <c r="D74" s="39" t="s">
        <v>25</v>
      </c>
      <c r="E74" s="22">
        <v>0.18</v>
      </c>
      <c r="F74" s="13"/>
      <c r="G74" s="13"/>
      <c r="H74" s="13"/>
      <c r="I74" s="13"/>
      <c r="J74" s="13"/>
      <c r="K74" s="13"/>
      <c r="L74" s="13"/>
      <c r="M74" s="13"/>
      <c r="N74" s="29"/>
    </row>
    <row r="75" spans="2:14" ht="14.25" thickBot="1" x14ac:dyDescent="0.3">
      <c r="B75" s="32"/>
      <c r="C75" s="33"/>
      <c r="D75" s="34" t="s"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6"/>
    </row>
    <row r="76" spans="2:14" ht="15.75" customHeight="1" x14ac:dyDescent="0.25">
      <c r="B76" s="40"/>
      <c r="C76" s="24"/>
      <c r="D76" s="25"/>
      <c r="E76" s="23"/>
      <c r="F76" s="40"/>
      <c r="G76" s="40"/>
      <c r="H76" s="23"/>
      <c r="I76" s="40"/>
      <c r="J76" s="40"/>
      <c r="K76" s="23"/>
      <c r="L76" s="23"/>
      <c r="M76" s="23"/>
      <c r="N76" s="23"/>
    </row>
    <row r="77" spans="2:14" x14ac:dyDescent="0.25">
      <c r="B77" s="40"/>
      <c r="C77" s="24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23"/>
    </row>
    <row r="78" spans="2:14" x14ac:dyDescent="0.25">
      <c r="B78" s="27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x14ac:dyDescent="0.25">
      <c r="B79" s="27"/>
      <c r="C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x14ac:dyDescent="0.25">
      <c r="B80" s="27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x14ac:dyDescent="0.25">
      <c r="B81" s="27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x14ac:dyDescent="0.25">
      <c r="B82" s="27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x14ac:dyDescent="0.25">
      <c r="B83" s="27"/>
      <c r="C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x14ac:dyDescent="0.25">
      <c r="B84" s="27"/>
      <c r="C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x14ac:dyDescent="0.25">
      <c r="B85" s="27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x14ac:dyDescent="0.25">
      <c r="B86" s="27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x14ac:dyDescent="0.25">
      <c r="B87" s="27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x14ac:dyDescent="0.25">
      <c r="B88" s="27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x14ac:dyDescent="0.25">
      <c r="B89" s="27"/>
      <c r="C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x14ac:dyDescent="0.25">
      <c r="B90" s="27"/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x14ac:dyDescent="0.25">
      <c r="B91" s="27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x14ac:dyDescent="0.25">
      <c r="B92" s="27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x14ac:dyDescent="0.25">
      <c r="B93" s="27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x14ac:dyDescent="0.25">
      <c r="B94" s="27"/>
      <c r="C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x14ac:dyDescent="0.25">
      <c r="B95" s="27"/>
      <c r="C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x14ac:dyDescent="0.25">
      <c r="B96" s="27"/>
      <c r="C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x14ac:dyDescent="0.25">
      <c r="B97" s="27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x14ac:dyDescent="0.25">
      <c r="B98" s="27"/>
      <c r="C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x14ac:dyDescent="0.25">
      <c r="B99" s="27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x14ac:dyDescent="0.25">
      <c r="B100" s="27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x14ac:dyDescent="0.25">
      <c r="B101" s="27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x14ac:dyDescent="0.25">
      <c r="B102" s="27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x14ac:dyDescent="0.25">
      <c r="B103" s="27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x14ac:dyDescent="0.25">
      <c r="B104" s="27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x14ac:dyDescent="0.25">
      <c r="B105" s="27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x14ac:dyDescent="0.25">
      <c r="B106" s="27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x14ac:dyDescent="0.25">
      <c r="B107" s="27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x14ac:dyDescent="0.25">
      <c r="B108" s="27"/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x14ac:dyDescent="0.25">
      <c r="B109" s="27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x14ac:dyDescent="0.25">
      <c r="B110" s="27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x14ac:dyDescent="0.25">
      <c r="B111" s="27"/>
      <c r="C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x14ac:dyDescent="0.25">
      <c r="B112" s="27"/>
      <c r="C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x14ac:dyDescent="0.25">
      <c r="B113" s="27"/>
      <c r="C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x14ac:dyDescent="0.25">
      <c r="B114" s="27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x14ac:dyDescent="0.25">
      <c r="B115" s="27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x14ac:dyDescent="0.25">
      <c r="B116" s="27"/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x14ac:dyDescent="0.25">
      <c r="B117" s="27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x14ac:dyDescent="0.25">
      <c r="B118" s="27"/>
      <c r="C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x14ac:dyDescent="0.25">
      <c r="B119" s="27"/>
      <c r="C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x14ac:dyDescent="0.25">
      <c r="B120" s="27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x14ac:dyDescent="0.25">
      <c r="B121" s="27"/>
      <c r="C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x14ac:dyDescent="0.25">
      <c r="B122" s="27"/>
      <c r="C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x14ac:dyDescent="0.25">
      <c r="B123" s="27"/>
      <c r="C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x14ac:dyDescent="0.25">
      <c r="B124" s="27"/>
      <c r="C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x14ac:dyDescent="0.25">
      <c r="B125" s="27"/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x14ac:dyDescent="0.25">
      <c r="B126" s="27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x14ac:dyDescent="0.25">
      <c r="B127" s="27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x14ac:dyDescent="0.25">
      <c r="B128" s="27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x14ac:dyDescent="0.25">
      <c r="B129" s="27"/>
      <c r="C129" s="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x14ac:dyDescent="0.25">
      <c r="B130" s="27"/>
      <c r="C130" s="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x14ac:dyDescent="0.25">
      <c r="B131" s="27"/>
      <c r="C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x14ac:dyDescent="0.25">
      <c r="B132" s="27"/>
      <c r="C132" s="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x14ac:dyDescent="0.25">
      <c r="B133" s="27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x14ac:dyDescent="0.25">
      <c r="B134" s="27"/>
      <c r="C134" s="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x14ac:dyDescent="0.25">
      <c r="B135" s="27"/>
      <c r="C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x14ac:dyDescent="0.25">
      <c r="B136" s="27"/>
      <c r="C136" s="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x14ac:dyDescent="0.25">
      <c r="B137" s="27"/>
      <c r="C137" s="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x14ac:dyDescent="0.25">
      <c r="B138" s="27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x14ac:dyDescent="0.25">
      <c r="B139" s="27"/>
      <c r="C139" s="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x14ac:dyDescent="0.25">
      <c r="B140" s="27"/>
      <c r="C140" s="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x14ac:dyDescent="0.25">
      <c r="B141" s="27"/>
      <c r="C141" s="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x14ac:dyDescent="0.25">
      <c r="B142" s="27"/>
      <c r="C142" s="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x14ac:dyDescent="0.25">
      <c r="B143" s="27"/>
      <c r="C143" s="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x14ac:dyDescent="0.25">
      <c r="B144" s="27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x14ac:dyDescent="0.25">
      <c r="B145" s="27"/>
      <c r="C145" s="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x14ac:dyDescent="0.25">
      <c r="B146" s="27"/>
      <c r="C146" s="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x14ac:dyDescent="0.25">
      <c r="B147" s="27"/>
      <c r="C147" s="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x14ac:dyDescent="0.25">
      <c r="B148" s="27"/>
      <c r="C148" s="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x14ac:dyDescent="0.25">
      <c r="B149" s="27"/>
      <c r="C149" s="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x14ac:dyDescent="0.25">
      <c r="B150" s="27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x14ac:dyDescent="0.25">
      <c r="B151" s="27"/>
      <c r="C151" s="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x14ac:dyDescent="0.25">
      <c r="B152" s="27"/>
      <c r="C152" s="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x14ac:dyDescent="0.25">
      <c r="B153" s="27"/>
      <c r="C153" s="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x14ac:dyDescent="0.25">
      <c r="B154" s="27"/>
      <c r="C154" s="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x14ac:dyDescent="0.25">
      <c r="B155" s="27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x14ac:dyDescent="0.25">
      <c r="B156" s="27"/>
      <c r="C156" s="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x14ac:dyDescent="0.25">
      <c r="B157" s="27"/>
      <c r="C157" s="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x14ac:dyDescent="0.25">
      <c r="B158" s="27"/>
      <c r="C158" s="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x14ac:dyDescent="0.25">
      <c r="B159" s="27"/>
      <c r="C159" s="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x14ac:dyDescent="0.25">
      <c r="B160" s="27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x14ac:dyDescent="0.25">
      <c r="B161" s="27"/>
      <c r="C161" s="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x14ac:dyDescent="0.25">
      <c r="B162" s="27"/>
      <c r="C162" s="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x14ac:dyDescent="0.25">
      <c r="B163" s="27"/>
      <c r="C163" s="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x14ac:dyDescent="0.25">
      <c r="B164" s="27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x14ac:dyDescent="0.25">
      <c r="B165" s="27"/>
      <c r="C165" s="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x14ac:dyDescent="0.25">
      <c r="B166" s="27"/>
      <c r="C166" s="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x14ac:dyDescent="0.25">
      <c r="B167" s="27"/>
      <c r="C167" s="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x14ac:dyDescent="0.25">
      <c r="B168" s="27"/>
      <c r="C168" s="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x14ac:dyDescent="0.25">
      <c r="B169" s="27"/>
      <c r="C169" s="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x14ac:dyDescent="0.25">
      <c r="B170" s="27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x14ac:dyDescent="0.25">
      <c r="B171" s="27"/>
      <c r="C171" s="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x14ac:dyDescent="0.25">
      <c r="B172" s="27"/>
      <c r="C172" s="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x14ac:dyDescent="0.25">
      <c r="B173" s="27"/>
      <c r="C173" s="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x14ac:dyDescent="0.25">
      <c r="B174" s="27"/>
      <c r="C174" s="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x14ac:dyDescent="0.25">
      <c r="B175" s="27"/>
      <c r="C175" s="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 x14ac:dyDescent="0.25">
      <c r="B176" s="27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 x14ac:dyDescent="0.25">
      <c r="B177" s="27"/>
      <c r="C177" s="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2:14" x14ac:dyDescent="0.25">
      <c r="B178" s="27"/>
      <c r="C178" s="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2:14" x14ac:dyDescent="0.25">
      <c r="B179" s="27"/>
      <c r="C179" s="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2:14" x14ac:dyDescent="0.25">
      <c r="B180" s="27"/>
      <c r="C180" s="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2:14" x14ac:dyDescent="0.25">
      <c r="B181" s="27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2:14" x14ac:dyDescent="0.25">
      <c r="B182" s="27"/>
      <c r="C182" s="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2:14" x14ac:dyDescent="0.25">
      <c r="B183" s="27"/>
      <c r="C183" s="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2:14" x14ac:dyDescent="0.25">
      <c r="B184" s="27"/>
      <c r="C184" s="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2:14" x14ac:dyDescent="0.25">
      <c r="B185" s="27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2:14" x14ac:dyDescent="0.25">
      <c r="B186" s="27"/>
      <c r="C186" s="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2:14" x14ac:dyDescent="0.25">
      <c r="B187" s="27"/>
      <c r="C187" s="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2:14" x14ac:dyDescent="0.25">
      <c r="B188" s="27"/>
      <c r="C188" s="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2:14" x14ac:dyDescent="0.25">
      <c r="B189" s="27"/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2:14" x14ac:dyDescent="0.25">
      <c r="B190" s="27"/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2:14" x14ac:dyDescent="0.25">
      <c r="B191" s="27"/>
      <c r="C191" s="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 x14ac:dyDescent="0.25">
      <c r="B192" s="27"/>
      <c r="C192" s="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 x14ac:dyDescent="0.25">
      <c r="B193" s="27"/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2:14" x14ac:dyDescent="0.25">
      <c r="B194" s="27"/>
      <c r="C194" s="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2:14" x14ac:dyDescent="0.25">
      <c r="B195" s="27"/>
      <c r="C195" s="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2:14" x14ac:dyDescent="0.25">
      <c r="B196" s="27"/>
      <c r="C196" s="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2:14" x14ac:dyDescent="0.25">
      <c r="B197" s="27"/>
      <c r="C197" s="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2:14" x14ac:dyDescent="0.25">
      <c r="B198" s="27"/>
      <c r="C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2:14" x14ac:dyDescent="0.25">
      <c r="B199" s="27"/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2:14" x14ac:dyDescent="0.25">
      <c r="B200" s="27"/>
      <c r="C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2:14" x14ac:dyDescent="0.25">
      <c r="B201" s="27"/>
      <c r="C201" s="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2:14" x14ac:dyDescent="0.25">
      <c r="B202" s="27"/>
      <c r="C202" s="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 x14ac:dyDescent="0.25">
      <c r="B203" s="27"/>
      <c r="C203" s="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 x14ac:dyDescent="0.25">
      <c r="B204" s="27"/>
      <c r="C204" s="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2:14" x14ac:dyDescent="0.25">
      <c r="B205" s="27"/>
      <c r="C205" s="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2:14" x14ac:dyDescent="0.25">
      <c r="B206" s="27"/>
      <c r="C206" s="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2:14" x14ac:dyDescent="0.25">
      <c r="B207" s="27"/>
      <c r="C207" s="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2:14" x14ac:dyDescent="0.25">
      <c r="B208" s="27"/>
      <c r="C208" s="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 x14ac:dyDescent="0.25">
      <c r="B209" s="27"/>
      <c r="C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 x14ac:dyDescent="0.25">
      <c r="B210" s="27"/>
      <c r="C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 x14ac:dyDescent="0.25">
      <c r="B211" s="27"/>
      <c r="C211" s="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 x14ac:dyDescent="0.25">
      <c r="B212" s="27"/>
      <c r="C212" s="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x14ac:dyDescent="0.25">
      <c r="B213" s="27"/>
      <c r="C213" s="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x14ac:dyDescent="0.25">
      <c r="B214" s="27"/>
      <c r="C214" s="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x14ac:dyDescent="0.25">
      <c r="B215" s="27"/>
      <c r="C215" s="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2:14" x14ac:dyDescent="0.25">
      <c r="B216" s="27"/>
      <c r="C216" s="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2:14" x14ac:dyDescent="0.25">
      <c r="B217" s="27"/>
      <c r="C217" s="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2:14" x14ac:dyDescent="0.25">
      <c r="B218" s="27"/>
      <c r="C218" s="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2:14" x14ac:dyDescent="0.25">
      <c r="B219" s="27"/>
      <c r="C219" s="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2:14" x14ac:dyDescent="0.25">
      <c r="B220" s="27"/>
      <c r="C220" s="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2:14" x14ac:dyDescent="0.25">
      <c r="B221" s="27"/>
      <c r="C221" s="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14" x14ac:dyDescent="0.25">
      <c r="B222" s="27"/>
      <c r="C222" s="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 x14ac:dyDescent="0.25">
      <c r="B223" s="27"/>
      <c r="C223" s="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 x14ac:dyDescent="0.25">
      <c r="B224" s="27"/>
      <c r="C224" s="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 x14ac:dyDescent="0.25">
      <c r="B225" s="27"/>
      <c r="C225" s="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 x14ac:dyDescent="0.25">
      <c r="B226" s="27"/>
      <c r="C226" s="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2:14" x14ac:dyDescent="0.25">
      <c r="B227" s="27"/>
      <c r="C227" s="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 x14ac:dyDescent="0.25">
      <c r="B228" s="27"/>
      <c r="C228" s="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2:14" x14ac:dyDescent="0.25">
      <c r="B229" s="27"/>
      <c r="C229" s="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2:14" x14ac:dyDescent="0.25">
      <c r="B230" s="27"/>
      <c r="C230" s="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2:14" x14ac:dyDescent="0.25">
      <c r="B231" s="27"/>
      <c r="C231" s="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2:14" x14ac:dyDescent="0.25">
      <c r="B232" s="27"/>
      <c r="C232" s="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2:14" x14ac:dyDescent="0.25">
      <c r="B233" s="27"/>
      <c r="C233" s="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 x14ac:dyDescent="0.25">
      <c r="B234" s="27"/>
      <c r="C234" s="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 x14ac:dyDescent="0.25">
      <c r="B235" s="27"/>
      <c r="C235" s="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2:14" x14ac:dyDescent="0.25">
      <c r="B236" s="27"/>
      <c r="C236" s="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2:14" x14ac:dyDescent="0.25">
      <c r="B237" s="27"/>
      <c r="C237" s="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2:14" x14ac:dyDescent="0.25">
      <c r="B238" s="27"/>
      <c r="C238" s="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2:14" x14ac:dyDescent="0.25">
      <c r="B239" s="27"/>
      <c r="C239" s="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2:14" x14ac:dyDescent="0.25">
      <c r="B240" s="27"/>
      <c r="C240" s="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2:14" x14ac:dyDescent="0.25">
      <c r="B241" s="27"/>
      <c r="C241" s="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 x14ac:dyDescent="0.25">
      <c r="B242" s="27"/>
      <c r="C242" s="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 x14ac:dyDescent="0.25">
      <c r="B243" s="27"/>
      <c r="C243" s="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 x14ac:dyDescent="0.25">
      <c r="B244" s="27"/>
      <c r="C244" s="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 x14ac:dyDescent="0.25">
      <c r="B245" s="27"/>
      <c r="C245" s="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 x14ac:dyDescent="0.25">
      <c r="B246" s="27"/>
      <c r="C246" s="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 x14ac:dyDescent="0.25">
      <c r="B247" s="27"/>
      <c r="C247" s="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 x14ac:dyDescent="0.25">
      <c r="B248" s="27"/>
      <c r="C248" s="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 x14ac:dyDescent="0.25">
      <c r="B249" s="27"/>
      <c r="C249" s="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 x14ac:dyDescent="0.25">
      <c r="B250" s="27"/>
      <c r="C250" s="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 x14ac:dyDescent="0.25">
      <c r="B251" s="27"/>
      <c r="C251" s="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 x14ac:dyDescent="0.25">
      <c r="B252" s="27"/>
      <c r="C252" s="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 x14ac:dyDescent="0.25">
      <c r="B253" s="27"/>
      <c r="C253" s="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 x14ac:dyDescent="0.25">
      <c r="B254" s="27"/>
      <c r="C254" s="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 x14ac:dyDescent="0.25">
      <c r="B255" s="27"/>
      <c r="C255" s="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 x14ac:dyDescent="0.25">
      <c r="B256" s="27"/>
      <c r="C256" s="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2:14" x14ac:dyDescent="0.25">
      <c r="B257" s="27"/>
      <c r="C257" s="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2:14" x14ac:dyDescent="0.25">
      <c r="B258" s="27"/>
      <c r="C258" s="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2:14" x14ac:dyDescent="0.25">
      <c r="B259" s="27"/>
      <c r="C259" s="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2:14" x14ac:dyDescent="0.25">
      <c r="B260" s="27"/>
      <c r="C260" s="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2:14" x14ac:dyDescent="0.25">
      <c r="B261" s="27"/>
      <c r="C261" s="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2:14" x14ac:dyDescent="0.25">
      <c r="B262" s="27"/>
      <c r="C262" s="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2:14" x14ac:dyDescent="0.25">
      <c r="B263" s="27"/>
      <c r="C263" s="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2:14" x14ac:dyDescent="0.25">
      <c r="B264" s="27"/>
      <c r="C264" s="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2:14" x14ac:dyDescent="0.25">
      <c r="B265" s="27"/>
      <c r="C265" s="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2:14" x14ac:dyDescent="0.25">
      <c r="B266" s="27"/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2:14" x14ac:dyDescent="0.25">
      <c r="B267" s="27"/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2:14" x14ac:dyDescent="0.25">
      <c r="B268" s="27"/>
      <c r="C268" s="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2:14" x14ac:dyDescent="0.25">
      <c r="B269" s="27"/>
      <c r="C269" s="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2:14" x14ac:dyDescent="0.25">
      <c r="B270" s="27"/>
      <c r="C270" s="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2:14" x14ac:dyDescent="0.25">
      <c r="B271" s="27"/>
      <c r="C271" s="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2:14" x14ac:dyDescent="0.25">
      <c r="B272" s="27"/>
      <c r="C272" s="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 x14ac:dyDescent="0.25">
      <c r="B273" s="27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4" x14ac:dyDescent="0.25">
      <c r="B274" s="27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 x14ac:dyDescent="0.25">
      <c r="B275" s="27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 x14ac:dyDescent="0.25">
      <c r="B276" s="27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2:14" x14ac:dyDescent="0.25">
      <c r="B277" s="27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2:14" x14ac:dyDescent="0.25">
      <c r="B278" s="27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 x14ac:dyDescent="0.25">
      <c r="B279" s="27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2:14" x14ac:dyDescent="0.25">
      <c r="B280" s="27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2:14" x14ac:dyDescent="0.25">
      <c r="B281" s="27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2:14" x14ac:dyDescent="0.25">
      <c r="B282" s="27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2:14" x14ac:dyDescent="0.25">
      <c r="B283" s="27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2:14" x14ac:dyDescent="0.25">
      <c r="B284" s="27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2:14" x14ac:dyDescent="0.25">
      <c r="B285" s="27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2:14" x14ac:dyDescent="0.25">
      <c r="B286" s="27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2:14" x14ac:dyDescent="0.25">
      <c r="B287" s="27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2:14" x14ac:dyDescent="0.25">
      <c r="B288" s="27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2:14" x14ac:dyDescent="0.25">
      <c r="B289" s="27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2:14" x14ac:dyDescent="0.25">
      <c r="B290" s="27"/>
      <c r="C290" s="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2:14" x14ac:dyDescent="0.25">
      <c r="B291" s="27"/>
      <c r="C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2:14" x14ac:dyDescent="0.25">
      <c r="B292" s="27"/>
      <c r="C292" s="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2:14" x14ac:dyDescent="0.25">
      <c r="B293" s="27"/>
      <c r="C293" s="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2:14" x14ac:dyDescent="0.25">
      <c r="B294" s="27"/>
      <c r="C294" s="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2:14" x14ac:dyDescent="0.25">
      <c r="B295" s="27"/>
      <c r="C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2:14" x14ac:dyDescent="0.25">
      <c r="B296" s="27"/>
      <c r="C296" s="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2:14" x14ac:dyDescent="0.25">
      <c r="B297" s="27"/>
      <c r="C297" s="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2:14" x14ac:dyDescent="0.25">
      <c r="B298" s="27"/>
      <c r="C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2:14" x14ac:dyDescent="0.25">
      <c r="B299" s="27"/>
      <c r="C299" s="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2:14" x14ac:dyDescent="0.25">
      <c r="B300" s="27"/>
      <c r="C300" s="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2:14" x14ac:dyDescent="0.25">
      <c r="B301" s="27"/>
      <c r="C301" s="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2:14" x14ac:dyDescent="0.25">
      <c r="B302" s="27"/>
      <c r="C302" s="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2:14" x14ac:dyDescent="0.25">
      <c r="B303" s="27"/>
      <c r="C303" s="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2:14" x14ac:dyDescent="0.25">
      <c r="B304" s="27"/>
      <c r="C304" s="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2:14" x14ac:dyDescent="0.25">
      <c r="B305" s="27"/>
      <c r="C305" s="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2:14" x14ac:dyDescent="0.25">
      <c r="B306" s="27"/>
      <c r="C306" s="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2:14" x14ac:dyDescent="0.25">
      <c r="B307" s="27"/>
      <c r="C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2:14" x14ac:dyDescent="0.25">
      <c r="B308" s="27"/>
      <c r="C308" s="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2:14" x14ac:dyDescent="0.25">
      <c r="B309" s="27"/>
      <c r="C309" s="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2:14" x14ac:dyDescent="0.25">
      <c r="B310" s="27"/>
      <c r="C310" s="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2:14" x14ac:dyDescent="0.25">
      <c r="B311" s="27"/>
      <c r="C311" s="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2:14" x14ac:dyDescent="0.25">
      <c r="B312" s="27"/>
      <c r="C312" s="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2:14" x14ac:dyDescent="0.25">
      <c r="B313" s="27"/>
      <c r="C313" s="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2:14" x14ac:dyDescent="0.25">
      <c r="B314" s="27"/>
      <c r="C314" s="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2:14" x14ac:dyDescent="0.25">
      <c r="B315" s="27"/>
      <c r="C315" s="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2:14" x14ac:dyDescent="0.25">
      <c r="B316" s="27"/>
      <c r="C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2:14" x14ac:dyDescent="0.25">
      <c r="B317" s="27"/>
      <c r="C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2:14" x14ac:dyDescent="0.25">
      <c r="B318" s="27"/>
      <c r="C318" s="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2:14" x14ac:dyDescent="0.25">
      <c r="B319" s="27"/>
      <c r="C319" s="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2:14" x14ac:dyDescent="0.25">
      <c r="B320" s="27"/>
      <c r="C320" s="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2:14" x14ac:dyDescent="0.25">
      <c r="B321" s="27"/>
      <c r="C321" s="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2:14" x14ac:dyDescent="0.25">
      <c r="B322" s="27"/>
      <c r="C322" s="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2:14" x14ac:dyDescent="0.25">
      <c r="B323" s="27"/>
      <c r="C323" s="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2:14" x14ac:dyDescent="0.25">
      <c r="B324" s="27"/>
      <c r="C324" s="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2:14" x14ac:dyDescent="0.25">
      <c r="B325" s="27"/>
      <c r="C325" s="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2:14" x14ac:dyDescent="0.25">
      <c r="B326" s="27"/>
      <c r="C326" s="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2:14" x14ac:dyDescent="0.25">
      <c r="B327" s="27"/>
      <c r="C327" s="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2:14" x14ac:dyDescent="0.25">
      <c r="B328" s="27"/>
      <c r="C328" s="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2:14" x14ac:dyDescent="0.25">
      <c r="B329" s="27"/>
      <c r="C329" s="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2:14" x14ac:dyDescent="0.25">
      <c r="B330" s="27"/>
      <c r="C330" s="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2:14" x14ac:dyDescent="0.25">
      <c r="B331" s="27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2:14" x14ac:dyDescent="0.25">
      <c r="B332" s="27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2:14" x14ac:dyDescent="0.25">
      <c r="B333" s="27"/>
      <c r="C333" s="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2:14" x14ac:dyDescent="0.25">
      <c r="B334" s="27"/>
      <c r="C334" s="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2:14" x14ac:dyDescent="0.25">
      <c r="B335" s="27"/>
      <c r="C335" s="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2:14" x14ac:dyDescent="0.25">
      <c r="B336" s="27"/>
      <c r="C336" s="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2:14" x14ac:dyDescent="0.25">
      <c r="B337" s="27"/>
      <c r="C337" s="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2:14" x14ac:dyDescent="0.25">
      <c r="B338" s="27"/>
      <c r="C338" s="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2:14" x14ac:dyDescent="0.25">
      <c r="B339" s="27"/>
      <c r="C339" s="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2:14" x14ac:dyDescent="0.25">
      <c r="B340" s="27"/>
      <c r="C340" s="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2:14" x14ac:dyDescent="0.25">
      <c r="B341" s="27"/>
      <c r="C341" s="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2:14" x14ac:dyDescent="0.25">
      <c r="B342" s="27"/>
      <c r="C342" s="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2:14" x14ac:dyDescent="0.25">
      <c r="B343" s="27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2:14" x14ac:dyDescent="0.25">
      <c r="B344" s="27"/>
      <c r="C344" s="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2:14" x14ac:dyDescent="0.25">
      <c r="B345" s="27"/>
      <c r="C345" s="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2:14" x14ac:dyDescent="0.25">
      <c r="B346" s="27"/>
      <c r="C346" s="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2:14" x14ac:dyDescent="0.25">
      <c r="B347" s="27"/>
      <c r="C347" s="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2:14" x14ac:dyDescent="0.25">
      <c r="B348" s="27"/>
      <c r="C348" s="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2:14" x14ac:dyDescent="0.25">
      <c r="B349" s="27"/>
      <c r="C349" s="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2:14" x14ac:dyDescent="0.25">
      <c r="B350" s="27"/>
      <c r="C350" s="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2:14" x14ac:dyDescent="0.25">
      <c r="B351" s="27"/>
      <c r="C351" s="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2:14" x14ac:dyDescent="0.25">
      <c r="B352" s="27"/>
      <c r="C352" s="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2:14" x14ac:dyDescent="0.25">
      <c r="B353" s="27"/>
      <c r="C353" s="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2:14" x14ac:dyDescent="0.25">
      <c r="B354" s="27"/>
      <c r="C354" s="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2:14" x14ac:dyDescent="0.25">
      <c r="B355" s="27"/>
      <c r="C355" s="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2:14" x14ac:dyDescent="0.25">
      <c r="B356" s="27"/>
      <c r="C356" s="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2:14" x14ac:dyDescent="0.25">
      <c r="B357" s="27"/>
      <c r="C357" s="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2:14" x14ac:dyDescent="0.25">
      <c r="B358" s="27"/>
      <c r="C358" s="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2:14" x14ac:dyDescent="0.25">
      <c r="B359" s="27"/>
      <c r="C359" s="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2:14" x14ac:dyDescent="0.25">
      <c r="B360" s="27"/>
      <c r="C360" s="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2:14" x14ac:dyDescent="0.25">
      <c r="B361" s="27"/>
      <c r="C361" s="5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2:14" x14ac:dyDescent="0.25">
      <c r="B362" s="27"/>
      <c r="C362" s="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2:14" x14ac:dyDescent="0.25">
      <c r="B363" s="27"/>
      <c r="C363" s="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2:14" x14ac:dyDescent="0.25">
      <c r="B364" s="27"/>
      <c r="C364" s="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2:14" x14ac:dyDescent="0.25">
      <c r="B365" s="27"/>
      <c r="C365" s="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2:14" x14ac:dyDescent="0.25">
      <c r="B366" s="27"/>
      <c r="C366" s="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2:14" x14ac:dyDescent="0.25">
      <c r="B367" s="27"/>
      <c r="C367" s="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2:14" x14ac:dyDescent="0.25">
      <c r="B368" s="27"/>
      <c r="C368" s="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2:14" x14ac:dyDescent="0.25">
      <c r="B369" s="27"/>
      <c r="C369" s="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2:14" x14ac:dyDescent="0.25">
      <c r="B370" s="27"/>
      <c r="C370" s="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2:14" x14ac:dyDescent="0.25">
      <c r="B371" s="27"/>
      <c r="C371" s="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2:14" x14ac:dyDescent="0.25">
      <c r="B372" s="27"/>
      <c r="C372" s="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2:14" x14ac:dyDescent="0.25">
      <c r="B373" s="27"/>
      <c r="C373" s="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2:14" x14ac:dyDescent="0.25">
      <c r="B374" s="27"/>
      <c r="C374" s="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2:14" x14ac:dyDescent="0.25">
      <c r="B375" s="27"/>
      <c r="C375" s="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2:14" x14ac:dyDescent="0.25">
      <c r="B376" s="27"/>
      <c r="C376" s="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2:14" x14ac:dyDescent="0.25">
      <c r="B377" s="27"/>
      <c r="C377" s="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2:14" x14ac:dyDescent="0.25">
      <c r="B378" s="27"/>
      <c r="C378" s="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2:14" x14ac:dyDescent="0.25">
      <c r="B379" s="27"/>
      <c r="C379" s="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2:14" x14ac:dyDescent="0.25">
      <c r="B380" s="27"/>
      <c r="C380" s="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2:14" x14ac:dyDescent="0.25">
      <c r="B381" s="27"/>
      <c r="C381" s="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4" x14ac:dyDescent="0.25">
      <c r="B382" s="27"/>
      <c r="C382" s="5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2:14" x14ac:dyDescent="0.25">
      <c r="B383" s="27"/>
      <c r="C383" s="5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2:14" x14ac:dyDescent="0.25">
      <c r="B384" s="27"/>
      <c r="C384" s="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2:14" x14ac:dyDescent="0.25">
      <c r="B385" s="27"/>
      <c r="C385" s="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2:14" x14ac:dyDescent="0.25">
      <c r="B386" s="27"/>
      <c r="C386" s="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2:14" x14ac:dyDescent="0.25">
      <c r="B387" s="27"/>
      <c r="C387" s="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2:14" x14ac:dyDescent="0.25">
      <c r="B388" s="27"/>
      <c r="C388" s="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2:14" x14ac:dyDescent="0.25">
      <c r="B389" s="27"/>
      <c r="C389" s="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2:14" x14ac:dyDescent="0.25">
      <c r="B390" s="27"/>
      <c r="C390" s="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2:14" x14ac:dyDescent="0.25">
      <c r="B391" s="27"/>
      <c r="C391" s="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2:14" x14ac:dyDescent="0.25">
      <c r="B392" s="27"/>
      <c r="C392" s="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2:14" x14ac:dyDescent="0.25">
      <c r="B393" s="27"/>
      <c r="C393" s="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2:14" x14ac:dyDescent="0.25">
      <c r="B394" s="27"/>
      <c r="C394" s="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2:14" x14ac:dyDescent="0.25">
      <c r="B395" s="27"/>
      <c r="C395" s="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2:14" x14ac:dyDescent="0.25">
      <c r="B396" s="27"/>
      <c r="C396" s="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2:14" x14ac:dyDescent="0.25">
      <c r="B397" s="27"/>
      <c r="C397" s="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2:14" x14ac:dyDescent="0.25">
      <c r="B398" s="27"/>
      <c r="C398" s="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2:14" x14ac:dyDescent="0.25">
      <c r="B399" s="27"/>
      <c r="C399" s="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2:14" x14ac:dyDescent="0.25">
      <c r="B400" s="27"/>
      <c r="C400" s="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2:14" x14ac:dyDescent="0.25">
      <c r="B401" s="27"/>
      <c r="C401" s="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2:14" x14ac:dyDescent="0.25">
      <c r="B402" s="27"/>
      <c r="C402" s="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2:14" x14ac:dyDescent="0.25">
      <c r="B403" s="27"/>
      <c r="C403" s="5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2:14" x14ac:dyDescent="0.25">
      <c r="B404" s="27"/>
      <c r="C404" s="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2:14" x14ac:dyDescent="0.25">
      <c r="B405" s="27"/>
      <c r="C405" s="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2:14" x14ac:dyDescent="0.25">
      <c r="B406" s="27"/>
      <c r="C406" s="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2:14" x14ac:dyDescent="0.25">
      <c r="B407" s="27"/>
      <c r="C407" s="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2:14" x14ac:dyDescent="0.25">
      <c r="B408" s="27"/>
      <c r="C408" s="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2:14" x14ac:dyDescent="0.25">
      <c r="B409" s="27"/>
      <c r="C409" s="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2:14" x14ac:dyDescent="0.25">
      <c r="B410" s="27"/>
      <c r="C410" s="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2:14" x14ac:dyDescent="0.25">
      <c r="B411" s="27"/>
      <c r="C411" s="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2:14" x14ac:dyDescent="0.25">
      <c r="B412" s="27"/>
      <c r="C412" s="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2:14" x14ac:dyDescent="0.25">
      <c r="B413" s="27"/>
      <c r="C413" s="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2:14" x14ac:dyDescent="0.25">
      <c r="B414" s="27"/>
      <c r="C414" s="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2:14" x14ac:dyDescent="0.25">
      <c r="B415" s="27"/>
      <c r="C415" s="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2:14" x14ac:dyDescent="0.25">
      <c r="B416" s="27"/>
      <c r="C416" s="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2:14" x14ac:dyDescent="0.25">
      <c r="B417" s="27"/>
      <c r="C417" s="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2:14" x14ac:dyDescent="0.25">
      <c r="B418" s="27"/>
      <c r="C418" s="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2:14" x14ac:dyDescent="0.25">
      <c r="B419" s="27"/>
      <c r="C419" s="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2:14" x14ac:dyDescent="0.25">
      <c r="B420" s="27"/>
      <c r="C420" s="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2:14" x14ac:dyDescent="0.25">
      <c r="B421" s="27"/>
      <c r="C421" s="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2:14" x14ac:dyDescent="0.25">
      <c r="B422" s="27"/>
      <c r="C422" s="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2:14" x14ac:dyDescent="0.25">
      <c r="B423" s="27"/>
      <c r="C423" s="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2:14" x14ac:dyDescent="0.25">
      <c r="B424" s="27"/>
      <c r="C424" s="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2:14" x14ac:dyDescent="0.25">
      <c r="B425" s="27"/>
      <c r="C425" s="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2:14" x14ac:dyDescent="0.25">
      <c r="B426" s="27"/>
      <c r="C426" s="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2:14" x14ac:dyDescent="0.25">
      <c r="B427" s="27"/>
      <c r="C427" s="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2:14" x14ac:dyDescent="0.25">
      <c r="B428" s="27"/>
      <c r="C428" s="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2:14" x14ac:dyDescent="0.25">
      <c r="B429" s="27"/>
      <c r="C429" s="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2:14" x14ac:dyDescent="0.25">
      <c r="B430" s="27"/>
      <c r="C430" s="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2:14" x14ac:dyDescent="0.25">
      <c r="B431" s="27"/>
      <c r="C431" s="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2:14" x14ac:dyDescent="0.25">
      <c r="B432" s="27"/>
      <c r="C432" s="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2:14" x14ac:dyDescent="0.25">
      <c r="B433" s="27"/>
      <c r="C433" s="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2:14" x14ac:dyDescent="0.25">
      <c r="B434" s="27"/>
      <c r="C434" s="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2:14" x14ac:dyDescent="0.25">
      <c r="B435" s="27"/>
      <c r="C435" s="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2:14" x14ac:dyDescent="0.25">
      <c r="B436" s="27"/>
      <c r="C436" s="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2:14" x14ac:dyDescent="0.25">
      <c r="B437" s="27"/>
      <c r="C437" s="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2:14" x14ac:dyDescent="0.25">
      <c r="B438" s="27"/>
      <c r="C438" s="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2:14" x14ac:dyDescent="0.25">
      <c r="B439" s="27"/>
      <c r="C439" s="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2:14" x14ac:dyDescent="0.25">
      <c r="B440" s="27"/>
      <c r="C440" s="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2:14" x14ac:dyDescent="0.25">
      <c r="B441" s="27"/>
      <c r="C441" s="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2:14" x14ac:dyDescent="0.25">
      <c r="B442" s="27"/>
      <c r="C442" s="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2:14" x14ac:dyDescent="0.25">
      <c r="B443" s="27"/>
      <c r="C443" s="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2:14" x14ac:dyDescent="0.25">
      <c r="B444" s="27"/>
      <c r="C444" s="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2:14" x14ac:dyDescent="0.25">
      <c r="B445" s="27"/>
      <c r="C445" s="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2:14" x14ac:dyDescent="0.25">
      <c r="B446" s="27"/>
      <c r="C446" s="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2:14" x14ac:dyDescent="0.25">
      <c r="B447" s="27"/>
      <c r="C447" s="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2:14" x14ac:dyDescent="0.25">
      <c r="B448" s="27"/>
      <c r="C448" s="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2:14" x14ac:dyDescent="0.25">
      <c r="B449" s="27"/>
      <c r="C449" s="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2:14" x14ac:dyDescent="0.25">
      <c r="B450" s="27"/>
      <c r="C450" s="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2:14" x14ac:dyDescent="0.25">
      <c r="B451" s="27"/>
      <c r="C451" s="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2:14" x14ac:dyDescent="0.25">
      <c r="B452" s="27"/>
      <c r="C452" s="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2:14" x14ac:dyDescent="0.25">
      <c r="B453" s="27"/>
      <c r="C453" s="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2:14" x14ac:dyDescent="0.25">
      <c r="B454" s="27"/>
      <c r="C454" s="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2:14" x14ac:dyDescent="0.25">
      <c r="B455" s="27"/>
      <c r="C455" s="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2:14" x14ac:dyDescent="0.25">
      <c r="B456" s="27"/>
      <c r="C456" s="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2:14" x14ac:dyDescent="0.25">
      <c r="B457" s="27"/>
      <c r="C457" s="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2:14" x14ac:dyDescent="0.25">
      <c r="B458" s="27"/>
      <c r="C458" s="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2:14" x14ac:dyDescent="0.25">
      <c r="B459" s="27"/>
      <c r="C459" s="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2:14" x14ac:dyDescent="0.25">
      <c r="B460" s="27"/>
      <c r="C460" s="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2:14" x14ac:dyDescent="0.25">
      <c r="B461" s="27"/>
      <c r="C461" s="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2:14" x14ac:dyDescent="0.25">
      <c r="B462" s="27"/>
      <c r="C462" s="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2:14" x14ac:dyDescent="0.25">
      <c r="B463" s="27"/>
      <c r="C463" s="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2:14" x14ac:dyDescent="0.25">
      <c r="B464" s="27"/>
      <c r="C464" s="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2:14" x14ac:dyDescent="0.25">
      <c r="B465" s="27"/>
      <c r="C465" s="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2:14" x14ac:dyDescent="0.25">
      <c r="B466" s="27"/>
      <c r="C466" s="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2:14" x14ac:dyDescent="0.25">
      <c r="B467" s="27"/>
      <c r="C467" s="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2:14" x14ac:dyDescent="0.25">
      <c r="B468" s="27"/>
      <c r="C468" s="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2:14" x14ac:dyDescent="0.25">
      <c r="B469" s="27"/>
      <c r="C469" s="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2:14" x14ac:dyDescent="0.25">
      <c r="B470" s="27"/>
      <c r="C470" s="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2:14" x14ac:dyDescent="0.25">
      <c r="B471" s="27"/>
      <c r="C471" s="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2:14" x14ac:dyDescent="0.25">
      <c r="B472" s="27"/>
      <c r="C472" s="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2:14" x14ac:dyDescent="0.25">
      <c r="B473" s="27"/>
      <c r="C473" s="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2:14" x14ac:dyDescent="0.25">
      <c r="B474" s="27"/>
      <c r="C474" s="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2:14" x14ac:dyDescent="0.25">
      <c r="B475" s="27"/>
      <c r="C475" s="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2:14" x14ac:dyDescent="0.25">
      <c r="B476" s="27"/>
      <c r="C476" s="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2:14" x14ac:dyDescent="0.25">
      <c r="B477" s="27"/>
      <c r="C477" s="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2:14" x14ac:dyDescent="0.25">
      <c r="B478" s="27"/>
      <c r="C478" s="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2:14" x14ac:dyDescent="0.25">
      <c r="B479" s="27"/>
      <c r="C479" s="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2:14" x14ac:dyDescent="0.25">
      <c r="B480" s="27"/>
      <c r="C480" s="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2:14" x14ac:dyDescent="0.25">
      <c r="B481" s="27"/>
      <c r="C481" s="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2:14" x14ac:dyDescent="0.25">
      <c r="B482" s="27"/>
      <c r="C482" s="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2:14" x14ac:dyDescent="0.25">
      <c r="B483" s="27"/>
      <c r="C483" s="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2:14" x14ac:dyDescent="0.25">
      <c r="B484" s="27"/>
      <c r="C484" s="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2:14" x14ac:dyDescent="0.25">
      <c r="B485" s="27"/>
      <c r="C485" s="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2:14" x14ac:dyDescent="0.25">
      <c r="B486" s="27"/>
      <c r="C486" s="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2:14" x14ac:dyDescent="0.25">
      <c r="B487" s="27"/>
      <c r="C487" s="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2:14" x14ac:dyDescent="0.25">
      <c r="B488" s="27"/>
      <c r="C488" s="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2:14" x14ac:dyDescent="0.25">
      <c r="B489" s="27"/>
      <c r="C489" s="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2:14" x14ac:dyDescent="0.25">
      <c r="B490" s="27"/>
      <c r="C490" s="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2:14" x14ac:dyDescent="0.25">
      <c r="B491" s="27"/>
      <c r="C491" s="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2:14" x14ac:dyDescent="0.25">
      <c r="B492" s="27"/>
      <c r="C492" s="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2:14" x14ac:dyDescent="0.25">
      <c r="B493" s="27"/>
      <c r="C493" s="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2:14" x14ac:dyDescent="0.25">
      <c r="B494" s="27"/>
      <c r="C494" s="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2:14" x14ac:dyDescent="0.25">
      <c r="B495" s="27"/>
      <c r="C495" s="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2:14" x14ac:dyDescent="0.25">
      <c r="B496" s="27"/>
      <c r="C496" s="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2:14" x14ac:dyDescent="0.25">
      <c r="B497" s="27"/>
      <c r="C497" s="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2:14" x14ac:dyDescent="0.25">
      <c r="B498" s="27"/>
      <c r="C498" s="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2:14" x14ac:dyDescent="0.25">
      <c r="B499" s="27"/>
      <c r="C499" s="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2:14" x14ac:dyDescent="0.25">
      <c r="B500" s="27"/>
      <c r="C500" s="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2:14" x14ac:dyDescent="0.25">
      <c r="B501" s="27"/>
      <c r="C501" s="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2:14" x14ac:dyDescent="0.25">
      <c r="B502" s="27"/>
      <c r="C502" s="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2:14" x14ac:dyDescent="0.25">
      <c r="B503" s="27"/>
      <c r="C503" s="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2:14" x14ac:dyDescent="0.25">
      <c r="B504" s="27"/>
      <c r="C504" s="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2:14" x14ac:dyDescent="0.25">
      <c r="B505" s="27"/>
      <c r="C505" s="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2:14" x14ac:dyDescent="0.25">
      <c r="B506" s="27"/>
      <c r="C506" s="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2:14" x14ac:dyDescent="0.25">
      <c r="B507" s="27"/>
      <c r="C507" s="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2:14" x14ac:dyDescent="0.25">
      <c r="B508" s="27"/>
      <c r="C508" s="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2:14" x14ac:dyDescent="0.25">
      <c r="B509" s="27"/>
      <c r="C509" s="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2:14" x14ac:dyDescent="0.25">
      <c r="B510" s="27"/>
      <c r="C510" s="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2:14" x14ac:dyDescent="0.25">
      <c r="B511" s="27"/>
      <c r="C511" s="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2:14" x14ac:dyDescent="0.25">
      <c r="B512" s="27"/>
      <c r="C512" s="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2:14" x14ac:dyDescent="0.25">
      <c r="B513" s="27"/>
      <c r="C513" s="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2:14" x14ac:dyDescent="0.25">
      <c r="B514" s="27"/>
      <c r="C514" s="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2:14" x14ac:dyDescent="0.25">
      <c r="B515" s="27"/>
      <c r="C515" s="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2:14" x14ac:dyDescent="0.25">
      <c r="B516" s="27"/>
      <c r="C516" s="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2:14" x14ac:dyDescent="0.25">
      <c r="B517" s="27"/>
      <c r="C517" s="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2:14" x14ac:dyDescent="0.25">
      <c r="B518" s="27"/>
      <c r="C518" s="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2:14" x14ac:dyDescent="0.25">
      <c r="B519" s="27"/>
      <c r="C519" s="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2:14" x14ac:dyDescent="0.25">
      <c r="B520" s="27"/>
      <c r="C520" s="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2:14" x14ac:dyDescent="0.25">
      <c r="B521" s="27"/>
      <c r="C521" s="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2:14" x14ac:dyDescent="0.25">
      <c r="B522" s="27"/>
      <c r="C522" s="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2:14" x14ac:dyDescent="0.25">
      <c r="B523" s="27"/>
      <c r="C523" s="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2:14" x14ac:dyDescent="0.25">
      <c r="B524" s="27"/>
      <c r="C524" s="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2:14" x14ac:dyDescent="0.25">
      <c r="B525" s="27"/>
      <c r="C525" s="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2:14" x14ac:dyDescent="0.25">
      <c r="B526" s="27"/>
      <c r="C526" s="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2:14" x14ac:dyDescent="0.25">
      <c r="B527" s="27"/>
      <c r="C527" s="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2:14" x14ac:dyDescent="0.25">
      <c r="B528" s="27"/>
      <c r="C528" s="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2:14" x14ac:dyDescent="0.25">
      <c r="B529" s="27"/>
      <c r="C529" s="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2:14" x14ac:dyDescent="0.25">
      <c r="B530" s="27"/>
      <c r="C530" s="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2:14" x14ac:dyDescent="0.25">
      <c r="B531" s="27"/>
      <c r="C531" s="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2:14" x14ac:dyDescent="0.25">
      <c r="B532" s="27"/>
      <c r="C532" s="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2:14" x14ac:dyDescent="0.25">
      <c r="B533" s="27"/>
      <c r="C533" s="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2:14" x14ac:dyDescent="0.25">
      <c r="B534" s="27"/>
      <c r="C534" s="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2:14" x14ac:dyDescent="0.25">
      <c r="B535" s="27"/>
      <c r="C535" s="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2:14" x14ac:dyDescent="0.25">
      <c r="B536" s="27"/>
      <c r="C536" s="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2:14" x14ac:dyDescent="0.25">
      <c r="B537" s="27"/>
      <c r="C537" s="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2:14" x14ac:dyDescent="0.25">
      <c r="B538" s="27"/>
      <c r="C538" s="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2:14" x14ac:dyDescent="0.25">
      <c r="B539" s="27"/>
      <c r="C539" s="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2:14" x14ac:dyDescent="0.25">
      <c r="B540" s="27"/>
      <c r="C540" s="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2:14" x14ac:dyDescent="0.25">
      <c r="B541" s="27"/>
      <c r="C541" s="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2:14" x14ac:dyDescent="0.25">
      <c r="B542" s="27"/>
      <c r="C542" s="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2:14" x14ac:dyDescent="0.25">
      <c r="B543" s="27"/>
      <c r="C543" s="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2:14" x14ac:dyDescent="0.25">
      <c r="B544" s="27"/>
      <c r="C544" s="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2:14" x14ac:dyDescent="0.25">
      <c r="B545" s="27"/>
      <c r="C545" s="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2:14" x14ac:dyDescent="0.25">
      <c r="B546" s="27"/>
      <c r="C546" s="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2:14" x14ac:dyDescent="0.25">
      <c r="B547" s="27"/>
      <c r="C547" s="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2:14" x14ac:dyDescent="0.25">
      <c r="B548" s="27"/>
      <c r="C548" s="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2:14" x14ac:dyDescent="0.25">
      <c r="B549" s="27"/>
      <c r="C549" s="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2:14" x14ac:dyDescent="0.25">
      <c r="B550" s="27"/>
      <c r="C550" s="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2:14" x14ac:dyDescent="0.25">
      <c r="B551" s="27"/>
      <c r="C551" s="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2:14" x14ac:dyDescent="0.25">
      <c r="B552" s="27"/>
      <c r="C552" s="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2:14" x14ac:dyDescent="0.25">
      <c r="B553" s="27"/>
      <c r="C553" s="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2:14" x14ac:dyDescent="0.25">
      <c r="B554" s="27"/>
      <c r="C554" s="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2:14" x14ac:dyDescent="0.25">
      <c r="B555" s="27"/>
      <c r="C555" s="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2:14" x14ac:dyDescent="0.25">
      <c r="B556" s="27"/>
      <c r="C556" s="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2:14" x14ac:dyDescent="0.25">
      <c r="B557" s="27"/>
      <c r="C557" s="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2:14" x14ac:dyDescent="0.25">
      <c r="B558" s="27"/>
      <c r="C558" s="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2:14" x14ac:dyDescent="0.25">
      <c r="B559" s="27"/>
      <c r="C559" s="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2:14" x14ac:dyDescent="0.25">
      <c r="B560" s="27"/>
      <c r="C560" s="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2:14" x14ac:dyDescent="0.25">
      <c r="B561" s="27"/>
      <c r="C561" s="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2:14" x14ac:dyDescent="0.25">
      <c r="B562" s="27"/>
      <c r="C562" s="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2:14" x14ac:dyDescent="0.25">
      <c r="B563" s="27"/>
      <c r="C563" s="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2:14" x14ac:dyDescent="0.25">
      <c r="B564" s="27"/>
      <c r="C564" s="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2:14" x14ac:dyDescent="0.25">
      <c r="B565" s="27"/>
      <c r="C565" s="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2:14" x14ac:dyDescent="0.25">
      <c r="B566" s="27"/>
      <c r="C566" s="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2:14" x14ac:dyDescent="0.25">
      <c r="B567" s="27"/>
      <c r="C567" s="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2:14" x14ac:dyDescent="0.25">
      <c r="B568" s="27"/>
      <c r="C568" s="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2:14" x14ac:dyDescent="0.25">
      <c r="B569" s="27"/>
      <c r="C569" s="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2:14" x14ac:dyDescent="0.25">
      <c r="B570" s="27"/>
      <c r="C570" s="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2:14" x14ac:dyDescent="0.25">
      <c r="B571" s="27"/>
      <c r="C571" s="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2:14" x14ac:dyDescent="0.25">
      <c r="B572" s="27"/>
      <c r="C572" s="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2:14" x14ac:dyDescent="0.25">
      <c r="B573" s="27"/>
      <c r="C573" s="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2:14" x14ac:dyDescent="0.25">
      <c r="B574" s="27"/>
      <c r="C574" s="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2:14" x14ac:dyDescent="0.25">
      <c r="B575" s="27"/>
      <c r="C575" s="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2:14" x14ac:dyDescent="0.25">
      <c r="B576" s="27"/>
      <c r="C576" s="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2:14" x14ac:dyDescent="0.25">
      <c r="B577" s="27"/>
      <c r="C577" s="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2:14" x14ac:dyDescent="0.25">
      <c r="B578" s="27"/>
      <c r="C578" s="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2:14" x14ac:dyDescent="0.25">
      <c r="B579" s="27"/>
      <c r="C579" s="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2:14" x14ac:dyDescent="0.25">
      <c r="B580" s="27"/>
      <c r="C580" s="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2:14" x14ac:dyDescent="0.25">
      <c r="B581" s="27"/>
      <c r="C581" s="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2:14" x14ac:dyDescent="0.25">
      <c r="B582" s="27"/>
      <c r="C582" s="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2:14" x14ac:dyDescent="0.25">
      <c r="B583" s="27"/>
      <c r="C583" s="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2:14" x14ac:dyDescent="0.25">
      <c r="B584" s="27"/>
      <c r="C584" s="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2:14" x14ac:dyDescent="0.25">
      <c r="B585" s="27"/>
      <c r="C585" s="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2:14" x14ac:dyDescent="0.25">
      <c r="B586" s="27"/>
      <c r="C586" s="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2:14" x14ac:dyDescent="0.25">
      <c r="B587" s="27"/>
      <c r="C587" s="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2:14" x14ac:dyDescent="0.25">
      <c r="B588" s="27"/>
      <c r="C588" s="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2:14" x14ac:dyDescent="0.25">
      <c r="B589" s="27"/>
      <c r="C589" s="5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2:14" x14ac:dyDescent="0.25">
      <c r="B590" s="27"/>
      <c r="C590" s="5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2:14" x14ac:dyDescent="0.25">
      <c r="B591" s="27"/>
      <c r="C591" s="5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2:14" x14ac:dyDescent="0.25">
      <c r="B592" s="27"/>
      <c r="C592" s="5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2:14" x14ac:dyDescent="0.25">
      <c r="B593" s="27"/>
      <c r="C593" s="5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2:14" x14ac:dyDescent="0.25">
      <c r="B594" s="27"/>
      <c r="C594" s="5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2:14" x14ac:dyDescent="0.25">
      <c r="B595" s="27"/>
      <c r="C595" s="5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2:14" x14ac:dyDescent="0.25">
      <c r="B596" s="27"/>
      <c r="C596" s="5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2:14" x14ac:dyDescent="0.25">
      <c r="B597" s="27"/>
      <c r="C597" s="5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2:14" x14ac:dyDescent="0.25">
      <c r="B598" s="27"/>
      <c r="C598" s="5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2:14" x14ac:dyDescent="0.25">
      <c r="B599" s="27"/>
      <c r="C599" s="5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2:14" x14ac:dyDescent="0.25">
      <c r="B600" s="27"/>
      <c r="C600" s="5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2:14" x14ac:dyDescent="0.25">
      <c r="B601" s="27"/>
      <c r="C601" s="5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2:14" x14ac:dyDescent="0.25">
      <c r="B602" s="27"/>
      <c r="C602" s="5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2:14" x14ac:dyDescent="0.25">
      <c r="B603" s="27"/>
      <c r="C603" s="5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2:14" x14ac:dyDescent="0.25">
      <c r="B604" s="27"/>
      <c r="C604" s="5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2:14" x14ac:dyDescent="0.25">
      <c r="B605" s="27"/>
      <c r="C605" s="5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2:14" x14ac:dyDescent="0.25">
      <c r="B606" s="27"/>
      <c r="C606" s="5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2:14" x14ac:dyDescent="0.25">
      <c r="B607" s="27"/>
      <c r="C607" s="5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2:14" x14ac:dyDescent="0.25">
      <c r="B608" s="27"/>
      <c r="C608" s="5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2:14" x14ac:dyDescent="0.25">
      <c r="B609" s="27"/>
      <c r="C609" s="5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2:14" x14ac:dyDescent="0.25">
      <c r="B610" s="27"/>
      <c r="C610" s="5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2:14" x14ac:dyDescent="0.25">
      <c r="B611" s="27"/>
      <c r="C611" s="5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2:14" x14ac:dyDescent="0.25">
      <c r="B612" s="27"/>
      <c r="C612" s="5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2:14" x14ac:dyDescent="0.25">
      <c r="B613" s="27"/>
      <c r="C613" s="5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2:14" x14ac:dyDescent="0.25">
      <c r="B614" s="27"/>
      <c r="C614" s="5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2:14" x14ac:dyDescent="0.25">
      <c r="B615" s="27"/>
      <c r="C615" s="5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2:14" x14ac:dyDescent="0.25">
      <c r="B616" s="27"/>
      <c r="C616" s="5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2:14" x14ac:dyDescent="0.25">
      <c r="B617" s="27"/>
      <c r="C617" s="5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2:14" x14ac:dyDescent="0.25">
      <c r="B618" s="27"/>
      <c r="C618" s="5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2:14" x14ac:dyDescent="0.25">
      <c r="B619" s="27"/>
      <c r="C619" s="5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2:14" x14ac:dyDescent="0.25">
      <c r="B620" s="27"/>
      <c r="C620" s="5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2:14" x14ac:dyDescent="0.25">
      <c r="B621" s="27"/>
      <c r="C621" s="5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2:14" x14ac:dyDescent="0.25">
      <c r="B622" s="27"/>
      <c r="C622" s="5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2:14" x14ac:dyDescent="0.25">
      <c r="B623" s="27"/>
      <c r="C623" s="5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2:14" x14ac:dyDescent="0.25">
      <c r="B624" s="27"/>
      <c r="C624" s="5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2:14" x14ac:dyDescent="0.25">
      <c r="B625" s="27"/>
      <c r="C625" s="5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2:14" x14ac:dyDescent="0.25">
      <c r="B626" s="27"/>
      <c r="C626" s="5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2:14" x14ac:dyDescent="0.25">
      <c r="B627" s="27"/>
      <c r="C627" s="5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2:14" x14ac:dyDescent="0.25">
      <c r="B628" s="27"/>
      <c r="C628" s="5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2:14" x14ac:dyDescent="0.25">
      <c r="B629" s="27"/>
      <c r="C629" s="5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2:14" x14ac:dyDescent="0.25">
      <c r="B630" s="27"/>
      <c r="C630" s="5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2:14" x14ac:dyDescent="0.25">
      <c r="B631" s="27"/>
      <c r="C631" s="5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2:14" x14ac:dyDescent="0.25">
      <c r="B632" s="27"/>
      <c r="C632" s="5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2:14" x14ac:dyDescent="0.25">
      <c r="B633" s="27"/>
      <c r="C633" s="5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2:14" x14ac:dyDescent="0.25">
      <c r="B634" s="27"/>
      <c r="C634" s="5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2:14" x14ac:dyDescent="0.25">
      <c r="B635" s="27"/>
      <c r="C635" s="5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2:14" x14ac:dyDescent="0.25">
      <c r="B636" s="27"/>
      <c r="C636" s="5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2:14" x14ac:dyDescent="0.25">
      <c r="B637" s="27"/>
      <c r="C637" s="5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2:14" x14ac:dyDescent="0.25">
      <c r="B638" s="27"/>
      <c r="C638" s="5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2:14" x14ac:dyDescent="0.25">
      <c r="B639" s="27"/>
      <c r="C639" s="5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2:14" x14ac:dyDescent="0.25">
      <c r="B640" s="27"/>
      <c r="C640" s="5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2:14" x14ac:dyDescent="0.25">
      <c r="B641" s="27"/>
      <c r="C641" s="5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2:14" x14ac:dyDescent="0.25">
      <c r="B642" s="27"/>
      <c r="C642" s="5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2:14" x14ac:dyDescent="0.25">
      <c r="B643" s="27"/>
      <c r="C643" s="5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2:14" x14ac:dyDescent="0.25">
      <c r="B644" s="27"/>
      <c r="C644" s="5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2:14" x14ac:dyDescent="0.25">
      <c r="B645" s="27"/>
      <c r="C645" s="5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2:14" x14ac:dyDescent="0.25">
      <c r="B646" s="27"/>
      <c r="C646" s="5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2:14" x14ac:dyDescent="0.25">
      <c r="B647" s="27"/>
      <c r="C647" s="5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2:14" x14ac:dyDescent="0.25">
      <c r="B648" s="27"/>
      <c r="C648" s="5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2:14" x14ac:dyDescent="0.25">
      <c r="B649" s="27"/>
      <c r="C649" s="5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2:14" x14ac:dyDescent="0.25">
      <c r="B650" s="27"/>
      <c r="C650" s="5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2:14" x14ac:dyDescent="0.25">
      <c r="B651" s="27"/>
      <c r="C651" s="5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2:14" x14ac:dyDescent="0.25">
      <c r="B652" s="27"/>
      <c r="C652" s="5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2:14" x14ac:dyDescent="0.25">
      <c r="B653" s="27"/>
      <c r="C653" s="5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2:14" x14ac:dyDescent="0.25">
      <c r="B654" s="27"/>
      <c r="C654" s="5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2:14" x14ac:dyDescent="0.25">
      <c r="B655" s="27"/>
      <c r="C655" s="5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2:14" x14ac:dyDescent="0.25">
      <c r="B656" s="27"/>
      <c r="C656" s="5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2:14" x14ac:dyDescent="0.25">
      <c r="B657" s="27"/>
      <c r="C657" s="5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2:14" x14ac:dyDescent="0.25">
      <c r="B658" s="27"/>
      <c r="C658" s="5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2:14" x14ac:dyDescent="0.25">
      <c r="B659" s="27"/>
      <c r="C659" s="5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2:14" x14ac:dyDescent="0.25">
      <c r="B660" s="27"/>
      <c r="C660" s="5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2:14" x14ac:dyDescent="0.25">
      <c r="B661" s="27"/>
      <c r="C661" s="5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2:14" x14ac:dyDescent="0.25">
      <c r="B662" s="27"/>
      <c r="C662" s="5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2:14" x14ac:dyDescent="0.25">
      <c r="B663" s="27"/>
      <c r="C663" s="5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2:14" x14ac:dyDescent="0.25">
      <c r="B664" s="27"/>
      <c r="C664" s="5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2:14" x14ac:dyDescent="0.25">
      <c r="B665" s="27"/>
      <c r="C665" s="5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2:14" x14ac:dyDescent="0.25">
      <c r="B666" s="27"/>
      <c r="C666" s="5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2:14" x14ac:dyDescent="0.25">
      <c r="B667" s="27"/>
      <c r="C667" s="5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2:14" x14ac:dyDescent="0.25">
      <c r="B668" s="27"/>
      <c r="C668" s="5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2:14" x14ac:dyDescent="0.25">
      <c r="B669" s="27"/>
      <c r="C669" s="5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2:14" x14ac:dyDescent="0.25">
      <c r="B670" s="27"/>
      <c r="C670" s="5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2:14" x14ac:dyDescent="0.25">
      <c r="B671" s="27"/>
      <c r="C671" s="5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2:14" x14ac:dyDescent="0.25">
      <c r="B672" s="27"/>
      <c r="C672" s="5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2:14" x14ac:dyDescent="0.25">
      <c r="B673" s="27"/>
      <c r="C673" s="5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2:14" x14ac:dyDescent="0.25">
      <c r="B674" s="27"/>
      <c r="C674" s="5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2:14" x14ac:dyDescent="0.25">
      <c r="B675" s="27"/>
      <c r="C675" s="5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2:14" x14ac:dyDescent="0.25">
      <c r="B676" s="27"/>
      <c r="C676" s="5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2:14" x14ac:dyDescent="0.25">
      <c r="B677" s="27"/>
      <c r="C677" s="5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2:14" x14ac:dyDescent="0.25">
      <c r="B678" s="27"/>
      <c r="C678" s="5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2:14" x14ac:dyDescent="0.25">
      <c r="B679" s="27"/>
      <c r="C679" s="5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2:14" x14ac:dyDescent="0.25">
      <c r="B680" s="27"/>
      <c r="C680" s="5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2:14" x14ac:dyDescent="0.25">
      <c r="B681" s="27"/>
      <c r="C681" s="5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2:14" x14ac:dyDescent="0.25">
      <c r="B682" s="27"/>
      <c r="C682" s="5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2:14" x14ac:dyDescent="0.25">
      <c r="B683" s="27"/>
      <c r="C683" s="5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2:14" x14ac:dyDescent="0.25">
      <c r="B684" s="27"/>
      <c r="C684" s="5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2:14" x14ac:dyDescent="0.25">
      <c r="B685" s="27"/>
      <c r="C685" s="5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2:14" x14ac:dyDescent="0.25">
      <c r="B686" s="27"/>
      <c r="C686" s="5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2:14" x14ac:dyDescent="0.25">
      <c r="B687" s="27"/>
      <c r="C687" s="5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2:14" x14ac:dyDescent="0.25">
      <c r="B688" s="27"/>
      <c r="C688" s="5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2:14" x14ac:dyDescent="0.25">
      <c r="B689" s="27"/>
      <c r="C689" s="5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2:14" x14ac:dyDescent="0.25">
      <c r="B690" s="27"/>
      <c r="C690" s="5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2:14" x14ac:dyDescent="0.25">
      <c r="B691" s="27"/>
      <c r="C691" s="5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2:14" x14ac:dyDescent="0.25">
      <c r="B692" s="27"/>
      <c r="C692" s="5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2:14" x14ac:dyDescent="0.25">
      <c r="B693" s="27"/>
      <c r="C693" s="5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2:14" x14ac:dyDescent="0.25">
      <c r="B694" s="27"/>
      <c r="C694" s="5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2:14" x14ac:dyDescent="0.25">
      <c r="B695" s="27"/>
      <c r="C695" s="5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2:14" x14ac:dyDescent="0.25">
      <c r="B696" s="27"/>
      <c r="C696" s="5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2:14" x14ac:dyDescent="0.25">
      <c r="B697" s="27"/>
      <c r="C697" s="5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2:14" x14ac:dyDescent="0.25">
      <c r="B698" s="27"/>
      <c r="C698" s="5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2:14" x14ac:dyDescent="0.25">
      <c r="B699" s="27"/>
      <c r="C699" s="5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2:14" x14ac:dyDescent="0.25">
      <c r="B700" s="27"/>
      <c r="C700" s="5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2:14" x14ac:dyDescent="0.25">
      <c r="B701" s="27"/>
      <c r="C701" s="5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2:14" x14ac:dyDescent="0.25">
      <c r="B702" s="27"/>
      <c r="C702" s="5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2:14" x14ac:dyDescent="0.25">
      <c r="B703" s="27"/>
      <c r="C703" s="5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2:14" x14ac:dyDescent="0.25">
      <c r="B704" s="27"/>
      <c r="C704" s="5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2:14" x14ac:dyDescent="0.25">
      <c r="B705" s="27"/>
      <c r="C705" s="5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2:14" x14ac:dyDescent="0.25">
      <c r="B706" s="27"/>
      <c r="C706" s="5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2:14" x14ac:dyDescent="0.25">
      <c r="B707" s="27"/>
      <c r="C707" s="5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2:14" x14ac:dyDescent="0.25">
      <c r="B708" s="27"/>
      <c r="C708" s="5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2:14" x14ac:dyDescent="0.25">
      <c r="B709" s="27"/>
      <c r="C709" s="5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2:14" x14ac:dyDescent="0.25">
      <c r="B710" s="27"/>
      <c r="C710" s="5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2:14" x14ac:dyDescent="0.25">
      <c r="B711" s="27"/>
      <c r="C711" s="5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2:14" x14ac:dyDescent="0.25">
      <c r="B712" s="27"/>
      <c r="C712" s="5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2:14" x14ac:dyDescent="0.25">
      <c r="B713" s="27"/>
      <c r="C713" s="5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2:14" x14ac:dyDescent="0.25">
      <c r="B714" s="27"/>
      <c r="C714" s="5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2:14" x14ac:dyDescent="0.25">
      <c r="B715" s="27"/>
      <c r="C715" s="5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2:14" x14ac:dyDescent="0.25">
      <c r="B716" s="27"/>
      <c r="C716" s="5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2:14" x14ac:dyDescent="0.25">
      <c r="B717" s="27"/>
      <c r="C717" s="5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2:14" x14ac:dyDescent="0.25">
      <c r="B718" s="27"/>
      <c r="C718" s="5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2:14" x14ac:dyDescent="0.25">
      <c r="B719" s="27"/>
      <c r="C719" s="5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2:14" x14ac:dyDescent="0.25">
      <c r="B720" s="27"/>
      <c r="C720" s="5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2:14" x14ac:dyDescent="0.25">
      <c r="B721" s="27"/>
      <c r="C721" s="5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2:14" x14ac:dyDescent="0.25">
      <c r="B722" s="27"/>
      <c r="C722" s="5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2:14" x14ac:dyDescent="0.25">
      <c r="B723" s="27"/>
      <c r="C723" s="5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2:14" x14ac:dyDescent="0.25">
      <c r="B724" s="27"/>
      <c r="C724" s="5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2:14" x14ac:dyDescent="0.25">
      <c r="B725" s="27"/>
      <c r="C725" s="5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2:14" x14ac:dyDescent="0.25">
      <c r="B726" s="27"/>
      <c r="C726" s="5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2:14" x14ac:dyDescent="0.25">
      <c r="B727" s="27"/>
      <c r="C727" s="5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2:14" x14ac:dyDescent="0.25">
      <c r="B728" s="27"/>
      <c r="C728" s="5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2:14" x14ac:dyDescent="0.25">
      <c r="B729" s="27"/>
      <c r="C729" s="5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2:14" x14ac:dyDescent="0.25">
      <c r="B730" s="27"/>
      <c r="C730" s="5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2:14" x14ac:dyDescent="0.25">
      <c r="B731" s="27"/>
      <c r="C731" s="5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2:14" x14ac:dyDescent="0.25">
      <c r="B732" s="27"/>
      <c r="C732" s="5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2:14" x14ac:dyDescent="0.25">
      <c r="B733" s="27"/>
      <c r="C733" s="5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2:14" x14ac:dyDescent="0.25">
      <c r="B734" s="27"/>
      <c r="C734" s="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2:14" x14ac:dyDescent="0.25">
      <c r="B735" s="27"/>
      <c r="C735" s="5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2:14" x14ac:dyDescent="0.25">
      <c r="B736" s="27"/>
      <c r="C736" s="5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2:14" x14ac:dyDescent="0.25">
      <c r="B737" s="27"/>
      <c r="C737" s="5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2:14" x14ac:dyDescent="0.25">
      <c r="B738" s="27"/>
      <c r="C738" s="5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2:14" x14ac:dyDescent="0.25">
      <c r="B739" s="27"/>
      <c r="C739" s="5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2:14" x14ac:dyDescent="0.25">
      <c r="B740" s="27"/>
      <c r="C740" s="5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2:14" x14ac:dyDescent="0.25">
      <c r="B741" s="27"/>
      <c r="C741" s="5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2:14" x14ac:dyDescent="0.25">
      <c r="B742" s="27"/>
      <c r="C742" s="5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2:14" x14ac:dyDescent="0.25">
      <c r="B743" s="27"/>
      <c r="C743" s="5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2:14" x14ac:dyDescent="0.25">
      <c r="B744" s="27"/>
      <c r="C744" s="5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2:14" x14ac:dyDescent="0.25">
      <c r="B745" s="27"/>
      <c r="C745" s="5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2:14" x14ac:dyDescent="0.25">
      <c r="B746" s="27"/>
      <c r="C746" s="5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2:14" x14ac:dyDescent="0.25">
      <c r="B747" s="27"/>
      <c r="C747" s="5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2:14" x14ac:dyDescent="0.25">
      <c r="B748" s="27"/>
      <c r="C748" s="5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2:14" x14ac:dyDescent="0.25">
      <c r="B749" s="27"/>
      <c r="C749" s="5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2:14" x14ac:dyDescent="0.25">
      <c r="B750" s="27"/>
      <c r="C750" s="5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2:14" x14ac:dyDescent="0.25">
      <c r="B751" s="27"/>
      <c r="C751" s="5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2:14" x14ac:dyDescent="0.25">
      <c r="B752" s="27"/>
      <c r="C752" s="5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2:14" x14ac:dyDescent="0.25">
      <c r="B753" s="27"/>
      <c r="C753" s="5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2:14" x14ac:dyDescent="0.25">
      <c r="B754" s="27"/>
      <c r="C754" s="5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2:14" x14ac:dyDescent="0.25">
      <c r="B755" s="27"/>
      <c r="C755" s="5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2:14" x14ac:dyDescent="0.25">
      <c r="B756" s="27"/>
      <c r="C756" s="5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2:14" x14ac:dyDescent="0.25">
      <c r="B757" s="27"/>
      <c r="C757" s="5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2:14" x14ac:dyDescent="0.25">
      <c r="B758" s="27"/>
      <c r="C758" s="5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2:14" x14ac:dyDescent="0.25">
      <c r="B759" s="27"/>
      <c r="C759" s="5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2:14" x14ac:dyDescent="0.25">
      <c r="B760" s="27"/>
      <c r="C760" s="5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2:14" x14ac:dyDescent="0.25">
      <c r="B761" s="27"/>
      <c r="C761" s="5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2:14" x14ac:dyDescent="0.25">
      <c r="B762" s="27"/>
      <c r="C762" s="5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2:14" x14ac:dyDescent="0.25">
      <c r="B763" s="27"/>
      <c r="C763" s="5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2:14" x14ac:dyDescent="0.25">
      <c r="B764" s="27"/>
      <c r="C764" s="5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2:14" x14ac:dyDescent="0.25">
      <c r="B765" s="27"/>
      <c r="C765" s="5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2:14" x14ac:dyDescent="0.25">
      <c r="B766" s="27"/>
      <c r="C766" s="5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2:14" x14ac:dyDescent="0.25">
      <c r="B767" s="27"/>
      <c r="C767" s="5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2:14" x14ac:dyDescent="0.25">
      <c r="B768" s="27"/>
      <c r="C768" s="5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2:14" x14ac:dyDescent="0.25">
      <c r="B769" s="27"/>
      <c r="C769" s="5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2:14" x14ac:dyDescent="0.25">
      <c r="B770" s="27"/>
      <c r="C770" s="5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2:14" x14ac:dyDescent="0.25">
      <c r="B771" s="27"/>
      <c r="C771" s="5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2:14" x14ac:dyDescent="0.25">
      <c r="B772" s="27"/>
      <c r="C772" s="5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2:14" x14ac:dyDescent="0.25">
      <c r="B773" s="27"/>
      <c r="C773" s="5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2:14" x14ac:dyDescent="0.25">
      <c r="B774" s="27"/>
      <c r="C774" s="5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2:14" x14ac:dyDescent="0.25">
      <c r="B775" s="27"/>
      <c r="C775" s="5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2:14" x14ac:dyDescent="0.25">
      <c r="B776" s="27"/>
      <c r="C776" s="5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2:14" x14ac:dyDescent="0.25">
      <c r="B777" s="27"/>
      <c r="C777" s="5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2:14" x14ac:dyDescent="0.25">
      <c r="B778" s="27"/>
      <c r="C778" s="5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2:14" x14ac:dyDescent="0.25">
      <c r="B779" s="27"/>
      <c r="C779" s="5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2:14" x14ac:dyDescent="0.25">
      <c r="B780" s="27"/>
      <c r="C780" s="5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2:14" x14ac:dyDescent="0.25">
      <c r="B781" s="27"/>
      <c r="C781" s="5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2:14" x14ac:dyDescent="0.25">
      <c r="B782" s="27"/>
      <c r="C782" s="5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2:14" x14ac:dyDescent="0.25">
      <c r="B783" s="27"/>
      <c r="C783" s="5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2:14" x14ac:dyDescent="0.25">
      <c r="B784" s="27"/>
      <c r="C784" s="5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2:14" x14ac:dyDescent="0.25">
      <c r="B785" s="27"/>
      <c r="C785" s="5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2:14" x14ac:dyDescent="0.25">
      <c r="B786" s="27"/>
      <c r="C786" s="5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2:14" x14ac:dyDescent="0.25">
      <c r="B787" s="27"/>
      <c r="C787" s="5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2:14" x14ac:dyDescent="0.25">
      <c r="B788" s="27"/>
      <c r="C788" s="5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2:14" x14ac:dyDescent="0.25">
      <c r="B789" s="27"/>
      <c r="C789" s="5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2:14" x14ac:dyDescent="0.25">
      <c r="B790" s="27"/>
      <c r="C790" s="5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2:14" x14ac:dyDescent="0.25">
      <c r="B791" s="27"/>
      <c r="C791" s="5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2:14" x14ac:dyDescent="0.25">
      <c r="B792" s="27"/>
      <c r="C792" s="5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2:14" x14ac:dyDescent="0.25">
      <c r="B793" s="27"/>
      <c r="C793" s="5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2:14" x14ac:dyDescent="0.25">
      <c r="B794" s="27"/>
      <c r="C794" s="5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2:14" x14ac:dyDescent="0.25">
      <c r="B795" s="27"/>
      <c r="C795" s="5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2:14" x14ac:dyDescent="0.25">
      <c r="B796" s="27"/>
      <c r="C796" s="5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2:14" x14ac:dyDescent="0.25">
      <c r="B797" s="27"/>
      <c r="C797" s="5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2:14" x14ac:dyDescent="0.25">
      <c r="B798" s="27"/>
      <c r="C798" s="5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2:14" x14ac:dyDescent="0.25">
      <c r="B799" s="27"/>
      <c r="C799" s="5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2:14" x14ac:dyDescent="0.25">
      <c r="B800" s="27"/>
      <c r="C800" s="5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2:14" x14ac:dyDescent="0.25">
      <c r="B801" s="27"/>
      <c r="C801" s="5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2:14" x14ac:dyDescent="0.25">
      <c r="B802" s="27"/>
      <c r="C802" s="5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2:14" x14ac:dyDescent="0.25">
      <c r="B803" s="27"/>
      <c r="C803" s="5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2:14" x14ac:dyDescent="0.25">
      <c r="B804" s="27"/>
      <c r="C804" s="5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2:14" x14ac:dyDescent="0.25">
      <c r="B805" s="27"/>
      <c r="C805" s="5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2:14" x14ac:dyDescent="0.25">
      <c r="B806" s="27"/>
      <c r="C806" s="5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2:14" x14ac:dyDescent="0.25">
      <c r="B807" s="27"/>
      <c r="C807" s="5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2:14" x14ac:dyDescent="0.25">
      <c r="B808" s="27"/>
      <c r="C808" s="5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2:14" x14ac:dyDescent="0.25">
      <c r="B809" s="27"/>
      <c r="C809" s="5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2:14" x14ac:dyDescent="0.25">
      <c r="B810" s="27"/>
      <c r="C810" s="5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2:14" x14ac:dyDescent="0.25">
      <c r="B811" s="27"/>
      <c r="C811" s="5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2:14" x14ac:dyDescent="0.25">
      <c r="B812" s="27"/>
      <c r="C812" s="5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2:14" x14ac:dyDescent="0.25">
      <c r="B813" s="27"/>
      <c r="C813" s="5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2:14" x14ac:dyDescent="0.25">
      <c r="B814" s="27"/>
      <c r="C814" s="5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2:14" x14ac:dyDescent="0.25">
      <c r="B815" s="27"/>
      <c r="C815" s="5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2:14" x14ac:dyDescent="0.25">
      <c r="B816" s="27"/>
      <c r="C816" s="5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2:14" x14ac:dyDescent="0.25">
      <c r="B817" s="27"/>
      <c r="C817" s="5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2:14" x14ac:dyDescent="0.25">
      <c r="B818" s="27"/>
      <c r="C818" s="5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2:14" x14ac:dyDescent="0.25">
      <c r="B819" s="27"/>
      <c r="C819" s="5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2:14" x14ac:dyDescent="0.25">
      <c r="B820" s="27"/>
      <c r="C820" s="5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2:14" x14ac:dyDescent="0.25">
      <c r="B821" s="27"/>
      <c r="C821" s="5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2:14" x14ac:dyDescent="0.25">
      <c r="B822" s="27"/>
      <c r="C822" s="5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2:14" x14ac:dyDescent="0.25">
      <c r="B823" s="27"/>
      <c r="C823" s="5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2:14" x14ac:dyDescent="0.25">
      <c r="B824" s="27"/>
      <c r="C824" s="5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2:14" x14ac:dyDescent="0.25">
      <c r="B825" s="27"/>
      <c r="C825" s="5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2:14" x14ac:dyDescent="0.25">
      <c r="B826" s="27"/>
      <c r="C826" s="5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2:14" x14ac:dyDescent="0.25">
      <c r="B827" s="27"/>
      <c r="C827" s="5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2:14" x14ac:dyDescent="0.25">
      <c r="B828" s="27"/>
      <c r="C828" s="5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2:14" x14ac:dyDescent="0.25">
      <c r="B829" s="27"/>
      <c r="C829" s="5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2:14" x14ac:dyDescent="0.25">
      <c r="B830" s="27"/>
      <c r="C830" s="5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2:14" x14ac:dyDescent="0.25">
      <c r="B831" s="27"/>
      <c r="C831" s="5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2:14" x14ac:dyDescent="0.25">
      <c r="B832" s="27"/>
      <c r="C832" s="5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2:14" x14ac:dyDescent="0.25">
      <c r="B833" s="27"/>
      <c r="C833" s="5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2:14" x14ac:dyDescent="0.25">
      <c r="B834" s="27"/>
      <c r="C834" s="5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2:14" x14ac:dyDescent="0.25">
      <c r="B835" s="27"/>
      <c r="C835" s="5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2:14" x14ac:dyDescent="0.25">
      <c r="B836" s="27"/>
      <c r="C836" s="5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2:14" x14ac:dyDescent="0.25">
      <c r="B837" s="27"/>
      <c r="C837" s="5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2:14" x14ac:dyDescent="0.25">
      <c r="B838" s="27"/>
      <c r="C838" s="5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2:14" x14ac:dyDescent="0.25">
      <c r="B839" s="27"/>
      <c r="C839" s="5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2:14" x14ac:dyDescent="0.25">
      <c r="B840" s="27"/>
      <c r="C840" s="5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2:14" x14ac:dyDescent="0.25">
      <c r="B841" s="27"/>
      <c r="C841" s="5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2:14" x14ac:dyDescent="0.25">
      <c r="B842" s="27"/>
      <c r="C842" s="5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2:14" x14ac:dyDescent="0.25">
      <c r="B843" s="27"/>
      <c r="C843" s="5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2:14" x14ac:dyDescent="0.25">
      <c r="B844" s="27"/>
      <c r="C844" s="5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2:14" x14ac:dyDescent="0.25">
      <c r="B845" s="27"/>
      <c r="C845" s="5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2:14" x14ac:dyDescent="0.25">
      <c r="B846" s="27"/>
      <c r="C846" s="5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2:14" x14ac:dyDescent="0.25">
      <c r="B847" s="27"/>
      <c r="C847" s="5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2:14" x14ac:dyDescent="0.25">
      <c r="B848" s="27"/>
      <c r="C848" s="5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2:14" x14ac:dyDescent="0.25">
      <c r="B849" s="27"/>
      <c r="C849" s="5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2:14" x14ac:dyDescent="0.25">
      <c r="B850" s="27"/>
      <c r="C850" s="5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2:14" x14ac:dyDescent="0.25">
      <c r="B851" s="27"/>
      <c r="C851" s="5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2:14" x14ac:dyDescent="0.25">
      <c r="B852" s="27"/>
      <c r="C852" s="5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2:14" x14ac:dyDescent="0.25">
      <c r="B853" s="27"/>
      <c r="C853" s="5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2:14" x14ac:dyDescent="0.25">
      <c r="B854" s="27"/>
      <c r="C854" s="5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2:14" x14ac:dyDescent="0.25">
      <c r="B855" s="27"/>
      <c r="C855" s="5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2:14" x14ac:dyDescent="0.25">
      <c r="B856" s="27"/>
      <c r="C856" s="5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2:14" x14ac:dyDescent="0.25">
      <c r="B857" s="27"/>
      <c r="C857" s="5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2:14" x14ac:dyDescent="0.25">
      <c r="B858" s="27"/>
      <c r="C858" s="5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2:14" x14ac:dyDescent="0.25">
      <c r="B859" s="27"/>
      <c r="C859" s="5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2:14" x14ac:dyDescent="0.25">
      <c r="B860" s="27"/>
      <c r="C860" s="5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2:14" x14ac:dyDescent="0.25">
      <c r="B861" s="27"/>
      <c r="C861" s="5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2:14" x14ac:dyDescent="0.25">
      <c r="B862" s="27"/>
      <c r="C862" s="5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2:14" x14ac:dyDescent="0.25">
      <c r="B863" s="27"/>
      <c r="C863" s="5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2:14" x14ac:dyDescent="0.25">
      <c r="B864" s="27"/>
      <c r="C864" s="5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2:14" x14ac:dyDescent="0.25">
      <c r="B865" s="27"/>
      <c r="C865" s="5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2:14" x14ac:dyDescent="0.25">
      <c r="B866" s="27"/>
      <c r="C866" s="5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2:14" x14ac:dyDescent="0.25">
      <c r="B867" s="27"/>
      <c r="C867" s="5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2:14" x14ac:dyDescent="0.25">
      <c r="B868" s="27"/>
      <c r="C868" s="5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2:14" x14ac:dyDescent="0.25">
      <c r="B869" s="27"/>
      <c r="C869" s="5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2:14" x14ac:dyDescent="0.25">
      <c r="B870" s="27"/>
      <c r="C870" s="5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2:14" x14ac:dyDescent="0.25">
      <c r="B871" s="27"/>
      <c r="C871" s="5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2:14" x14ac:dyDescent="0.25">
      <c r="B872" s="27"/>
      <c r="C872" s="5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2:14" x14ac:dyDescent="0.25">
      <c r="B873" s="27"/>
      <c r="C873" s="5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2:14" x14ac:dyDescent="0.25">
      <c r="B874" s="27"/>
      <c r="C874" s="5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2:14" x14ac:dyDescent="0.25">
      <c r="B875" s="27"/>
      <c r="C875" s="5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2:14" x14ac:dyDescent="0.25">
      <c r="B876" s="27"/>
      <c r="C876" s="5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2:14" x14ac:dyDescent="0.25">
      <c r="B877" s="27"/>
      <c r="C877" s="5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2:14" x14ac:dyDescent="0.25">
      <c r="B878" s="27"/>
      <c r="C878" s="5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2:14" x14ac:dyDescent="0.25">
      <c r="B879" s="27"/>
      <c r="C879" s="5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2:14" x14ac:dyDescent="0.25">
      <c r="B880" s="27"/>
      <c r="C880" s="5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2:14" x14ac:dyDescent="0.25">
      <c r="B881" s="27"/>
      <c r="C881" s="5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2:14" x14ac:dyDescent="0.25">
      <c r="B882" s="27"/>
      <c r="C882" s="5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2:14" x14ac:dyDescent="0.25">
      <c r="B883" s="27"/>
      <c r="C883" s="5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2:14" x14ac:dyDescent="0.25">
      <c r="B884" s="27"/>
      <c r="C884" s="5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2:14" x14ac:dyDescent="0.25">
      <c r="B885" s="27"/>
      <c r="C885" s="5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2:14" x14ac:dyDescent="0.25">
      <c r="B886" s="27"/>
      <c r="C886" s="5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2:14" x14ac:dyDescent="0.25">
      <c r="B887" s="27"/>
      <c r="C887" s="5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2:14" x14ac:dyDescent="0.25">
      <c r="B888" s="27"/>
      <c r="C888" s="5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2:14" x14ac:dyDescent="0.25">
      <c r="B889" s="27"/>
      <c r="C889" s="5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2:14" x14ac:dyDescent="0.25">
      <c r="B890" s="27"/>
      <c r="C890" s="5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2:14" x14ac:dyDescent="0.25">
      <c r="B891" s="27"/>
      <c r="C891" s="5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2:14" x14ac:dyDescent="0.25">
      <c r="B892" s="27"/>
      <c r="C892" s="5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2:14" x14ac:dyDescent="0.25">
      <c r="B893" s="27"/>
      <c r="C893" s="5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2:14" x14ac:dyDescent="0.25">
      <c r="B894" s="27"/>
      <c r="C894" s="5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2:14" x14ac:dyDescent="0.25">
      <c r="B895" s="27"/>
      <c r="C895" s="5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2:14" x14ac:dyDescent="0.25">
      <c r="B896" s="27"/>
      <c r="C896" s="5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2:14" x14ac:dyDescent="0.25">
      <c r="B897" s="27"/>
      <c r="C897" s="5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2:14" x14ac:dyDescent="0.25">
      <c r="B898" s="27"/>
      <c r="C898" s="5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2:14" x14ac:dyDescent="0.25">
      <c r="B899" s="27"/>
      <c r="C899" s="5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2:14" x14ac:dyDescent="0.25">
      <c r="B900" s="27"/>
      <c r="C900" s="5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2:14" x14ac:dyDescent="0.25">
      <c r="B901" s="27"/>
      <c r="C901" s="5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2:14" x14ac:dyDescent="0.25">
      <c r="B902" s="27"/>
      <c r="C902" s="5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2:14" x14ac:dyDescent="0.25">
      <c r="B903" s="27"/>
      <c r="C903" s="5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2:14" x14ac:dyDescent="0.25">
      <c r="B904" s="27"/>
      <c r="C904" s="5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2:14" x14ac:dyDescent="0.25">
      <c r="B905" s="27"/>
      <c r="C905" s="5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2:14" x14ac:dyDescent="0.25">
      <c r="B906" s="27"/>
      <c r="C906" s="5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2:14" x14ac:dyDescent="0.25">
      <c r="B907" s="27"/>
      <c r="C907" s="5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2:14" x14ac:dyDescent="0.25">
      <c r="B908" s="27"/>
      <c r="C908" s="5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2:14" x14ac:dyDescent="0.25">
      <c r="B909" s="27"/>
      <c r="C909" s="5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2:14" x14ac:dyDescent="0.25">
      <c r="B910" s="27"/>
      <c r="C910" s="5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2:14" x14ac:dyDescent="0.25">
      <c r="B911" s="27"/>
      <c r="C911" s="5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2:14" x14ac:dyDescent="0.25">
      <c r="B912" s="27"/>
      <c r="C912" s="5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2:14" x14ac:dyDescent="0.25">
      <c r="B913" s="27"/>
      <c r="C913" s="5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2:14" x14ac:dyDescent="0.25">
      <c r="B914" s="27"/>
      <c r="C914" s="5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2:14" x14ac:dyDescent="0.25">
      <c r="B915" s="27"/>
      <c r="C915" s="5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2:14" x14ac:dyDescent="0.25">
      <c r="B916" s="27"/>
      <c r="C916" s="5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2:14" x14ac:dyDescent="0.25">
      <c r="B917" s="27"/>
      <c r="C917" s="5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2:14" x14ac:dyDescent="0.25">
      <c r="B918" s="27"/>
      <c r="C918" s="5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2:14" x14ac:dyDescent="0.25">
      <c r="B919" s="27"/>
      <c r="C919" s="5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2:14" x14ac:dyDescent="0.25">
      <c r="B920" s="27"/>
      <c r="C920" s="5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2:14" x14ac:dyDescent="0.25">
      <c r="B921" s="27"/>
      <c r="C921" s="5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2:14" x14ac:dyDescent="0.25">
      <c r="B922" s="27"/>
      <c r="C922" s="5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2:14" x14ac:dyDescent="0.25">
      <c r="B923" s="27"/>
      <c r="C923" s="5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2:14" x14ac:dyDescent="0.25">
      <c r="B924" s="27"/>
      <c r="C924" s="5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2:14" x14ac:dyDescent="0.25">
      <c r="B925" s="27"/>
      <c r="C925" s="5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2:14" x14ac:dyDescent="0.25">
      <c r="B926" s="27"/>
      <c r="C926" s="5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2:14" x14ac:dyDescent="0.25">
      <c r="B927" s="27"/>
      <c r="C927" s="5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2:14" x14ac:dyDescent="0.25">
      <c r="B928" s="27"/>
      <c r="C928" s="5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2:14" x14ac:dyDescent="0.25">
      <c r="B929" s="27"/>
      <c r="C929" s="5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2:14" x14ac:dyDescent="0.25">
      <c r="B930" s="27"/>
      <c r="C930" s="5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2:14" x14ac:dyDescent="0.25">
      <c r="B931" s="27"/>
      <c r="C931" s="5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2:14" x14ac:dyDescent="0.25">
      <c r="B932" s="27"/>
      <c r="C932" s="5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2:14" x14ac:dyDescent="0.25">
      <c r="B933" s="27"/>
      <c r="C933" s="5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2:14" x14ac:dyDescent="0.25">
      <c r="B934" s="27"/>
      <c r="C934" s="5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2:14" x14ac:dyDescent="0.25">
      <c r="B935" s="27"/>
      <c r="C935" s="5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2:14" x14ac:dyDescent="0.25">
      <c r="B936" s="27"/>
      <c r="C936" s="5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2:14" x14ac:dyDescent="0.25">
      <c r="B937" s="27"/>
      <c r="C937" s="5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2:14" x14ac:dyDescent="0.25">
      <c r="B938" s="27"/>
      <c r="C938" s="5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2:14" x14ac:dyDescent="0.25">
      <c r="B939" s="27"/>
      <c r="C939" s="5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2:14" x14ac:dyDescent="0.25">
      <c r="B940" s="27"/>
      <c r="C940" s="5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2:14" x14ac:dyDescent="0.25">
      <c r="B941" s="27"/>
      <c r="C941" s="5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2:14" x14ac:dyDescent="0.25">
      <c r="B942" s="27"/>
      <c r="C942" s="5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2:14" x14ac:dyDescent="0.25">
      <c r="B943" s="27"/>
      <c r="C943" s="5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2:14" x14ac:dyDescent="0.25">
      <c r="B944" s="27"/>
      <c r="C944" s="5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2:14" x14ac:dyDescent="0.25">
      <c r="B945" s="27"/>
      <c r="C945" s="5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2:14" x14ac:dyDescent="0.25">
      <c r="B946" s="27"/>
      <c r="C946" s="5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2:14" x14ac:dyDescent="0.25">
      <c r="B947" s="27"/>
      <c r="C947" s="5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2:14" x14ac:dyDescent="0.25">
      <c r="B948" s="27"/>
      <c r="C948" s="5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2:14" x14ac:dyDescent="0.25">
      <c r="B949" s="27"/>
      <c r="C949" s="5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2:14" x14ac:dyDescent="0.25">
      <c r="B950" s="27"/>
      <c r="C950" s="5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2:14" x14ac:dyDescent="0.25">
      <c r="B951" s="27"/>
      <c r="C951" s="5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2:14" x14ac:dyDescent="0.25">
      <c r="B952" s="27"/>
      <c r="C952" s="5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2:14" x14ac:dyDescent="0.25">
      <c r="B953" s="27"/>
      <c r="C953" s="5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2:14" x14ac:dyDescent="0.25">
      <c r="B954" s="27"/>
      <c r="C954" s="5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2:14" x14ac:dyDescent="0.25">
      <c r="B955" s="27"/>
      <c r="C955" s="5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2:14" x14ac:dyDescent="0.25">
      <c r="B956" s="27"/>
      <c r="C956" s="5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2:14" x14ac:dyDescent="0.25">
      <c r="B957" s="27"/>
      <c r="C957" s="5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2:14" x14ac:dyDescent="0.25">
      <c r="B958" s="27"/>
      <c r="C958" s="5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2:14" x14ac:dyDescent="0.25">
      <c r="B959" s="27"/>
      <c r="C959" s="5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2:14" x14ac:dyDescent="0.25">
      <c r="B960" s="27"/>
      <c r="C960" s="5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2:14" x14ac:dyDescent="0.25">
      <c r="B961" s="27"/>
      <c r="C961" s="5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2:14" x14ac:dyDescent="0.25">
      <c r="B962" s="27"/>
      <c r="C962" s="5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2:14" x14ac:dyDescent="0.25">
      <c r="B963" s="27"/>
      <c r="C963" s="5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2:14" x14ac:dyDescent="0.25">
      <c r="B964" s="27"/>
      <c r="C964" s="5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2:14" x14ac:dyDescent="0.25">
      <c r="B965" s="27"/>
      <c r="C965" s="5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2:14" x14ac:dyDescent="0.25">
      <c r="B966" s="27"/>
      <c r="C966" s="5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2:14" x14ac:dyDescent="0.25">
      <c r="B967" s="27"/>
      <c r="C967" s="5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2:14" x14ac:dyDescent="0.25">
      <c r="B968" s="27"/>
      <c r="C968" s="5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2:14" x14ac:dyDescent="0.25">
      <c r="B969" s="27"/>
      <c r="C969" s="5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2:14" x14ac:dyDescent="0.25">
      <c r="B970" s="27"/>
      <c r="C970" s="5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2:14" x14ac:dyDescent="0.25">
      <c r="B971" s="27"/>
      <c r="C971" s="5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2:14" x14ac:dyDescent="0.25">
      <c r="B972" s="27"/>
      <c r="C972" s="5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2:14" x14ac:dyDescent="0.25">
      <c r="B973" s="27"/>
      <c r="C973" s="5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2:14" x14ac:dyDescent="0.25">
      <c r="B974" s="27"/>
      <c r="C974" s="5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2:14" x14ac:dyDescent="0.25">
      <c r="B975" s="27"/>
      <c r="C975" s="5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2:14" x14ac:dyDescent="0.25">
      <c r="B976" s="27"/>
      <c r="C976" s="5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2:14" x14ac:dyDescent="0.25">
      <c r="B977" s="27"/>
      <c r="C977" s="5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2:14" x14ac:dyDescent="0.25">
      <c r="B978" s="27"/>
      <c r="C978" s="5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2:14" x14ac:dyDescent="0.25">
      <c r="B979" s="27"/>
      <c r="C979" s="5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2:14" x14ac:dyDescent="0.25">
      <c r="B980" s="27"/>
      <c r="C980" s="5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2:14" x14ac:dyDescent="0.25">
      <c r="B981" s="27"/>
      <c r="C981" s="5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2:14" x14ac:dyDescent="0.25">
      <c r="B982" s="27"/>
      <c r="C982" s="5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2:14" x14ac:dyDescent="0.25">
      <c r="B983" s="27"/>
      <c r="C983" s="5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2:14" x14ac:dyDescent="0.25">
      <c r="B984" s="27"/>
      <c r="C984" s="5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2:14" x14ac:dyDescent="0.25">
      <c r="B985" s="27"/>
      <c r="C985" s="5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2:14" x14ac:dyDescent="0.25">
      <c r="B986" s="27"/>
      <c r="C986" s="5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2:14" x14ac:dyDescent="0.25">
      <c r="B987" s="27"/>
      <c r="C987" s="5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2:14" x14ac:dyDescent="0.25">
      <c r="B988" s="27"/>
      <c r="C988" s="5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2:14" x14ac:dyDescent="0.25">
      <c r="B989" s="27"/>
      <c r="C989" s="5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2:14" x14ac:dyDescent="0.25">
      <c r="B990" s="27"/>
      <c r="C990" s="5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2:14" x14ac:dyDescent="0.25">
      <c r="B991" s="27"/>
      <c r="C991" s="5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2:14" x14ac:dyDescent="0.25">
      <c r="B992" s="27"/>
      <c r="C992" s="5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2:14" x14ac:dyDescent="0.25">
      <c r="B993" s="27"/>
      <c r="C993" s="5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2:14" x14ac:dyDescent="0.25">
      <c r="B994" s="27"/>
      <c r="C994" s="5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2:14" x14ac:dyDescent="0.25">
      <c r="B995" s="27"/>
      <c r="C995" s="5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2:14" x14ac:dyDescent="0.25">
      <c r="B996" s="27"/>
      <c r="C996" s="5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2:14" x14ac:dyDescent="0.25">
      <c r="B997" s="27"/>
      <c r="C997" s="5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2:14" x14ac:dyDescent="0.25">
      <c r="B998" s="27"/>
      <c r="C998" s="5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2:14" x14ac:dyDescent="0.25">
      <c r="B999" s="27"/>
      <c r="C999" s="5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2:14" x14ac:dyDescent="0.25">
      <c r="B1000" s="27"/>
      <c r="C1000" s="5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2:14" x14ac:dyDescent="0.25">
      <c r="B1001" s="27"/>
      <c r="C1001" s="5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2:14" x14ac:dyDescent="0.25">
      <c r="B1002" s="27"/>
      <c r="C1002" s="5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2:14" x14ac:dyDescent="0.25">
      <c r="B1003" s="27"/>
      <c r="C1003" s="5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2:14" x14ac:dyDescent="0.25">
      <c r="B1004" s="27"/>
      <c r="C1004" s="5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2:14" x14ac:dyDescent="0.25">
      <c r="B1005" s="27"/>
      <c r="C1005" s="5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2:14" x14ac:dyDescent="0.25">
      <c r="B1006" s="27"/>
      <c r="C1006" s="5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2:14" x14ac:dyDescent="0.25">
      <c r="B1007" s="27"/>
      <c r="C1007" s="5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2:14" x14ac:dyDescent="0.25">
      <c r="B1008" s="27"/>
      <c r="C1008" s="5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2:14" x14ac:dyDescent="0.25">
      <c r="B1009" s="27"/>
      <c r="C1009" s="5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2:14" x14ac:dyDescent="0.25">
      <c r="B1010" s="27"/>
      <c r="C1010" s="5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2:14" x14ac:dyDescent="0.25">
      <c r="B1011" s="27"/>
      <c r="C1011" s="5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2:14" x14ac:dyDescent="0.25">
      <c r="B1012" s="27"/>
      <c r="C1012" s="5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2:14" x14ac:dyDescent="0.25">
      <c r="B1013" s="27"/>
      <c r="C1013" s="5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2:14" x14ac:dyDescent="0.25">
      <c r="B1014" s="27"/>
      <c r="C1014" s="5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2:14" x14ac:dyDescent="0.25">
      <c r="B1015" s="27"/>
      <c r="C1015" s="5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2:14" x14ac:dyDescent="0.25">
      <c r="B1016" s="27"/>
      <c r="C1016" s="5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2:14" x14ac:dyDescent="0.25">
      <c r="B1017" s="27"/>
      <c r="C1017" s="5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2:14" x14ac:dyDescent="0.25">
      <c r="B1018" s="27"/>
      <c r="C1018" s="5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2:14" x14ac:dyDescent="0.25">
      <c r="B1019" s="27"/>
      <c r="C1019" s="5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2:14" x14ac:dyDescent="0.25">
      <c r="B1020" s="27"/>
      <c r="C1020" s="5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2:14" x14ac:dyDescent="0.25">
      <c r="B1021" s="27"/>
      <c r="C1021" s="5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2:14" x14ac:dyDescent="0.25">
      <c r="B1022" s="27"/>
      <c r="C1022" s="5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2:14" x14ac:dyDescent="0.25">
      <c r="B1023" s="27"/>
      <c r="C1023" s="5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2:14" x14ac:dyDescent="0.25">
      <c r="B1024" s="27"/>
      <c r="C1024" s="5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2:14" x14ac:dyDescent="0.25">
      <c r="B1025" s="27"/>
      <c r="C1025" s="5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2:14" x14ac:dyDescent="0.25">
      <c r="B1026" s="27"/>
      <c r="C1026" s="5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2:14" x14ac:dyDescent="0.25">
      <c r="B1027" s="27"/>
      <c r="C1027" s="5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2:14" x14ac:dyDescent="0.25">
      <c r="B1028" s="27"/>
      <c r="C1028" s="5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2:14" x14ac:dyDescent="0.25">
      <c r="B1029" s="27"/>
      <c r="C1029" s="5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2:14" x14ac:dyDescent="0.25">
      <c r="B1030" s="27"/>
      <c r="C1030" s="5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2:14" x14ac:dyDescent="0.25">
      <c r="B1031" s="27"/>
      <c r="C1031" s="5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2:14" x14ac:dyDescent="0.25">
      <c r="B1032" s="27"/>
      <c r="C1032" s="5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2:14" x14ac:dyDescent="0.25">
      <c r="B1033" s="27"/>
      <c r="C1033" s="5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2:14" x14ac:dyDescent="0.25">
      <c r="B1034" s="27"/>
      <c r="C1034" s="5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2:14" x14ac:dyDescent="0.25">
      <c r="B1035" s="27"/>
      <c r="C1035" s="5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2:14" x14ac:dyDescent="0.25">
      <c r="B1036" s="27"/>
      <c r="C1036" s="5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2:14" x14ac:dyDescent="0.25">
      <c r="B1037" s="27"/>
      <c r="C1037" s="5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2:14" x14ac:dyDescent="0.25">
      <c r="B1038" s="27"/>
      <c r="C1038" s="5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2:14" x14ac:dyDescent="0.25">
      <c r="B1039" s="27"/>
      <c r="C1039" s="5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2:14" x14ac:dyDescent="0.25">
      <c r="B1040" s="27"/>
      <c r="C1040" s="5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2:14" x14ac:dyDescent="0.25">
      <c r="B1041" s="27"/>
      <c r="C1041" s="5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2:14" x14ac:dyDescent="0.25">
      <c r="B1042" s="27"/>
      <c r="C1042" s="5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2:14" x14ac:dyDescent="0.25">
      <c r="B1043" s="27"/>
      <c r="C1043" s="5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2:14" x14ac:dyDescent="0.25">
      <c r="B1044" s="27"/>
      <c r="C1044" s="5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2:14" x14ac:dyDescent="0.25">
      <c r="B1045" s="27"/>
      <c r="C1045" s="5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2:14" x14ac:dyDescent="0.25">
      <c r="B1046" s="27"/>
      <c r="C1046" s="5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2:14" x14ac:dyDescent="0.25">
      <c r="B1047" s="27"/>
      <c r="C1047" s="5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2:14" x14ac:dyDescent="0.25">
      <c r="B1048" s="27"/>
      <c r="C1048" s="5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2:14" x14ac:dyDescent="0.25">
      <c r="B1049" s="27"/>
      <c r="C1049" s="5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2:14" x14ac:dyDescent="0.25">
      <c r="B1050" s="27"/>
      <c r="C1050" s="5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2:14" x14ac:dyDescent="0.25">
      <c r="B1051" s="27"/>
      <c r="C1051" s="5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2:14" x14ac:dyDescent="0.25">
      <c r="B1052" s="27"/>
      <c r="C1052" s="5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2:14" x14ac:dyDescent="0.25">
      <c r="B1053" s="27"/>
      <c r="C1053" s="5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2:14" x14ac:dyDescent="0.25">
      <c r="B1054" s="27"/>
      <c r="C1054" s="5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2:14" x14ac:dyDescent="0.25">
      <c r="B1055" s="27"/>
      <c r="C1055" s="5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2:14" x14ac:dyDescent="0.25">
      <c r="B1056" s="27"/>
      <c r="C1056" s="5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2:14" x14ac:dyDescent="0.25">
      <c r="B1057" s="27"/>
      <c r="C1057" s="5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2:14" x14ac:dyDescent="0.25">
      <c r="B1058" s="27"/>
      <c r="C1058" s="5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2:14" x14ac:dyDescent="0.25">
      <c r="B1059" s="27"/>
      <c r="C1059" s="5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2:14" x14ac:dyDescent="0.25">
      <c r="B1060" s="27"/>
      <c r="C1060" s="5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2:14" x14ac:dyDescent="0.25">
      <c r="B1061" s="27"/>
      <c r="C1061" s="5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2:14" x14ac:dyDescent="0.25">
      <c r="B1062" s="27"/>
      <c r="C1062" s="5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2:14" x14ac:dyDescent="0.25">
      <c r="B1063" s="27"/>
      <c r="C1063" s="5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2:14" x14ac:dyDescent="0.25">
      <c r="B1064" s="27"/>
      <c r="C1064" s="5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2:14" x14ac:dyDescent="0.25">
      <c r="B1065" s="27"/>
      <c r="C1065" s="5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2:14" x14ac:dyDescent="0.25">
      <c r="B1066" s="27"/>
      <c r="C1066" s="5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2:14" x14ac:dyDescent="0.25">
      <c r="B1067" s="27"/>
      <c r="C1067" s="5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2:14" x14ac:dyDescent="0.25">
      <c r="B1068" s="27"/>
      <c r="C1068" s="5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2:14" x14ac:dyDescent="0.25">
      <c r="B1069" s="27"/>
      <c r="C1069" s="5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2:14" x14ac:dyDescent="0.25">
      <c r="B1070" s="27"/>
      <c r="C1070" s="5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2:14" x14ac:dyDescent="0.25">
      <c r="B1071" s="27"/>
      <c r="C1071" s="5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2:14" x14ac:dyDescent="0.25">
      <c r="B1072" s="27"/>
      <c r="C1072" s="5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2:14" x14ac:dyDescent="0.25">
      <c r="B1073" s="27"/>
      <c r="C1073" s="5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2:14" x14ac:dyDescent="0.25">
      <c r="B1074" s="27"/>
      <c r="C1074" s="5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2:14" x14ac:dyDescent="0.25">
      <c r="B1075" s="27"/>
      <c r="C1075" s="5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2:14" x14ac:dyDescent="0.25">
      <c r="B1076" s="27"/>
      <c r="C1076" s="5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2:14" x14ac:dyDescent="0.25">
      <c r="B1077" s="27"/>
      <c r="C1077" s="5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2:14" x14ac:dyDescent="0.25">
      <c r="B1078" s="27"/>
      <c r="C1078" s="5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2:14" x14ac:dyDescent="0.25">
      <c r="B1079" s="27"/>
      <c r="C1079" s="5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2:14" x14ac:dyDescent="0.25">
      <c r="B1080" s="27"/>
      <c r="C1080" s="5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2:14" x14ac:dyDescent="0.25">
      <c r="B1081" s="27"/>
      <c r="C1081" s="5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2:14" x14ac:dyDescent="0.25">
      <c r="B1082" s="27"/>
      <c r="C1082" s="5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2:14" x14ac:dyDescent="0.25">
      <c r="B1083" s="27"/>
      <c r="C1083" s="5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2:14" x14ac:dyDescent="0.25">
      <c r="B1084" s="27"/>
      <c r="C1084" s="5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2:14" x14ac:dyDescent="0.25">
      <c r="B1085" s="27"/>
      <c r="C1085" s="5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2:14" x14ac:dyDescent="0.25">
      <c r="B1086" s="27"/>
      <c r="C1086" s="5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2:14" x14ac:dyDescent="0.25">
      <c r="B1087" s="27"/>
      <c r="C1087" s="5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2:14" x14ac:dyDescent="0.25">
      <c r="B1088" s="27"/>
      <c r="C1088" s="5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2:14" x14ac:dyDescent="0.25">
      <c r="B1089" s="27"/>
      <c r="C1089" s="5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2:14" x14ac:dyDescent="0.25">
      <c r="B1090" s="27"/>
      <c r="C1090" s="5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2:14" x14ac:dyDescent="0.25">
      <c r="B1091" s="27"/>
      <c r="C1091" s="5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2:14" x14ac:dyDescent="0.25">
      <c r="B1092" s="27"/>
      <c r="C1092" s="5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2:14" x14ac:dyDescent="0.25">
      <c r="B1093" s="27"/>
      <c r="C1093" s="5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2:14" x14ac:dyDescent="0.25">
      <c r="B1094" s="27"/>
      <c r="C1094" s="5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2:14" x14ac:dyDescent="0.25">
      <c r="B1095" s="27"/>
      <c r="C1095" s="5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2:14" x14ac:dyDescent="0.25">
      <c r="B1096" s="27"/>
      <c r="C1096" s="5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2:14" x14ac:dyDescent="0.25">
      <c r="B1097" s="27"/>
      <c r="C1097" s="5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2:14" x14ac:dyDescent="0.25">
      <c r="B1098" s="27"/>
      <c r="C1098" s="5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2:14" x14ac:dyDescent="0.25">
      <c r="B1099" s="27"/>
      <c r="C1099" s="5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2:14" x14ac:dyDescent="0.25">
      <c r="B1100" s="27"/>
      <c r="C1100" s="5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2:14" x14ac:dyDescent="0.25">
      <c r="B1101" s="27"/>
      <c r="C1101" s="5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2:14" x14ac:dyDescent="0.25">
      <c r="B1102" s="27"/>
      <c r="C1102" s="5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2:14" x14ac:dyDescent="0.25">
      <c r="B1103" s="27"/>
      <c r="C1103" s="5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2:14" x14ac:dyDescent="0.25">
      <c r="B1104" s="27"/>
      <c r="C1104" s="5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2:14" x14ac:dyDescent="0.25">
      <c r="B1105" s="27"/>
      <c r="C1105" s="5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2:14" x14ac:dyDescent="0.25">
      <c r="B1106" s="27"/>
      <c r="C1106" s="5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2:14" x14ac:dyDescent="0.25">
      <c r="B1107" s="27"/>
      <c r="C1107" s="5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2:14" x14ac:dyDescent="0.25">
      <c r="B1108" s="27"/>
      <c r="C1108" s="5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2:14" x14ac:dyDescent="0.25">
      <c r="B1109" s="27"/>
      <c r="C1109" s="5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2:14" x14ac:dyDescent="0.25">
      <c r="B1110" s="27"/>
      <c r="C1110" s="5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2:14" x14ac:dyDescent="0.25">
      <c r="B1111" s="27"/>
      <c r="C1111" s="5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2:14" x14ac:dyDescent="0.25">
      <c r="B1112" s="27"/>
      <c r="C1112" s="5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2:14" x14ac:dyDescent="0.25">
      <c r="B1113" s="27"/>
      <c r="C1113" s="5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2:14" x14ac:dyDescent="0.25">
      <c r="B1114" s="27"/>
      <c r="C1114" s="5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2:14" x14ac:dyDescent="0.25">
      <c r="B1115" s="27"/>
      <c r="C1115" s="5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2:14" x14ac:dyDescent="0.25">
      <c r="B1116" s="27"/>
      <c r="C1116" s="5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2:14" x14ac:dyDescent="0.25">
      <c r="B1117" s="27"/>
      <c r="C1117" s="5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2:14" x14ac:dyDescent="0.25">
      <c r="B1118" s="27"/>
      <c r="C1118" s="5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2:14" x14ac:dyDescent="0.25">
      <c r="B1119" s="27"/>
      <c r="C1119" s="5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2:14" x14ac:dyDescent="0.25">
      <c r="B1120" s="27"/>
      <c r="C1120" s="5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2:14" x14ac:dyDescent="0.25">
      <c r="B1121" s="27"/>
      <c r="C1121" s="5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2:14" x14ac:dyDescent="0.25">
      <c r="B1122" s="27"/>
      <c r="C1122" s="5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2:14" x14ac:dyDescent="0.25">
      <c r="B1123" s="27"/>
      <c r="C1123" s="5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2:14" x14ac:dyDescent="0.25">
      <c r="B1124" s="27"/>
      <c r="C1124" s="5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2:14" x14ac:dyDescent="0.25">
      <c r="B1125" s="27"/>
      <c r="C1125" s="5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2:14" x14ac:dyDescent="0.25">
      <c r="B1126" s="27"/>
      <c r="C1126" s="5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2:14" x14ac:dyDescent="0.25">
      <c r="B1127" s="27"/>
      <c r="C1127" s="5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2:14" x14ac:dyDescent="0.25">
      <c r="B1128" s="27"/>
      <c r="C1128" s="5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2:14" x14ac:dyDescent="0.25">
      <c r="B1129" s="27"/>
      <c r="C1129" s="5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2:14" x14ac:dyDescent="0.25">
      <c r="B1130" s="27"/>
      <c r="C1130" s="5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2:14" x14ac:dyDescent="0.25">
      <c r="B1131" s="27"/>
      <c r="C1131" s="5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2:14" x14ac:dyDescent="0.25">
      <c r="B1132" s="27"/>
      <c r="C1132" s="5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2:14" x14ac:dyDescent="0.25">
      <c r="B1133" s="27"/>
      <c r="C1133" s="5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2:14" x14ac:dyDescent="0.25">
      <c r="B1134" s="27"/>
      <c r="C1134" s="5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2:14" x14ac:dyDescent="0.25">
      <c r="B1135" s="27"/>
      <c r="C1135" s="5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2:14" x14ac:dyDescent="0.25">
      <c r="B1136" s="27"/>
      <c r="C1136" s="5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2:14" x14ac:dyDescent="0.25">
      <c r="B1137" s="27"/>
      <c r="C1137" s="5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2:14" x14ac:dyDescent="0.25">
      <c r="B1138" s="27"/>
      <c r="C1138" s="5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2:14" x14ac:dyDescent="0.25">
      <c r="B1139" s="27"/>
      <c r="C1139" s="5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2:14" x14ac:dyDescent="0.25">
      <c r="B1140" s="27"/>
      <c r="C1140" s="5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2:14" x14ac:dyDescent="0.25">
      <c r="B1141" s="27"/>
      <c r="C1141" s="5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2:14" x14ac:dyDescent="0.25">
      <c r="B1142" s="27"/>
      <c r="C1142" s="5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2:14" x14ac:dyDescent="0.25">
      <c r="B1143" s="27"/>
      <c r="C1143" s="5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2:14" x14ac:dyDescent="0.25">
      <c r="B1144" s="27"/>
      <c r="C1144" s="5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2:14" x14ac:dyDescent="0.25">
      <c r="B1145" s="27"/>
      <c r="C1145" s="5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2:14" x14ac:dyDescent="0.25">
      <c r="B1146" s="27"/>
      <c r="C1146" s="5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2:14" x14ac:dyDescent="0.25">
      <c r="B1147" s="27"/>
      <c r="C1147" s="5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2:14" x14ac:dyDescent="0.25">
      <c r="B1148" s="27"/>
      <c r="C1148" s="5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2:14" x14ac:dyDescent="0.25">
      <c r="B1149" s="27"/>
      <c r="C1149" s="5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2:14" x14ac:dyDescent="0.25">
      <c r="B1150" s="27"/>
      <c r="C1150" s="5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2:14" x14ac:dyDescent="0.25">
      <c r="B1151" s="27"/>
      <c r="C1151" s="5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2:14" x14ac:dyDescent="0.25">
      <c r="B1152" s="27"/>
      <c r="C1152" s="5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2:14" x14ac:dyDescent="0.25">
      <c r="B1153" s="27"/>
      <c r="C1153" s="5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2:14" x14ac:dyDescent="0.25">
      <c r="B1154" s="27"/>
      <c r="C1154" s="5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2:14" x14ac:dyDescent="0.25">
      <c r="B1155" s="27"/>
      <c r="C1155" s="5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2:14" x14ac:dyDescent="0.25">
      <c r="B1156" s="27"/>
      <c r="C1156" s="5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2:14" x14ac:dyDescent="0.25">
      <c r="B1157" s="27"/>
      <c r="C1157" s="5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2:14" x14ac:dyDescent="0.25">
      <c r="B1158" s="27"/>
      <c r="C1158" s="5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2:14" x14ac:dyDescent="0.25">
      <c r="B1159" s="27"/>
      <c r="C1159" s="5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2:14" x14ac:dyDescent="0.25">
      <c r="B1160" s="27"/>
      <c r="C1160" s="5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2:14" x14ac:dyDescent="0.25">
      <c r="B1161" s="27"/>
      <c r="C1161" s="5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2:14" x14ac:dyDescent="0.25">
      <c r="B1162" s="27"/>
      <c r="C1162" s="5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2:14" x14ac:dyDescent="0.25">
      <c r="B1163" s="27"/>
      <c r="C1163" s="5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2:14" x14ac:dyDescent="0.25">
      <c r="B1164" s="27"/>
      <c r="C1164" s="5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</sheetData>
  <mergeCells count="43">
    <mergeCell ref="B34:B41"/>
    <mergeCell ref="C34:C41"/>
    <mergeCell ref="B42:B51"/>
    <mergeCell ref="C42:C51"/>
    <mergeCell ref="B29:B33"/>
    <mergeCell ref="C29:C33"/>
    <mergeCell ref="D77:M77"/>
    <mergeCell ref="B1:N1"/>
    <mergeCell ref="K4:K7"/>
    <mergeCell ref="G4:G7"/>
    <mergeCell ref="H4:H7"/>
    <mergeCell ref="I4:I7"/>
    <mergeCell ref="J4:J7"/>
    <mergeCell ref="N2:N7"/>
    <mergeCell ref="F4:F7"/>
    <mergeCell ref="M4:M7"/>
    <mergeCell ref="B2:B7"/>
    <mergeCell ref="J2:K3"/>
    <mergeCell ref="L2:M3"/>
    <mergeCell ref="C2:C7"/>
    <mergeCell ref="C20:C23"/>
    <mergeCell ref="B20:B23"/>
    <mergeCell ref="L4:L7"/>
    <mergeCell ref="D2:D7"/>
    <mergeCell ref="E2:E7"/>
    <mergeCell ref="F2:G3"/>
    <mergeCell ref="H2:I3"/>
    <mergeCell ref="B10:B12"/>
    <mergeCell ref="C10:C12"/>
    <mergeCell ref="B61:B62"/>
    <mergeCell ref="C61:C62"/>
    <mergeCell ref="B63:B66"/>
    <mergeCell ref="C63:C66"/>
    <mergeCell ref="B56:B60"/>
    <mergeCell ref="C56:C60"/>
    <mergeCell ref="B24:B28"/>
    <mergeCell ref="C24:C28"/>
    <mergeCell ref="B13:B14"/>
    <mergeCell ref="C13:C14"/>
    <mergeCell ref="B15:B18"/>
    <mergeCell ref="B52:B55"/>
    <mergeCell ref="C52:C55"/>
    <mergeCell ref="C15:C18"/>
  </mergeCells>
  <printOptions horizontalCentered="1"/>
  <pageMargins left="0.25" right="0.25" top="0.5" bottom="0.5" header="0" footer="0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2020-07-02T12:28:11Z</dcterms:modified>
</cp:coreProperties>
</file>