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6" l="1"/>
  <c r="G41" i="6" s="1"/>
  <c r="F43" i="6"/>
  <c r="G43" i="6" l="1"/>
  <c r="G42" i="6"/>
  <c r="G44" i="6"/>
  <c r="G36" i="6"/>
  <c r="G38" i="6"/>
  <c r="G39" i="6" s="1"/>
  <c r="F32" i="6" l="1"/>
  <c r="F31" i="6"/>
  <c r="F23" i="6"/>
  <c r="G18" i="6"/>
  <c r="G13" i="6"/>
  <c r="G10" i="6"/>
  <c r="G45" i="6" s="1"/>
  <c r="G14" i="6" l="1"/>
  <c r="G28" i="6"/>
  <c r="G15" i="6" l="1"/>
  <c r="G17" i="6"/>
  <c r="G29" i="6"/>
  <c r="G30" i="6"/>
  <c r="G33" i="6"/>
  <c r="G32" i="6"/>
  <c r="G27" i="6"/>
  <c r="G31" i="6"/>
  <c r="G16" i="6" l="1"/>
  <c r="G34" i="6"/>
  <c r="G46" i="6" l="1"/>
  <c r="G24" i="6" l="1"/>
  <c r="G23" i="6"/>
  <c r="G21" i="6"/>
  <c r="G20" i="6"/>
  <c r="G22" i="6"/>
  <c r="G11" i="6"/>
  <c r="G19" i="6" l="1"/>
  <c r="G25" i="6"/>
</calcChain>
</file>

<file path=xl/sharedStrings.xml><?xml version="1.0" encoding="utf-8"?>
<sst xmlns="http://schemas.openxmlformats.org/spreadsheetml/2006/main" count="108" uniqueCount="68">
  <si>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</si>
  <si>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</si>
  <si>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</si>
  <si>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</si>
  <si>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</si>
  <si>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</si>
  <si>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</si>
  <si>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</si>
  <si>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</si>
  <si>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</si>
  <si>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</si>
  <si>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</si>
  <si>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</si>
  <si>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</si>
  <si>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1-80-3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</si>
  <si>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</si>
  <si>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</si>
  <si>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</si>
  <si>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</si>
  <si>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</si>
  <si>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</si>
  <si>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</si>
  <si>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</si>
  <si>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</si>
  <si>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</si>
  <si>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</si>
  <si>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</si>
  <si>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</si>
  <si>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</si>
  <si>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</si>
  <si>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</si>
  <si>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</si>
  <si>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</si>
  <si>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qviSa-xreSi</t>
  </si>
  <si>
    <t>ბეტონი მ-300 , B 22,5, W 4.</t>
  </si>
  <si>
    <t>6-1-20</t>
  </si>
  <si>
    <t xml:space="preserve">პლასტმასის sadrenaJe mili d-100 mm. </t>
  </si>
  <si>
    <t>გრძ.მ</t>
  </si>
  <si>
    <t>pr</t>
  </si>
  <si>
    <t>ბეტონის ტრანსპორტირება 10 კმ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</si>
  <si>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</si>
  <si>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>2. samontaJo samuSaoebi</t>
  </si>
  <si>
    <t>1. demontaJis samuSaoebi</t>
  </si>
  <si>
    <t>m2</t>
  </si>
  <si>
    <t>1-81-3</t>
  </si>
  <si>
    <t>6-13-5</t>
  </si>
  <si>
    <r>
      <t>kedlis tanis mowyoba monoliTuri betoniT                  m-300</t>
    </r>
    <r>
      <rPr>
        <b/>
        <sz val="10"/>
        <rFont val="Sylfaen"/>
        <family val="1"/>
        <charset val="204"/>
      </rPr>
      <t xml:space="preserve">, B 22,5,  W 4, </t>
    </r>
  </si>
  <si>
    <t>ბეტონი მ 300 , B 22,5.  W 4</t>
  </si>
  <si>
    <t>ყალიბის ფარი</t>
  </si>
  <si>
    <t>კვმ</t>
  </si>
  <si>
    <t>ხე მასალა</t>
  </si>
  <si>
    <t>სამშენებლო lursmani</t>
  </si>
  <si>
    <t>სხვა მასალა</t>
  </si>
  <si>
    <t>30-3-2.</t>
  </si>
  <si>
    <t xml:space="preserve">qviSa-xreSis transportireba          10 km-ze </t>
  </si>
  <si>
    <t>qviSa-xreSis safuZvlis mowyoba betonis saZirkvlebis qveS</t>
  </si>
  <si>
    <t>gruntis ukuCayra samuSaoebis dasrulebis Semdgom</t>
  </si>
  <si>
    <t xml:space="preserve">qviSa-xreSis transportireba 10 km-ze </t>
  </si>
  <si>
    <t>q. tyibulSi, merkvilaZes quCaze sayrdeni kedlebis reabilitacia                                               xarjTaRricxva</t>
  </si>
  <si>
    <t>gruntis gaTxra xeliT saZirkvlebis da kedlis ukan ferdis Sesaqmnelad</t>
  </si>
  <si>
    <t>6-31-2  მისად.</t>
  </si>
  <si>
    <t>betonis kedelSi sadrenaJe milebis mowyoba da qviSa-xreSis miyra</t>
  </si>
  <si>
    <r>
      <t>m</t>
    </r>
    <r>
      <rPr>
        <b/>
        <vertAlign val="superscript"/>
        <sz val="10"/>
        <rFont val="AcadNusx"/>
      </rPr>
      <t>3</t>
    </r>
  </si>
  <si>
    <t>8-4-7</t>
  </si>
  <si>
    <t>კედლის ტანის უკანა მხარის ჰიდროიზოლიაცია ცხელი ბიტuმით, ორჯერადი წაცხებით</t>
  </si>
  <si>
    <t>სხვა მანქანები</t>
  </si>
  <si>
    <t>ლari</t>
  </si>
  <si>
    <t>ბიტუმის ემულსია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</si>
</sst>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44"/>
  <sheetViews>
    <sheetView tabSelected="1" view="pageBreakPreview" zoomScaleNormal="100" zoomScaleSheetLayoutView="100" workbookViewId="0">
      <selection activeCell="F10" sqref="F10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41.25" customHeight="1" thickBot="1" x14ac:dyDescent="0.3">
      <c r="B1" s="50" t="s">
        <v>58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2:14" ht="15" customHeight="1" x14ac:dyDescent="0.25">
      <c r="B2" s="54" t="s">
        <v>31</v>
      </c>
      <c r="C2" s="56" t="s">
        <v>25</v>
      </c>
      <c r="D2" s="49" t="s">
        <v>26</v>
      </c>
      <c r="E2" s="49" t="s">
        <v>27</v>
      </c>
      <c r="F2" s="49" t="s">
        <v>1</v>
      </c>
      <c r="G2" s="49"/>
      <c r="H2" s="49" t="s">
        <v>2</v>
      </c>
      <c r="I2" s="49"/>
      <c r="J2" s="49" t="s">
        <v>3</v>
      </c>
      <c r="K2" s="49"/>
      <c r="L2" s="49" t="s">
        <v>29</v>
      </c>
      <c r="M2" s="49"/>
      <c r="N2" s="51" t="s">
        <v>4</v>
      </c>
    </row>
    <row r="3" spans="2:14" ht="25.5" customHeight="1" x14ac:dyDescent="0.25">
      <c r="B3" s="55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52"/>
    </row>
    <row r="4" spans="2:14" ht="13.5" customHeight="1" x14ac:dyDescent="0.25">
      <c r="B4" s="55"/>
      <c r="C4" s="47"/>
      <c r="D4" s="48"/>
      <c r="E4" s="48"/>
      <c r="F4" s="53" t="s">
        <v>28</v>
      </c>
      <c r="G4" s="48" t="s">
        <v>5</v>
      </c>
      <c r="H4" s="48" t="s">
        <v>6</v>
      </c>
      <c r="I4" s="48" t="s">
        <v>5</v>
      </c>
      <c r="J4" s="48" t="s">
        <v>6</v>
      </c>
      <c r="K4" s="48" t="s">
        <v>5</v>
      </c>
      <c r="L4" s="48" t="s">
        <v>6</v>
      </c>
      <c r="M4" s="48" t="s">
        <v>5</v>
      </c>
      <c r="N4" s="52"/>
    </row>
    <row r="5" spans="2:14" ht="13.5" customHeight="1" x14ac:dyDescent="0.25">
      <c r="B5" s="55"/>
      <c r="C5" s="47"/>
      <c r="D5" s="48"/>
      <c r="E5" s="48"/>
      <c r="F5" s="53"/>
      <c r="G5" s="48"/>
      <c r="H5" s="48"/>
      <c r="I5" s="48"/>
      <c r="J5" s="48"/>
      <c r="K5" s="48"/>
      <c r="L5" s="48"/>
      <c r="M5" s="48"/>
      <c r="N5" s="52"/>
    </row>
    <row r="6" spans="2:14" ht="13.5" customHeight="1" x14ac:dyDescent="0.25">
      <c r="B6" s="55"/>
      <c r="C6" s="47"/>
      <c r="D6" s="48"/>
      <c r="E6" s="48"/>
      <c r="F6" s="53"/>
      <c r="G6" s="48"/>
      <c r="H6" s="48"/>
      <c r="I6" s="48"/>
      <c r="J6" s="48"/>
      <c r="K6" s="48"/>
      <c r="L6" s="48"/>
      <c r="M6" s="48"/>
      <c r="N6" s="52"/>
    </row>
    <row r="7" spans="2:14" ht="36" customHeight="1" x14ac:dyDescent="0.25">
      <c r="B7" s="55"/>
      <c r="C7" s="47"/>
      <c r="D7" s="48"/>
      <c r="E7" s="48"/>
      <c r="F7" s="53"/>
      <c r="G7" s="48"/>
      <c r="H7" s="48"/>
      <c r="I7" s="48"/>
      <c r="J7" s="48"/>
      <c r="K7" s="48"/>
      <c r="L7" s="48"/>
      <c r="M7" s="48"/>
      <c r="N7" s="52"/>
    </row>
    <row r="8" spans="2:14" x14ac:dyDescent="0.25">
      <c r="B8" s="41">
        <v>1</v>
      </c>
      <c r="C8" s="4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27">
        <v>13</v>
      </c>
    </row>
    <row r="9" spans="2:14" x14ac:dyDescent="0.25">
      <c r="B9" s="41"/>
      <c r="C9" s="42"/>
      <c r="D9" s="25" t="s">
        <v>42</v>
      </c>
      <c r="E9" s="12"/>
      <c r="F9" s="12"/>
      <c r="G9" s="12"/>
      <c r="H9" s="12"/>
      <c r="I9" s="12"/>
      <c r="J9" s="12"/>
      <c r="K9" s="12"/>
      <c r="L9" s="12"/>
      <c r="M9" s="12"/>
      <c r="N9" s="27"/>
    </row>
    <row r="10" spans="2:14" ht="45" customHeight="1" x14ac:dyDescent="0.25">
      <c r="B10" s="46">
        <v>1</v>
      </c>
      <c r="C10" s="47" t="s">
        <v>14</v>
      </c>
      <c r="D10" s="13" t="s">
        <v>59</v>
      </c>
      <c r="E10" s="43" t="s">
        <v>32</v>
      </c>
      <c r="F10" s="12"/>
      <c r="G10" s="36">
        <f>20*1.4*2</f>
        <v>56</v>
      </c>
      <c r="H10" s="14"/>
      <c r="I10" s="14"/>
      <c r="J10" s="14"/>
      <c r="K10" s="14"/>
      <c r="L10" s="14"/>
      <c r="M10" s="14"/>
      <c r="N10" s="28"/>
    </row>
    <row r="11" spans="2:14" ht="15" x14ac:dyDescent="0.25">
      <c r="B11" s="46"/>
      <c r="C11" s="47"/>
      <c r="D11" s="16" t="s">
        <v>12</v>
      </c>
      <c r="E11" s="12" t="s">
        <v>13</v>
      </c>
      <c r="F11" s="12">
        <v>2.06</v>
      </c>
      <c r="G11" s="7">
        <f>G10*F11</f>
        <v>115.36</v>
      </c>
      <c r="H11" s="14"/>
      <c r="I11" s="14"/>
      <c r="J11" s="14"/>
      <c r="K11" s="14"/>
      <c r="L11" s="14"/>
      <c r="M11" s="14"/>
      <c r="N11" s="28"/>
    </row>
    <row r="12" spans="2:14" ht="18" customHeight="1" x14ac:dyDescent="0.25">
      <c r="B12" s="38"/>
      <c r="C12" s="44"/>
      <c r="D12" s="25" t="s">
        <v>41</v>
      </c>
      <c r="E12" s="44"/>
      <c r="F12" s="10"/>
      <c r="G12" s="8"/>
      <c r="H12" s="11"/>
      <c r="I12" s="9"/>
      <c r="J12" s="11"/>
      <c r="K12" s="9"/>
      <c r="L12" s="11"/>
      <c r="M12" s="9"/>
      <c r="N12" s="29"/>
    </row>
    <row r="13" spans="2:14" ht="36.75" customHeight="1" x14ac:dyDescent="0.25">
      <c r="B13" s="46">
        <v>1</v>
      </c>
      <c r="C13" s="57" t="s">
        <v>53</v>
      </c>
      <c r="D13" s="13" t="s">
        <v>55</v>
      </c>
      <c r="E13" s="43" t="s">
        <v>32</v>
      </c>
      <c r="F13" s="12"/>
      <c r="G13" s="20">
        <f>20*0.1*1.4</f>
        <v>2.8</v>
      </c>
      <c r="H13" s="14"/>
      <c r="I13" s="14"/>
      <c r="J13" s="14"/>
      <c r="K13" s="14"/>
      <c r="L13" s="14"/>
      <c r="M13" s="14"/>
      <c r="N13" s="28"/>
    </row>
    <row r="14" spans="2:14" x14ac:dyDescent="0.25">
      <c r="B14" s="46"/>
      <c r="C14" s="57"/>
      <c r="D14" s="15" t="s">
        <v>12</v>
      </c>
      <c r="E14" s="12" t="s">
        <v>13</v>
      </c>
      <c r="F14" s="12">
        <v>2.12</v>
      </c>
      <c r="G14" s="12">
        <f>G13*F14</f>
        <v>5.9359999999999999</v>
      </c>
      <c r="H14" s="14"/>
      <c r="I14" s="14"/>
      <c r="J14" s="14"/>
      <c r="K14" s="14"/>
      <c r="L14" s="14"/>
      <c r="M14" s="14"/>
      <c r="N14" s="28"/>
    </row>
    <row r="15" spans="2:14" x14ac:dyDescent="0.25">
      <c r="B15" s="46"/>
      <c r="C15" s="57"/>
      <c r="D15" s="15" t="s">
        <v>33</v>
      </c>
      <c r="E15" s="12" t="s">
        <v>32</v>
      </c>
      <c r="F15" s="12">
        <v>1.1000000000000001</v>
      </c>
      <c r="G15" s="12">
        <f>G13*F15</f>
        <v>3.08</v>
      </c>
      <c r="H15" s="14"/>
      <c r="I15" s="14"/>
      <c r="J15" s="14"/>
      <c r="K15" s="14"/>
      <c r="L15" s="14"/>
      <c r="M15" s="14"/>
      <c r="N15" s="28"/>
    </row>
    <row r="16" spans="2:14" ht="27" x14ac:dyDescent="0.25">
      <c r="B16" s="46"/>
      <c r="C16" s="57"/>
      <c r="D16" s="39" t="s">
        <v>54</v>
      </c>
      <c r="E16" s="40" t="s">
        <v>30</v>
      </c>
      <c r="F16" s="10"/>
      <c r="G16" s="9">
        <f>G15*1.55</f>
        <v>4.774</v>
      </c>
      <c r="H16" s="11"/>
      <c r="I16" s="9"/>
      <c r="J16" s="11"/>
      <c r="K16" s="9"/>
      <c r="L16" s="11"/>
      <c r="M16" s="9"/>
      <c r="N16" s="29"/>
    </row>
    <row r="17" spans="2:14" ht="14.25" customHeight="1" x14ac:dyDescent="0.25">
      <c r="B17" s="46"/>
      <c r="C17" s="57"/>
      <c r="D17" s="15" t="s">
        <v>15</v>
      </c>
      <c r="E17" s="12" t="s">
        <v>9</v>
      </c>
      <c r="F17" s="12">
        <v>0.1</v>
      </c>
      <c r="G17" s="12">
        <f>F17*G13</f>
        <v>0.27999999999999997</v>
      </c>
      <c r="H17" s="14"/>
      <c r="I17" s="14"/>
      <c r="J17" s="14"/>
      <c r="K17" s="14"/>
      <c r="L17" s="14"/>
      <c r="M17" s="14"/>
      <c r="N17" s="28"/>
    </row>
    <row r="18" spans="2:14" ht="43.5" x14ac:dyDescent="0.25">
      <c r="B18" s="46">
        <v>2</v>
      </c>
      <c r="C18" s="57" t="s">
        <v>35</v>
      </c>
      <c r="D18" s="17" t="s">
        <v>40</v>
      </c>
      <c r="E18" s="43" t="s">
        <v>32</v>
      </c>
      <c r="F18" s="12"/>
      <c r="G18" s="36">
        <f>1.4*1*20</f>
        <v>28</v>
      </c>
      <c r="H18" s="14"/>
      <c r="I18" s="14"/>
      <c r="J18" s="14"/>
      <c r="K18" s="14"/>
      <c r="L18" s="14"/>
      <c r="M18" s="14"/>
      <c r="N18" s="28"/>
    </row>
    <row r="19" spans="2:14" x14ac:dyDescent="0.25">
      <c r="B19" s="46"/>
      <c r="C19" s="57"/>
      <c r="D19" s="15" t="s">
        <v>7</v>
      </c>
      <c r="E19" s="12" t="s">
        <v>8</v>
      </c>
      <c r="F19" s="12">
        <v>2.86</v>
      </c>
      <c r="G19" s="7">
        <f>G18*F19</f>
        <v>80.08</v>
      </c>
      <c r="H19" s="14"/>
      <c r="I19" s="14"/>
      <c r="J19" s="14"/>
      <c r="K19" s="14"/>
      <c r="L19" s="14"/>
      <c r="M19" s="14"/>
      <c r="N19" s="28"/>
    </row>
    <row r="20" spans="2:14" x14ac:dyDescent="0.25">
      <c r="B20" s="46"/>
      <c r="C20" s="57"/>
      <c r="D20" s="15" t="s">
        <v>15</v>
      </c>
      <c r="E20" s="12" t="s">
        <v>9</v>
      </c>
      <c r="F20" s="12">
        <v>0.76</v>
      </c>
      <c r="G20" s="7">
        <f>G18*F20</f>
        <v>21.28</v>
      </c>
      <c r="H20" s="14"/>
      <c r="I20" s="14"/>
      <c r="J20" s="14"/>
      <c r="K20" s="14"/>
      <c r="L20" s="14"/>
      <c r="M20" s="14"/>
      <c r="N20" s="28"/>
    </row>
    <row r="21" spans="2:14" ht="15" x14ac:dyDescent="0.25">
      <c r="B21" s="46"/>
      <c r="C21" s="57"/>
      <c r="D21" s="16" t="s">
        <v>34</v>
      </c>
      <c r="E21" s="12" t="s">
        <v>16</v>
      </c>
      <c r="F21" s="12">
        <v>1.02</v>
      </c>
      <c r="G21" s="7">
        <f>G18*F21</f>
        <v>28.560000000000002</v>
      </c>
      <c r="H21" s="14"/>
      <c r="I21" s="14"/>
      <c r="J21" s="14"/>
      <c r="K21" s="14"/>
      <c r="L21" s="14"/>
      <c r="M21" s="14"/>
      <c r="N21" s="28"/>
    </row>
    <row r="22" spans="2:14" x14ac:dyDescent="0.25">
      <c r="B22" s="46"/>
      <c r="C22" s="57"/>
      <c r="D22" s="15" t="s">
        <v>17</v>
      </c>
      <c r="E22" s="12" t="s">
        <v>18</v>
      </c>
      <c r="F22" s="12">
        <v>0.8</v>
      </c>
      <c r="G22" s="7">
        <f>G18*F22</f>
        <v>22.400000000000002</v>
      </c>
      <c r="H22" s="14"/>
      <c r="I22" s="14"/>
      <c r="J22" s="14"/>
      <c r="K22" s="14"/>
      <c r="L22" s="14"/>
      <c r="M22" s="14"/>
      <c r="N22" s="28"/>
    </row>
    <row r="23" spans="2:14" x14ac:dyDescent="0.25">
      <c r="B23" s="46"/>
      <c r="C23" s="57"/>
      <c r="D23" s="15" t="s">
        <v>19</v>
      </c>
      <c r="E23" s="12" t="s">
        <v>16</v>
      </c>
      <c r="F23" s="12">
        <f>0.39/100</f>
        <v>3.9000000000000003E-3</v>
      </c>
      <c r="G23" s="7">
        <f>G18*F23</f>
        <v>0.10920000000000001</v>
      </c>
      <c r="H23" s="14"/>
      <c r="I23" s="14"/>
      <c r="J23" s="14"/>
      <c r="K23" s="14"/>
      <c r="L23" s="14"/>
      <c r="M23" s="14"/>
      <c r="N23" s="28"/>
    </row>
    <row r="24" spans="2:14" x14ac:dyDescent="0.25">
      <c r="B24" s="46"/>
      <c r="C24" s="57"/>
      <c r="D24" s="15" t="s">
        <v>20</v>
      </c>
      <c r="E24" s="12" t="s">
        <v>9</v>
      </c>
      <c r="F24" s="12">
        <v>0.13</v>
      </c>
      <c r="G24" s="7">
        <f>G18*F24</f>
        <v>3.64</v>
      </c>
      <c r="H24" s="14"/>
      <c r="I24" s="14"/>
      <c r="J24" s="14"/>
      <c r="K24" s="14"/>
      <c r="L24" s="14"/>
      <c r="M24" s="14"/>
      <c r="N24" s="28"/>
    </row>
    <row r="25" spans="2:14" x14ac:dyDescent="0.25">
      <c r="B25" s="46"/>
      <c r="C25" s="57"/>
      <c r="D25" s="15" t="s">
        <v>39</v>
      </c>
      <c r="E25" s="12" t="s">
        <v>10</v>
      </c>
      <c r="F25" s="12"/>
      <c r="G25" s="7">
        <f>G21*2.4</f>
        <v>68.543999999999997</v>
      </c>
      <c r="H25" s="14"/>
      <c r="I25" s="14"/>
      <c r="J25" s="14"/>
      <c r="K25" s="14"/>
      <c r="L25" s="14"/>
      <c r="M25" s="14"/>
      <c r="N25" s="28"/>
    </row>
    <row r="26" spans="2:14" ht="42" x14ac:dyDescent="0.25">
      <c r="B26" s="46">
        <v>3</v>
      </c>
      <c r="C26" s="47" t="s">
        <v>45</v>
      </c>
      <c r="D26" s="13" t="s">
        <v>46</v>
      </c>
      <c r="E26" s="43" t="s">
        <v>32</v>
      </c>
      <c r="F26" s="12"/>
      <c r="G26" s="36">
        <v>18</v>
      </c>
      <c r="H26" s="14"/>
      <c r="I26" s="14"/>
      <c r="J26" s="14"/>
      <c r="K26" s="14"/>
      <c r="L26" s="14"/>
      <c r="M26" s="14"/>
      <c r="N26" s="28"/>
    </row>
    <row r="27" spans="2:14" x14ac:dyDescent="0.25">
      <c r="B27" s="46"/>
      <c r="C27" s="47"/>
      <c r="D27" s="15" t="s">
        <v>7</v>
      </c>
      <c r="E27" s="12" t="s">
        <v>8</v>
      </c>
      <c r="F27" s="12">
        <v>4.74</v>
      </c>
      <c r="G27" s="7">
        <f>G26*F27</f>
        <v>85.320000000000007</v>
      </c>
      <c r="H27" s="14"/>
      <c r="I27" s="14"/>
      <c r="J27" s="14"/>
      <c r="K27" s="14"/>
      <c r="L27" s="14"/>
      <c r="M27" s="14"/>
      <c r="N27" s="28"/>
    </row>
    <row r="28" spans="2:14" x14ac:dyDescent="0.25">
      <c r="B28" s="46"/>
      <c r="C28" s="47"/>
      <c r="D28" s="15" t="s">
        <v>15</v>
      </c>
      <c r="E28" s="12" t="s">
        <v>9</v>
      </c>
      <c r="F28" s="12">
        <v>0.66</v>
      </c>
      <c r="G28" s="7">
        <f>G26*F28</f>
        <v>11.88</v>
      </c>
      <c r="H28" s="14"/>
      <c r="I28" s="14"/>
      <c r="J28" s="14"/>
      <c r="K28" s="14"/>
      <c r="L28" s="14"/>
      <c r="M28" s="14"/>
      <c r="N28" s="28"/>
    </row>
    <row r="29" spans="2:14" ht="15" x14ac:dyDescent="0.25">
      <c r="B29" s="46"/>
      <c r="C29" s="47"/>
      <c r="D29" s="16" t="s">
        <v>47</v>
      </c>
      <c r="E29" s="12" t="s">
        <v>11</v>
      </c>
      <c r="F29" s="12">
        <v>1.02</v>
      </c>
      <c r="G29" s="7">
        <f>G26*F29</f>
        <v>18.36</v>
      </c>
      <c r="H29" s="14"/>
      <c r="I29" s="14"/>
      <c r="J29" s="14"/>
      <c r="K29" s="14"/>
      <c r="L29" s="14"/>
      <c r="M29" s="14"/>
      <c r="N29" s="28"/>
    </row>
    <row r="30" spans="2:14" x14ac:dyDescent="0.25">
      <c r="B30" s="46"/>
      <c r="C30" s="47"/>
      <c r="D30" s="15" t="s">
        <v>48</v>
      </c>
      <c r="E30" s="12" t="s">
        <v>49</v>
      </c>
      <c r="F30" s="12">
        <v>1.32</v>
      </c>
      <c r="G30" s="7">
        <f>G26*F30</f>
        <v>23.76</v>
      </c>
      <c r="H30" s="14"/>
      <c r="I30" s="14"/>
      <c r="J30" s="14"/>
      <c r="K30" s="14"/>
      <c r="L30" s="14"/>
      <c r="M30" s="14"/>
      <c r="N30" s="28"/>
    </row>
    <row r="31" spans="2:14" x14ac:dyDescent="0.25">
      <c r="B31" s="46"/>
      <c r="C31" s="47"/>
      <c r="D31" s="15" t="s">
        <v>50</v>
      </c>
      <c r="E31" s="12" t="s">
        <v>11</v>
      </c>
      <c r="F31" s="12">
        <f>2.75/100</f>
        <v>2.75E-2</v>
      </c>
      <c r="G31" s="7">
        <f>G26*F31</f>
        <v>0.495</v>
      </c>
      <c r="H31" s="14"/>
      <c r="I31" s="14"/>
      <c r="J31" s="14"/>
      <c r="K31" s="14"/>
      <c r="L31" s="14"/>
      <c r="M31" s="14"/>
      <c r="N31" s="28"/>
    </row>
    <row r="32" spans="2:14" x14ac:dyDescent="0.25">
      <c r="B32" s="46"/>
      <c r="C32" s="47"/>
      <c r="D32" s="15" t="s">
        <v>51</v>
      </c>
      <c r="E32" s="12" t="s">
        <v>10</v>
      </c>
      <c r="F32" s="12">
        <f>0.16/100</f>
        <v>1.6000000000000001E-3</v>
      </c>
      <c r="G32" s="7">
        <f>G26*F32</f>
        <v>2.8800000000000003E-2</v>
      </c>
      <c r="H32" s="14"/>
      <c r="I32" s="14"/>
      <c r="J32" s="14"/>
      <c r="K32" s="14"/>
      <c r="L32" s="14"/>
      <c r="M32" s="14"/>
      <c r="N32" s="28"/>
    </row>
    <row r="33" spans="2:14" x14ac:dyDescent="0.25">
      <c r="B33" s="46"/>
      <c r="C33" s="47"/>
      <c r="D33" s="15" t="s">
        <v>52</v>
      </c>
      <c r="E33" s="12" t="s">
        <v>9</v>
      </c>
      <c r="F33" s="12">
        <v>0.24</v>
      </c>
      <c r="G33" s="7">
        <f>G26*F33</f>
        <v>4.32</v>
      </c>
      <c r="H33" s="14"/>
      <c r="I33" s="14"/>
      <c r="J33" s="14"/>
      <c r="K33" s="14"/>
      <c r="L33" s="14"/>
      <c r="M33" s="14"/>
      <c r="N33" s="28"/>
    </row>
    <row r="34" spans="2:14" x14ac:dyDescent="0.25">
      <c r="B34" s="46"/>
      <c r="C34" s="47"/>
      <c r="D34" s="15" t="s">
        <v>39</v>
      </c>
      <c r="E34" s="12" t="s">
        <v>10</v>
      </c>
      <c r="F34" s="12"/>
      <c r="G34" s="7">
        <f>G29*2.4</f>
        <v>44.064</v>
      </c>
      <c r="H34" s="14"/>
      <c r="I34" s="14"/>
      <c r="J34" s="14"/>
      <c r="K34" s="14"/>
      <c r="L34" s="14"/>
      <c r="M34" s="14"/>
      <c r="N34" s="28"/>
    </row>
    <row r="35" spans="2:14" ht="40.5" x14ac:dyDescent="0.25">
      <c r="B35" s="46">
        <v>4</v>
      </c>
      <c r="C35" s="47" t="s">
        <v>60</v>
      </c>
      <c r="D35" s="13" t="s">
        <v>61</v>
      </c>
      <c r="E35" s="43" t="s">
        <v>62</v>
      </c>
      <c r="F35" s="12"/>
      <c r="G35" s="36">
        <v>1.7</v>
      </c>
      <c r="H35" s="14"/>
      <c r="I35" s="14"/>
      <c r="J35" s="14"/>
      <c r="K35" s="14"/>
      <c r="L35" s="14"/>
      <c r="M35" s="14"/>
      <c r="N35" s="28"/>
    </row>
    <row r="36" spans="2:14" x14ac:dyDescent="0.25">
      <c r="B36" s="46"/>
      <c r="C36" s="47"/>
      <c r="D36" s="15" t="s">
        <v>7</v>
      </c>
      <c r="E36" s="12" t="s">
        <v>8</v>
      </c>
      <c r="F36" s="12">
        <v>1.71</v>
      </c>
      <c r="G36" s="12">
        <f>G35*F36</f>
        <v>2.907</v>
      </c>
      <c r="H36" s="14"/>
      <c r="I36" s="14"/>
      <c r="J36" s="14"/>
      <c r="K36" s="14"/>
      <c r="L36" s="14"/>
      <c r="M36" s="14"/>
      <c r="N36" s="28"/>
    </row>
    <row r="37" spans="2:14" x14ac:dyDescent="0.25">
      <c r="B37" s="46"/>
      <c r="C37" s="47"/>
      <c r="D37" s="15" t="s">
        <v>36</v>
      </c>
      <c r="E37" s="12" t="s">
        <v>37</v>
      </c>
      <c r="F37" s="12" t="s">
        <v>38</v>
      </c>
      <c r="G37" s="14">
        <v>10.199999999999999</v>
      </c>
      <c r="H37" s="14"/>
      <c r="I37" s="14"/>
      <c r="J37" s="14"/>
      <c r="K37" s="14"/>
      <c r="L37" s="14"/>
      <c r="M37" s="14"/>
      <c r="N37" s="28"/>
    </row>
    <row r="38" spans="2:14" x14ac:dyDescent="0.25">
      <c r="B38" s="46"/>
      <c r="C38" s="47"/>
      <c r="D38" s="15" t="s">
        <v>33</v>
      </c>
      <c r="E38" s="12" t="s">
        <v>32</v>
      </c>
      <c r="F38" s="12">
        <v>1.03</v>
      </c>
      <c r="G38" s="12">
        <f>F38*G35</f>
        <v>1.7509999999999999</v>
      </c>
      <c r="H38" s="14"/>
      <c r="I38" s="14"/>
      <c r="J38" s="14"/>
      <c r="K38" s="14"/>
      <c r="L38" s="14"/>
      <c r="M38" s="14"/>
      <c r="N38" s="28"/>
    </row>
    <row r="39" spans="2:14" ht="21" customHeight="1" x14ac:dyDescent="0.25">
      <c r="B39" s="46"/>
      <c r="C39" s="47"/>
      <c r="D39" s="39" t="s">
        <v>57</v>
      </c>
      <c r="E39" s="40" t="s">
        <v>30</v>
      </c>
      <c r="F39" s="10">
        <v>1.55</v>
      </c>
      <c r="G39" s="9">
        <f>F39*G38</f>
        <v>2.7140499999999999</v>
      </c>
      <c r="H39" s="11"/>
      <c r="I39" s="9"/>
      <c r="J39" s="11"/>
      <c r="K39" s="9"/>
      <c r="L39" s="11"/>
      <c r="M39" s="9"/>
      <c r="N39" s="29"/>
    </row>
    <row r="40" spans="2:14" ht="45.75" customHeight="1" x14ac:dyDescent="0.25">
      <c r="B40" s="46">
        <v>5</v>
      </c>
      <c r="C40" s="47" t="s">
        <v>63</v>
      </c>
      <c r="D40" s="13" t="s">
        <v>64</v>
      </c>
      <c r="E40" s="43" t="s">
        <v>43</v>
      </c>
      <c r="F40" s="45"/>
      <c r="G40" s="20">
        <f>20*2.5*2</f>
        <v>100</v>
      </c>
      <c r="H40" s="14"/>
      <c r="I40" s="14"/>
      <c r="J40" s="14"/>
      <c r="K40" s="14"/>
      <c r="L40" s="14"/>
      <c r="M40" s="14"/>
      <c r="N40" s="28"/>
    </row>
    <row r="41" spans="2:14" ht="16.5" customHeight="1" x14ac:dyDescent="0.25">
      <c r="B41" s="46"/>
      <c r="C41" s="47"/>
      <c r="D41" s="15" t="s">
        <v>12</v>
      </c>
      <c r="E41" s="12" t="s">
        <v>13</v>
      </c>
      <c r="F41" s="12">
        <v>0.33600000000000002</v>
      </c>
      <c r="G41" s="18">
        <f>F41*G40</f>
        <v>33.6</v>
      </c>
      <c r="H41" s="14"/>
      <c r="I41" s="14"/>
      <c r="J41" s="14"/>
      <c r="K41" s="14"/>
      <c r="L41" s="14"/>
      <c r="M41" s="14"/>
      <c r="N41" s="28"/>
    </row>
    <row r="42" spans="2:14" ht="16.5" customHeight="1" x14ac:dyDescent="0.25">
      <c r="B42" s="46"/>
      <c r="C42" s="47"/>
      <c r="D42" s="15" t="s">
        <v>65</v>
      </c>
      <c r="E42" s="12" t="s">
        <v>66</v>
      </c>
      <c r="F42" s="12">
        <v>1.4999999999999999E-2</v>
      </c>
      <c r="G42" s="18">
        <f>F42*G40</f>
        <v>1.5</v>
      </c>
      <c r="H42" s="14"/>
      <c r="I42" s="14"/>
      <c r="J42" s="14"/>
      <c r="K42" s="14"/>
      <c r="L42" s="14"/>
      <c r="M42" s="14"/>
      <c r="N42" s="28"/>
    </row>
    <row r="43" spans="2:14" ht="16.5" customHeight="1" x14ac:dyDescent="0.25">
      <c r="B43" s="46"/>
      <c r="C43" s="47"/>
      <c r="D43" s="15" t="s">
        <v>67</v>
      </c>
      <c r="E43" s="12" t="s">
        <v>10</v>
      </c>
      <c r="F43" s="12">
        <f>0.24/100</f>
        <v>2.3999999999999998E-3</v>
      </c>
      <c r="G43" s="18">
        <f>F43*G40</f>
        <v>0.24</v>
      </c>
      <c r="H43" s="14"/>
      <c r="I43" s="14"/>
      <c r="J43" s="14"/>
      <c r="K43" s="14"/>
      <c r="L43" s="14"/>
      <c r="M43" s="14"/>
      <c r="N43" s="28"/>
    </row>
    <row r="44" spans="2:14" ht="16.5" customHeight="1" x14ac:dyDescent="0.25">
      <c r="B44" s="46"/>
      <c r="C44" s="47"/>
      <c r="D44" s="15" t="s">
        <v>52</v>
      </c>
      <c r="E44" s="12"/>
      <c r="F44" s="12">
        <v>2.3E-2</v>
      </c>
      <c r="G44" s="18">
        <f>F44*G40</f>
        <v>2.2999999999999998</v>
      </c>
      <c r="H44" s="14"/>
      <c r="I44" s="14"/>
      <c r="J44" s="14"/>
      <c r="K44" s="14"/>
      <c r="L44" s="14"/>
      <c r="M44" s="14"/>
      <c r="N44" s="28"/>
    </row>
    <row r="45" spans="2:14" ht="26.25" customHeight="1" x14ac:dyDescent="0.25">
      <c r="B45" s="46">
        <v>6</v>
      </c>
      <c r="C45" s="47" t="s">
        <v>44</v>
      </c>
      <c r="D45" s="13" t="s">
        <v>56</v>
      </c>
      <c r="E45" s="43" t="s">
        <v>32</v>
      </c>
      <c r="F45" s="12"/>
      <c r="G45" s="20">
        <f>G10</f>
        <v>56</v>
      </c>
      <c r="H45" s="14"/>
      <c r="I45" s="14"/>
      <c r="J45" s="14"/>
      <c r="K45" s="14"/>
      <c r="L45" s="14"/>
      <c r="M45" s="14"/>
      <c r="N45" s="28"/>
    </row>
    <row r="46" spans="2:14" ht="15" x14ac:dyDescent="0.25">
      <c r="B46" s="46"/>
      <c r="C46" s="47"/>
      <c r="D46" s="16" t="s">
        <v>12</v>
      </c>
      <c r="E46" s="12" t="s">
        <v>13</v>
      </c>
      <c r="F46" s="12">
        <v>1.21</v>
      </c>
      <c r="G46" s="12">
        <f>G45*F46</f>
        <v>67.759999999999991</v>
      </c>
      <c r="H46" s="14"/>
      <c r="I46" s="14"/>
      <c r="J46" s="14"/>
      <c r="K46" s="14"/>
      <c r="L46" s="14"/>
      <c r="M46" s="14"/>
      <c r="N46" s="28"/>
    </row>
    <row r="47" spans="2:14" s="2" customFormat="1" x14ac:dyDescent="0.25">
      <c r="B47" s="41"/>
      <c r="C47" s="42"/>
      <c r="D47" s="43" t="s">
        <v>0</v>
      </c>
      <c r="E47" s="43"/>
      <c r="F47" s="43"/>
      <c r="G47" s="43"/>
      <c r="H47" s="43"/>
      <c r="I47" s="19"/>
      <c r="J47" s="43"/>
      <c r="K47" s="20"/>
      <c r="L47" s="43"/>
      <c r="M47" s="20"/>
      <c r="N47" s="30"/>
    </row>
    <row r="48" spans="2:14" x14ac:dyDescent="0.25">
      <c r="B48" s="41"/>
      <c r="C48" s="42"/>
      <c r="D48" s="43" t="s">
        <v>21</v>
      </c>
      <c r="E48" s="21">
        <v>0.1</v>
      </c>
      <c r="F48" s="12"/>
      <c r="G48" s="12"/>
      <c r="H48" s="12"/>
      <c r="I48" s="12"/>
      <c r="J48" s="12"/>
      <c r="K48" s="12"/>
      <c r="L48" s="12"/>
      <c r="M48" s="12"/>
      <c r="N48" s="28"/>
    </row>
    <row r="49" spans="2:14" x14ac:dyDescent="0.25">
      <c r="B49" s="41"/>
      <c r="C49" s="42"/>
      <c r="D49" s="43" t="s">
        <v>0</v>
      </c>
      <c r="E49" s="43"/>
      <c r="F49" s="12"/>
      <c r="G49" s="12"/>
      <c r="H49" s="12"/>
      <c r="I49" s="12"/>
      <c r="J49" s="12"/>
      <c r="K49" s="12"/>
      <c r="L49" s="12"/>
      <c r="M49" s="12"/>
      <c r="N49" s="28"/>
    </row>
    <row r="50" spans="2:14" x14ac:dyDescent="0.25">
      <c r="B50" s="41"/>
      <c r="C50" s="42"/>
      <c r="D50" s="43" t="s">
        <v>22</v>
      </c>
      <c r="E50" s="21">
        <v>0.08</v>
      </c>
      <c r="F50" s="12"/>
      <c r="G50" s="12"/>
      <c r="H50" s="12"/>
      <c r="I50" s="12"/>
      <c r="J50" s="12"/>
      <c r="K50" s="12"/>
      <c r="L50" s="12"/>
      <c r="M50" s="12"/>
      <c r="N50" s="28"/>
    </row>
    <row r="51" spans="2:14" x14ac:dyDescent="0.25">
      <c r="B51" s="41"/>
      <c r="C51" s="42"/>
      <c r="D51" s="43" t="s">
        <v>0</v>
      </c>
      <c r="E51" s="43"/>
      <c r="F51" s="12"/>
      <c r="G51" s="12"/>
      <c r="H51" s="12"/>
      <c r="I51" s="12"/>
      <c r="J51" s="12"/>
      <c r="K51" s="12"/>
      <c r="L51" s="12"/>
      <c r="M51" s="12"/>
      <c r="N51" s="28"/>
    </row>
    <row r="52" spans="2:14" x14ac:dyDescent="0.25">
      <c r="B52" s="41"/>
      <c r="C52" s="42"/>
      <c r="D52" s="43" t="s">
        <v>23</v>
      </c>
      <c r="E52" s="21">
        <v>0.03</v>
      </c>
      <c r="F52" s="12"/>
      <c r="G52" s="12"/>
      <c r="H52" s="12"/>
      <c r="I52" s="12"/>
      <c r="J52" s="12"/>
      <c r="K52" s="12"/>
      <c r="L52" s="12"/>
      <c r="M52" s="12"/>
      <c r="N52" s="28"/>
    </row>
    <row r="53" spans="2:14" x14ac:dyDescent="0.25">
      <c r="B53" s="41"/>
      <c r="C53" s="42"/>
      <c r="D53" s="43" t="s">
        <v>0</v>
      </c>
      <c r="E53" s="43"/>
      <c r="F53" s="12"/>
      <c r="G53" s="12"/>
      <c r="H53" s="12"/>
      <c r="I53" s="12"/>
      <c r="J53" s="12"/>
      <c r="K53" s="12"/>
      <c r="L53" s="12"/>
      <c r="M53" s="12"/>
      <c r="N53" s="28"/>
    </row>
    <row r="54" spans="2:14" x14ac:dyDescent="0.25">
      <c r="B54" s="41"/>
      <c r="C54" s="42"/>
      <c r="D54" s="43" t="s">
        <v>24</v>
      </c>
      <c r="E54" s="21">
        <v>0.18</v>
      </c>
      <c r="F54" s="12"/>
      <c r="G54" s="12"/>
      <c r="H54" s="12"/>
      <c r="I54" s="12"/>
      <c r="J54" s="12"/>
      <c r="K54" s="12"/>
      <c r="L54" s="12"/>
      <c r="M54" s="12"/>
      <c r="N54" s="28"/>
    </row>
    <row r="55" spans="2:14" ht="14.25" thickBot="1" x14ac:dyDescent="0.3">
      <c r="B55" s="31"/>
      <c r="C55" s="32"/>
      <c r="D55" s="33" t="s"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5"/>
    </row>
    <row r="56" spans="2:14" ht="15.75" customHeight="1" x14ac:dyDescent="0.25">
      <c r="B56" s="37"/>
      <c r="C56" s="23"/>
      <c r="D56" s="24"/>
      <c r="E56" s="22"/>
      <c r="F56" s="37"/>
      <c r="G56" s="37"/>
      <c r="H56" s="22"/>
      <c r="I56" s="37"/>
      <c r="J56" s="37"/>
      <c r="K56" s="22"/>
      <c r="L56" s="22"/>
      <c r="M56" s="22"/>
      <c r="N56" s="22"/>
    </row>
    <row r="57" spans="2:14" x14ac:dyDescent="0.25">
      <c r="B57" s="37"/>
      <c r="C57" s="23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22"/>
    </row>
    <row r="58" spans="2:14" x14ac:dyDescent="0.25">
      <c r="B58" s="26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26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26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26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26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26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26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26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6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6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26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26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26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26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26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26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26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26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2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26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26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26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26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26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26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26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26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2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26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26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26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26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26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26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26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26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26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26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26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26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26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26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26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26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26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26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26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26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26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26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26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26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26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26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26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26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26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26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26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26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26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26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26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26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26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26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26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26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26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26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26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26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26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26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26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26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26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26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26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26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26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26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26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26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26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26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26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26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26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26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26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26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26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26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26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26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26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26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26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26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26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26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26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26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26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26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26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26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26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26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26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26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26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26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26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26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26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26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26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26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26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26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26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26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26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26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26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26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26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26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26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26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26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26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26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26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26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26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26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26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26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26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26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26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26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26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26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26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26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26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26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26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26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26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26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26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26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26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26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26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26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26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26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26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26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26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26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26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26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26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26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26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26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26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26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26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26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26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26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26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26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26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26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26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26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26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26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26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26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26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26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26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26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26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26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26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26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26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26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26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26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26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26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26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26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26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26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26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26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26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26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26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26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26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26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26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26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26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26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26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26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26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26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26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26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26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26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26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26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26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26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26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26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26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26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26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26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26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26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26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26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26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26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26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26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26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26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26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26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26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26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26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26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26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26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26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26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26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26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26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26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26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26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26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26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26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26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26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26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26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26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26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26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26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26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26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26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26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26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26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26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26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26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26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26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26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26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26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26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26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26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26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26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26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26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26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26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26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26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26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26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26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26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26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26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26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26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26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26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26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26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26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26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26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26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26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26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26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26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26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26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26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26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26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26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26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26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26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26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26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26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26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26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26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26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26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26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26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26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26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26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26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26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26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26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26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26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26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26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26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26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26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26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26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26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26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26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26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26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26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26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26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26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26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26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26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26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26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26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26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26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26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26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26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26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26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26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26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26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26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26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26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26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26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26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26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26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26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26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26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26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26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26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26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26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26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26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26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26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26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26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26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26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26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26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26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26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26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26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26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26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26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26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26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26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26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26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26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26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26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26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26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26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26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26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26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26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26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26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26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26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26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26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26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26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26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26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26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26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26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26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26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26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26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26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26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26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26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26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26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26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26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26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26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26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26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26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26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26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26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26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26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26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26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26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26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26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26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26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26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26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26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26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26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26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26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26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26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26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26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26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26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26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26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26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26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26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26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26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26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26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26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26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26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26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26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26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26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26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26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26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26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26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26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26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26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26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26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26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26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26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26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26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26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26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26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26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26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26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26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26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26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26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26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26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26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26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26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26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26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26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26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26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26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26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26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26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26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26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26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26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26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26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26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26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26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26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26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26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26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26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26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26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26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26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26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26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26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26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26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26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26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26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26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26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26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26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26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26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26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26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26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26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26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26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26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26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26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26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26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26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26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26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26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26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26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26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26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26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26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26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26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26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26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26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26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26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26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26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26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26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26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26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26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26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26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26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26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26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26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26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26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26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26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26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26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26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26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26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26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26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26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26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26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26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26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26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26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26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26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26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26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26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26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26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26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26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26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26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26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26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26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26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26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26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26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26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26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26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26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26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26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26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26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26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26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26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26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26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26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26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26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26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26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26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26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26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26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26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26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26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26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26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26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26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26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26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26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26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26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26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26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26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26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26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26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26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26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26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26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26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26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26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26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26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26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26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26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26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26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26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26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26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26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26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26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26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26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26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26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26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26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26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26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26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26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26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26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26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26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26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26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26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26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26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26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26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26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26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26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26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26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26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26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26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26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26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26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26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26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26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26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26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26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26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26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26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26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26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26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26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26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26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26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26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26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26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26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26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26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26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26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26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26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26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26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26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26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26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26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26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26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26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26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26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26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26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26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26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26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26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26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26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26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26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26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26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26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26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26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26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26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26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26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26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26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26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26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26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26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26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26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26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26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26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26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26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26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26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26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26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26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26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26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26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26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26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26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26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26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26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26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26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26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26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26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26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26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26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26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26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26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26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26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26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26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26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26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26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26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26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26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26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26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26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26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26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26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26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26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26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26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26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26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26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26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26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26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26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26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26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26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26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26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26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26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26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26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26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26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26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26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26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26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26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26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26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26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26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26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26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26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26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26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26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26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26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26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26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26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26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26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26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26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26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26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26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26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26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26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26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26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26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26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26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26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26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26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26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26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26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26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26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26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26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26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26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26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26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26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26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26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26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26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26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26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26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26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26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26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26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26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26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26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26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26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26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26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26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26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26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26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26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26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26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26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26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26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26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26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26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26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26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26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26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26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26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26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26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26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26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26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26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26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26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26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26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26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26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26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26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26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26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26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26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26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26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26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26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26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26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26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26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26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26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26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26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26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26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26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26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26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26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26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26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26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26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26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26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26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26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26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26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26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26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26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26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26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26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26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26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26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26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26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26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26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26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26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26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26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26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26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26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26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26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26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26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26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26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26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26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26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26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26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26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26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26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26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26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26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26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26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26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26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26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26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26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26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26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26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26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26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26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26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26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26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26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26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26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26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26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26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26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26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26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26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26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26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26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26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26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26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26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26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26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26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26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26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26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26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26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26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26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26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26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26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26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</sheetData>
  <mergeCells count="33">
    <mergeCell ref="B26:B34"/>
    <mergeCell ref="C26:C34"/>
    <mergeCell ref="B13:B17"/>
    <mergeCell ref="C13:C17"/>
    <mergeCell ref="D57:M57"/>
    <mergeCell ref="B18:B25"/>
    <mergeCell ref="C18:C25"/>
    <mergeCell ref="B35:B39"/>
    <mergeCell ref="C35:C39"/>
    <mergeCell ref="B40:B44"/>
    <mergeCell ref="C40:C44"/>
    <mergeCell ref="B45:B46"/>
    <mergeCell ref="C45:C46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C2:C7"/>
    <mergeCell ref="B10:B11"/>
    <mergeCell ref="C10:C11"/>
    <mergeCell ref="L4:L7"/>
    <mergeCell ref="D2:D7"/>
    <mergeCell ref="E2:E7"/>
    <mergeCell ref="F2:G3"/>
    <mergeCell ref="H2:I3"/>
  </mergeCells>
  <pageMargins left="0.25" right="0.25" top="0.5" bottom="0.5" header="0" footer="0"/>
  <pageSetup paperSize="9" fitToHeight="0" orientation="landscape" r:id="rId1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2020-07-02T12:24:44Z</dcterms:modified>
</cp:coreProperties>
</file>