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355" windowHeight="7830" activeTab="3"/>
  </bookViews>
  <sheets>
    <sheet name="TAV" sheetId="6" r:id="rId1"/>
    <sheet name="G.B." sheetId="7" r:id="rId2"/>
    <sheet name="O.X2-1" sheetId="20" r:id="rId3"/>
    <sheet name="x.2-1" sheetId="17" r:id="rId4"/>
  </sheets>
  <definedNames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3">'x.2-1'!$18:$18</definedName>
    <definedName name="_xlnm.Print_Area" localSheetId="3">'x.2-1'!$A$1:$M$56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7" l="1"/>
  <c r="O24" i="17"/>
  <c r="F28" i="17"/>
  <c r="F27" i="17" l="1"/>
  <c r="F26" i="17"/>
  <c r="F32" i="17"/>
  <c r="F25" i="17"/>
  <c r="F31" i="17"/>
  <c r="F39" i="17" l="1"/>
  <c r="F37" i="17"/>
  <c r="F40" i="17" l="1"/>
  <c r="F38" i="17"/>
  <c r="F36" i="17" l="1"/>
  <c r="F42" i="17"/>
  <c r="F34" i="17"/>
  <c r="F35" i="17"/>
  <c r="A13" i="17"/>
  <c r="F44" i="17"/>
  <c r="F20" i="17"/>
  <c r="F21" i="17" l="1"/>
  <c r="F43" i="17"/>
  <c r="F23" i="17" l="1"/>
  <c r="A5" i="20"/>
  <c r="A1" i="17"/>
  <c r="H45" i="17" l="1"/>
  <c r="L45" i="17"/>
  <c r="J45" i="17"/>
  <c r="L13" i="17" l="1"/>
  <c r="M45" i="17"/>
  <c r="M46" i="17" l="1"/>
  <c r="M47" i="17" s="1"/>
  <c r="M48" i="17" l="1"/>
  <c r="M49" i="17" s="1"/>
  <c r="D14" i="20" l="1"/>
  <c r="L12" i="17"/>
  <c r="G14" i="20" l="1"/>
  <c r="G15" i="20" s="1"/>
  <c r="G16" i="20" s="1"/>
  <c r="D15" i="20"/>
  <c r="G17" i="20" l="1"/>
  <c r="G9" i="20" l="1"/>
  <c r="F9" i="7"/>
  <c r="L16" i="6" s="1"/>
</calcChain>
</file>

<file path=xl/sharedStrings.xml><?xml version="1.0" encoding="utf-8"?>
<sst xmlns="http://schemas.openxmlformats.org/spreadsheetml/2006/main" count="145" uniqueCount="103">
  <si>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</si>
  <si>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</si>
  <si>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</si>
  <si>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</si>
  <si>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 xml:space="preserve">saxarjTaRricxvo Rirebuleba </t>
  </si>
  <si>
    <t>lari</t>
  </si>
  <si>
    <t xml:space="preserve"> maT Soris xelfasi</t>
  </si>
  <si>
    <t>jami</t>
  </si>
  <si>
    <t>#</t>
  </si>
  <si>
    <t>safuZveli</t>
  </si>
  <si>
    <t>sul</t>
  </si>
  <si>
    <t>kac/sT</t>
  </si>
  <si>
    <t xml:space="preserve">saxarjTaRricxvo Rirebuleba   </t>
  </si>
  <si>
    <t>aTasi  lari</t>
  </si>
  <si>
    <t>ganmartebiTi baraTi</t>
  </si>
  <si>
    <t xml:space="preserve">saerTo saxarjTaRricxvo Rirebulebaa _   </t>
  </si>
  <si>
    <t>aTasi lari.</t>
  </si>
  <si>
    <t xml:space="preserve">   saxarjTaRricxvo dokumentacia sabazro urTierTobaTa pirobebSi gansazRvravs winaswar Rirebulebas da ar warmoadgens damkveTsa da moijarades Soris gadaxdis saSualebas. maT Soris angariSsworeba xdeba faqtiuri danaxarjebis mixedviT, saTanado dokumentaciis wardgeniT.</t>
  </si>
  <si>
    <t xml:space="preserve">zednadebi xarjebi 10%; </t>
  </si>
  <si>
    <t>ganz.</t>
  </si>
  <si>
    <t>erT.</t>
  </si>
  <si>
    <t>fasi</t>
  </si>
  <si>
    <t>samSeneblo samuSaoebi</t>
  </si>
  <si>
    <t xml:space="preserve">saxarjTaRicxvo Rirebuleba </t>
  </si>
  <si>
    <t>aTasi lari</t>
  </si>
  <si>
    <t>saxarjTaRricxvo Rirebuleba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</si>
  <si>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</si>
  <si>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</si>
  <si>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</si>
  <si>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</si>
  <si>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</si>
  <si>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xelfasis Tanxebi</t>
  </si>
  <si>
    <t xml:space="preserve">samSeneblo samuSaoebi </t>
  </si>
  <si>
    <t xml:space="preserve">saobieqto xarjTaRricxva </t>
  </si>
  <si>
    <t xml:space="preserve">lokalur-resursuli xarjTaRricxva </t>
  </si>
  <si>
    <t>lok.x.#2-1</t>
  </si>
  <si>
    <t>sxva manqanebi</t>
  </si>
  <si>
    <t>sxva masalebi</t>
  </si>
  <si>
    <t>eleqtrodi</t>
  </si>
  <si>
    <t>kg</t>
  </si>
  <si>
    <t>normatiuli resursi</t>
  </si>
  <si>
    <t xml:space="preserve">transporti da manqana-meqanizmebi  </t>
  </si>
  <si>
    <t>samuSaoebis, resursebis dasaxeleba</t>
  </si>
  <si>
    <t>1-11-14</t>
  </si>
  <si>
    <r>
      <t>m</t>
    </r>
    <r>
      <rPr>
        <b/>
        <vertAlign val="superscript"/>
        <sz val="11"/>
        <color indexed="8"/>
        <rFont val="AcadNusx"/>
      </rPr>
      <t>3</t>
    </r>
  </si>
  <si>
    <t>Sromis danaxarji</t>
  </si>
  <si>
    <t>1-83-2</t>
  </si>
  <si>
    <t>t</t>
  </si>
  <si>
    <r>
      <t xml:space="preserve"> m</t>
    </r>
    <r>
      <rPr>
        <b/>
        <vertAlign val="superscript"/>
        <sz val="11"/>
        <color indexed="8"/>
        <rFont val="AcadNusx"/>
      </rPr>
      <t>2</t>
    </r>
  </si>
  <si>
    <t>m2</t>
  </si>
  <si>
    <t>9-5-1</t>
  </si>
  <si>
    <t>amwe pnevmoTvlian svlaze 25 t-mde</t>
  </si>
  <si>
    <t>WanWikebi</t>
  </si>
  <si>
    <t>proeq.</t>
  </si>
  <si>
    <t>anjamebi</t>
  </si>
  <si>
    <t>cali</t>
  </si>
  <si>
    <t>lokaluri uwyisis jami</t>
  </si>
  <si>
    <t>ზედნადები xarji 10%</t>
  </si>
  <si>
    <t>jami:</t>
  </si>
  <si>
    <t>safuZveli: proeqti</t>
  </si>
  <si>
    <t xml:space="preserve">გეგმიური დაგროვება (მოგება) </t>
  </si>
  <si>
    <r>
      <t>eqskavatori (CamCis tevadoba 0,5m</t>
    </r>
    <r>
      <rPr>
        <vertAlign val="superscript"/>
        <sz val="11"/>
        <color indexed="8"/>
        <rFont val="AcadNusx"/>
      </rPr>
      <t>3</t>
    </r>
    <r>
      <rPr>
        <sz val="11"/>
        <color indexed="8"/>
        <rFont val="AcadNusx"/>
      </rPr>
      <t>)</t>
    </r>
  </si>
  <si>
    <t>manq/ sT</t>
  </si>
  <si>
    <t>sabazro</t>
  </si>
  <si>
    <t>manq/sT</t>
  </si>
  <si>
    <t xml:space="preserve">saxarjTaRricxvo mogeba 8%  gauTvaliswinebeli xarjebi 3%;  (ВЗЕР-84 miTiTebebi nakreb saxarjTaRicxvo)  </t>
  </si>
  <si>
    <t>xelfasi</t>
  </si>
  <si>
    <t xml:space="preserve">masala  </t>
  </si>
  <si>
    <t>srf.13-118</t>
  </si>
  <si>
    <t>Tbilisi 2020weli</t>
  </si>
  <si>
    <t xml:space="preserve"> xarjTaRricxva Sedgenilia  saqarTvelos premier-ministris brZaneba #52-is da dadgenileba #55-is (.2014w. 14 ianavri) safuZvelze 1984 wlis normebiTa da mSeneblobis SemfasebelTa  kavSiris mier gamocemuli samSeneblo  resursebis fasebiT  2020 wlis I kvartlis doneze, agreTve meToduri cnobaris (mSeneblobis da saremonto samuSaoebis saxarjTaRricxvo fasebis gaangariSebis Sesaxeb) 2019w.</t>
  </si>
  <si>
    <t>Sedgenilia 2020 w.  I kv. fasebiT</t>
  </si>
  <si>
    <t>srf.13-48</t>
  </si>
  <si>
    <t>srf.2.2-1</t>
  </si>
  <si>
    <t>srf.1.4-37</t>
  </si>
  <si>
    <t>srf.1.6-34</t>
  </si>
  <si>
    <t>srf.1.10-17</t>
  </si>
  <si>
    <t>srf.1.10-14</t>
  </si>
  <si>
    <r>
      <t xml:space="preserve">liT.-is kuTxovana </t>
    </r>
    <r>
      <rPr>
        <sz val="11"/>
        <rFont val="AcadNusx"/>
      </rPr>
      <t xml:space="preserve">40X40X4 </t>
    </r>
  </si>
  <si>
    <t>sportuli moednis Robis mowyoba liTonis karkasze ori cali liTonis kariT</t>
  </si>
  <si>
    <r>
      <t xml:space="preserve">kvadratuli mili </t>
    </r>
    <r>
      <rPr>
        <sz val="11"/>
        <rFont val="AcadNusx"/>
      </rPr>
      <t>80X40X3</t>
    </r>
  </si>
  <si>
    <t>liTonis furceli sisqiT 200X200 10mm</t>
  </si>
  <si>
    <t xml:space="preserve">III kat.-is gruntis damuSaveba eqskavatoriT </t>
  </si>
  <si>
    <t>III kat.-is gruntis damuSaveba xeliT</t>
  </si>
  <si>
    <t>gauTvaliswinebeli xarjebi 1%</t>
  </si>
  <si>
    <t>tona</t>
  </si>
  <si>
    <t>katanka d=6 rulonuri</t>
  </si>
  <si>
    <t>srf1.1-45</t>
  </si>
  <si>
    <t>8-3-2.</t>
  </si>
  <si>
    <t>kub.m.</t>
  </si>
  <si>
    <t>SromiTi resursebi</t>
  </si>
  <si>
    <t>manqanebi</t>
  </si>
  <si>
    <t>srf4.1-245</t>
  </si>
  <si>
    <t>RorRi 10-20</t>
  </si>
  <si>
    <t>sxva xarjebi</t>
  </si>
  <si>
    <t>11-1-11.</t>
  </si>
  <si>
    <t>RorRis safuZvlis mowyoba sisq. 100mm</t>
  </si>
  <si>
    <t>betoni ~m250~</t>
  </si>
  <si>
    <t>srf4.1-331</t>
  </si>
  <si>
    <t>sayrdeni Zelebis dabetoneba bet. ~m250~</t>
  </si>
  <si>
    <t>axalqalaqis municipaliteti, sof. koTelia mini stadionis mowyobis samuSaoebi</t>
  </si>
  <si>
    <t xml:space="preserve">gaangariSebaze p.14 gv.58)  </t>
  </si>
  <si>
    <t>პრეტენდენტი__________________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</si>
</sst>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-;\-* #,##0.00_-;_-* &quot;-&quot;??_-;_-@_-"/>
    <numFmt numFmtId="165" formatCode="_(* #,##0.00_);_(* \(#,##0.00\);_(* &quot;-&quot;??_);_(@_)"/>
    <numFmt numFmtId="166" formatCode="_-* #,##0.00_р_._-;\-* #,##0.00_р_._-;_-* &quot;-&quot;??_р_._-;_-@_-"/>
    <numFmt numFmtId="167" formatCode="_-* #,##0.00\ _L_a_r_i_-;\-* #,##0.00\ _L_a_r_i_-;_-* &quot;-&quot;??\ _L_a_r_i_-;_-@_-"/>
    <numFmt numFmtId="168" formatCode="0.0"/>
    <numFmt numFmtId="169" formatCode="0.00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3" formatCode="_-* #,##0_-;\-* #,##0_-;_-* &quot;-&quot;??_-;_-@_-"/>
    <numFmt numFmtId="174" formatCode="_-* #,##0.000_р_._-;\-* #,##0.000_р_._-;_-* &quot;-&quot;??_р_._-;_-@_-"/>
    <numFmt numFmtId="175" formatCode="#,##0.0000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AcadNusx"/>
    </font>
    <font>
      <sz val="12"/>
      <name val="AcadNusx"/>
    </font>
    <font>
      <sz val="10"/>
      <name val="AcadNusx"/>
    </font>
    <font>
      <sz val="14"/>
      <name val="AcadNusx"/>
    </font>
    <font>
      <b/>
      <sz val="10"/>
      <name val="AcadNusx"/>
    </font>
    <font>
      <sz val="9"/>
      <name val="AcadNusx"/>
    </font>
    <font>
      <b/>
      <sz val="11"/>
      <name val="AcadNusx"/>
    </font>
    <font>
      <b/>
      <sz val="16"/>
      <name val="AcadNusx"/>
    </font>
    <font>
      <b/>
      <sz val="14"/>
      <name val="AcadNusx"/>
    </font>
    <font>
      <b/>
      <sz val="12"/>
      <name val="AcadNusx"/>
    </font>
    <font>
      <sz val="16"/>
      <name val="AcadNusx"/>
    </font>
    <font>
      <sz val="8"/>
      <name val="AcadNusx"/>
    </font>
    <font>
      <u/>
      <sz val="12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sz val="11"/>
      <color theme="1"/>
      <name val="Arial"/>
      <family val="2"/>
      <charset val="204"/>
    </font>
    <font>
      <b/>
      <sz val="11"/>
      <color theme="1"/>
      <name val="AcadNusx"/>
    </font>
    <font>
      <b/>
      <vertAlign val="superscript"/>
      <sz val="11"/>
      <color indexed="8"/>
      <name val="AcadNusx"/>
    </font>
    <font>
      <vertAlign val="superscript"/>
      <sz val="11"/>
      <color indexed="8"/>
      <name val="AcadNusx"/>
    </font>
    <font>
      <sz val="11"/>
      <color indexed="8"/>
      <name val="AcadNusx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60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38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9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39" fillId="0" borderId="0"/>
    <xf numFmtId="167" fontId="2" fillId="0" borderId="0" applyFont="0" applyFill="0" applyBorder="0" applyAlignment="0" applyProtection="0"/>
  </cellStyleXfs>
  <cellXfs count="295">
    <xf numFmtId="0" fontId="0" fillId="0" borderId="0" xfId="0"/>
    <xf numFmtId="0" fontId="26" fillId="0" borderId="0" xfId="638" applyFont="1" applyBorder="1" applyAlignment="1">
      <alignment horizontal="center"/>
    </xf>
    <xf numFmtId="0" fontId="26" fillId="0" borderId="0" xfId="638" applyFont="1" applyAlignment="1">
      <alignment horizontal="center"/>
    </xf>
    <xf numFmtId="0" fontId="26" fillId="0" borderId="0" xfId="649" applyFont="1" applyAlignment="1">
      <alignment horizontal="center"/>
    </xf>
    <xf numFmtId="0" fontId="26" fillId="0" borderId="0" xfId="649" applyFont="1" applyBorder="1" applyAlignment="1">
      <alignment horizontal="center"/>
    </xf>
    <xf numFmtId="0" fontId="26" fillId="0" borderId="0" xfId="563" applyFont="1" applyAlignment="1">
      <alignment horizontal="center"/>
    </xf>
    <xf numFmtId="0" fontId="26" fillId="0" borderId="0" xfId="649" applyFont="1" applyBorder="1" applyAlignment="1">
      <alignment horizontal="right"/>
    </xf>
    <xf numFmtId="1" fontId="27" fillId="0" borderId="0" xfId="649" applyNumberFormat="1" applyFont="1" applyBorder="1" applyAlignment="1">
      <alignment horizontal="center"/>
    </xf>
    <xf numFmtId="0" fontId="25" fillId="0" borderId="0" xfId="444" applyFont="1" applyBorder="1" applyAlignment="1">
      <alignment horizontal="center"/>
    </xf>
    <xf numFmtId="0" fontId="26" fillId="0" borderId="0" xfId="444" applyFont="1" applyAlignment="1">
      <alignment horizontal="center"/>
    </xf>
    <xf numFmtId="0" fontId="27" fillId="0" borderId="0" xfId="444" applyFont="1" applyBorder="1" applyAlignment="1">
      <alignment horizontal="center"/>
    </xf>
    <xf numFmtId="169" fontId="25" fillId="0" borderId="0" xfId="444" applyNumberFormat="1" applyFont="1" applyBorder="1" applyAlignment="1">
      <alignment horizontal="center"/>
    </xf>
    <xf numFmtId="2" fontId="25" fillId="0" borderId="0" xfId="444" applyNumberFormat="1" applyFont="1" applyBorder="1" applyAlignment="1">
      <alignment horizontal="center"/>
    </xf>
    <xf numFmtId="0" fontId="25" fillId="0" borderId="0" xfId="561" applyFont="1" applyBorder="1" applyAlignment="1">
      <alignment horizontal="center"/>
    </xf>
    <xf numFmtId="1" fontId="25" fillId="0" borderId="0" xfId="444" applyNumberFormat="1" applyFont="1" applyBorder="1" applyAlignment="1">
      <alignment horizontal="center"/>
    </xf>
    <xf numFmtId="168" fontId="25" fillId="0" borderId="0" xfId="444" applyNumberFormat="1" applyFont="1" applyBorder="1" applyAlignment="1">
      <alignment horizontal="center"/>
    </xf>
    <xf numFmtId="0" fontId="25" fillId="0" borderId="0" xfId="444" applyFont="1" applyBorder="1" applyAlignment="1">
      <alignment horizontal="center" wrapText="1"/>
    </xf>
    <xf numFmtId="0" fontId="27" fillId="0" borderId="0" xfId="561" applyFont="1" applyBorder="1" applyAlignment="1">
      <alignment horizontal="center"/>
    </xf>
    <xf numFmtId="0" fontId="26" fillId="0" borderId="0" xfId="444" applyFont="1" applyBorder="1" applyAlignment="1">
      <alignment horizontal="center"/>
    </xf>
    <xf numFmtId="2" fontId="26" fillId="0" borderId="0" xfId="444" applyNumberFormat="1" applyFont="1" applyBorder="1" applyAlignment="1">
      <alignment horizontal="center"/>
    </xf>
    <xf numFmtId="170" fontId="25" fillId="0" borderId="0" xfId="444" applyNumberFormat="1" applyFont="1" applyBorder="1" applyAlignment="1">
      <alignment horizontal="center"/>
    </xf>
    <xf numFmtId="0" fontId="27" fillId="0" borderId="0" xfId="470" applyFont="1"/>
    <xf numFmtId="0" fontId="26" fillId="0" borderId="0" xfId="470" applyFont="1" applyAlignment="1">
      <alignment horizontal="center"/>
    </xf>
    <xf numFmtId="0" fontId="28" fillId="0" borderId="0" xfId="470" applyFont="1"/>
    <xf numFmtId="0" fontId="32" fillId="0" borderId="0" xfId="470" applyFont="1" applyAlignment="1"/>
    <xf numFmtId="0" fontId="26" fillId="0" borderId="0" xfId="470" applyFont="1"/>
    <xf numFmtId="0" fontId="32" fillId="0" borderId="0" xfId="470" applyFont="1" applyAlignment="1">
      <alignment vertical="center"/>
    </xf>
    <xf numFmtId="0" fontId="26" fillId="0" borderId="0" xfId="444" applyFont="1" applyAlignment="1">
      <alignment horizontal="left"/>
    </xf>
    <xf numFmtId="0" fontId="32" fillId="0" borderId="0" xfId="444" applyFont="1" applyAlignment="1">
      <alignment vertical="center" wrapText="1"/>
    </xf>
    <xf numFmtId="0" fontId="33" fillId="0" borderId="0" xfId="550" applyFont="1" applyAlignment="1"/>
    <xf numFmtId="0" fontId="26" fillId="0" borderId="0" xfId="470" applyFont="1" applyAlignment="1">
      <alignment horizontal="left"/>
    </xf>
    <xf numFmtId="0" fontId="26" fillId="0" borderId="0" xfId="470" applyFont="1" applyBorder="1" applyAlignment="1">
      <alignment horizontal="center"/>
    </xf>
    <xf numFmtId="0" fontId="34" fillId="0" borderId="0" xfId="470" applyFont="1"/>
    <xf numFmtId="0" fontId="29" fillId="0" borderId="0" xfId="470" applyFont="1"/>
    <xf numFmtId="0" fontId="26" fillId="0" borderId="0" xfId="508" applyFont="1"/>
    <xf numFmtId="0" fontId="26" fillId="0" borderId="0" xfId="508" applyFont="1" applyBorder="1"/>
    <xf numFmtId="0" fontId="26" fillId="0" borderId="0" xfId="467" applyFont="1"/>
    <xf numFmtId="0" fontId="26" fillId="0" borderId="0" xfId="470" applyFont="1" applyAlignment="1">
      <alignment vertical="center" wrapText="1"/>
    </xf>
    <xf numFmtId="0" fontId="25" fillId="0" borderId="0" xfId="467" applyFont="1"/>
    <xf numFmtId="0" fontId="25" fillId="0" borderId="0" xfId="508" applyFont="1" applyBorder="1"/>
    <xf numFmtId="169" fontId="25" fillId="0" borderId="0" xfId="467" quotePrefix="1" applyNumberFormat="1" applyFont="1" applyAlignment="1">
      <alignment horizontal="center" vertical="center"/>
    </xf>
    <xf numFmtId="169" fontId="25" fillId="0" borderId="0" xfId="467" applyNumberFormat="1" applyFont="1" applyAlignment="1">
      <alignment horizontal="center"/>
    </xf>
    <xf numFmtId="0" fontId="25" fillId="0" borderId="0" xfId="470" applyFont="1"/>
    <xf numFmtId="0" fontId="26" fillId="0" borderId="0" xfId="508" applyFont="1" applyBorder="1" applyAlignment="1">
      <alignment horizontal="center"/>
    </xf>
    <xf numFmtId="171" fontId="26" fillId="0" borderId="0" xfId="303" applyNumberFormat="1" applyFont="1" applyBorder="1"/>
    <xf numFmtId="171" fontId="26" fillId="0" borderId="0" xfId="303" applyNumberFormat="1" applyFont="1" applyBorder="1" applyAlignment="1">
      <alignment horizontal="center"/>
    </xf>
    <xf numFmtId="173" fontId="26" fillId="0" borderId="0" xfId="470" applyNumberFormat="1" applyFont="1"/>
    <xf numFmtId="0" fontId="36" fillId="0" borderId="0" xfId="508" applyFont="1" applyBorder="1" applyAlignment="1">
      <alignment horizontal="center"/>
    </xf>
    <xf numFmtId="0" fontId="37" fillId="0" borderId="0" xfId="508" applyFont="1" applyBorder="1" applyAlignment="1">
      <alignment horizontal="center"/>
    </xf>
    <xf numFmtId="0" fontId="26" fillId="0" borderId="0" xfId="508" applyFont="1" applyBorder="1" applyAlignment="1">
      <alignment horizontal="center" vertical="center" wrapText="1"/>
    </xf>
    <xf numFmtId="0" fontId="30" fillId="0" borderId="0" xfId="508" applyFont="1" applyBorder="1" applyAlignment="1">
      <alignment vertical="center" wrapText="1"/>
    </xf>
    <xf numFmtId="9" fontId="26" fillId="0" borderId="0" xfId="590" applyFont="1" applyBorder="1" applyAlignment="1">
      <alignment horizontal="center" vertical="center" wrapText="1"/>
    </xf>
    <xf numFmtId="171" fontId="26" fillId="0" borderId="0" xfId="303" applyNumberFormat="1" applyFont="1" applyBorder="1" applyAlignment="1">
      <alignment vertical="center" wrapText="1"/>
    </xf>
    <xf numFmtId="171" fontId="26" fillId="0" borderId="0" xfId="303" applyNumberFormat="1" applyFont="1" applyBorder="1" applyAlignment="1">
      <alignment horizontal="center" vertical="center" wrapText="1"/>
    </xf>
    <xf numFmtId="0" fontId="26" fillId="0" borderId="0" xfId="508" applyFont="1" applyBorder="1" applyAlignment="1">
      <alignment vertical="center" wrapText="1"/>
    </xf>
    <xf numFmtId="0" fontId="25" fillId="0" borderId="0" xfId="506" applyFont="1" applyBorder="1"/>
    <xf numFmtId="0" fontId="31" fillId="0" borderId="0" xfId="506" applyFont="1" applyBorder="1"/>
    <xf numFmtId="0" fontId="34" fillId="0" borderId="0" xfId="470" applyFont="1" applyBorder="1"/>
    <xf numFmtId="0" fontId="26" fillId="0" borderId="0" xfId="470" applyFont="1" applyBorder="1"/>
    <xf numFmtId="0" fontId="25" fillId="0" borderId="0" xfId="506" applyFont="1" applyBorder="1" applyAlignment="1">
      <alignment horizontal="center"/>
    </xf>
    <xf numFmtId="0" fontId="27" fillId="0" borderId="0" xfId="470" applyFont="1" applyBorder="1"/>
    <xf numFmtId="0" fontId="29" fillId="0" borderId="0" xfId="470" applyFont="1" applyBorder="1"/>
    <xf numFmtId="168" fontId="26" fillId="0" borderId="0" xfId="508" applyNumberFormat="1" applyFont="1"/>
    <xf numFmtId="0" fontId="26" fillId="0" borderId="0" xfId="508" applyFont="1" applyAlignment="1">
      <alignment horizontal="left"/>
    </xf>
    <xf numFmtId="0" fontId="25" fillId="0" borderId="0" xfId="508" applyFont="1"/>
    <xf numFmtId="0" fontId="25" fillId="0" borderId="0" xfId="508" applyFont="1" applyAlignment="1">
      <alignment horizontal="left"/>
    </xf>
    <xf numFmtId="174" fontId="27" fillId="0" borderId="0" xfId="655" applyNumberFormat="1" applyFont="1"/>
    <xf numFmtId="0" fontId="25" fillId="0" borderId="21" xfId="508" applyFont="1" applyBorder="1"/>
    <xf numFmtId="0" fontId="25" fillId="0" borderId="21" xfId="508" applyFont="1" applyBorder="1" applyAlignment="1">
      <alignment horizontal="left"/>
    </xf>
    <xf numFmtId="174" fontId="27" fillId="0" borderId="0" xfId="655" applyNumberFormat="1" applyFont="1" applyBorder="1"/>
    <xf numFmtId="0" fontId="26" fillId="0" borderId="10" xfId="508" applyFont="1" applyBorder="1"/>
    <xf numFmtId="0" fontId="27" fillId="0" borderId="11" xfId="508" applyFont="1" applyBorder="1"/>
    <xf numFmtId="0" fontId="27" fillId="0" borderId="0" xfId="508" applyFont="1" applyBorder="1"/>
    <xf numFmtId="0" fontId="26" fillId="0" borderId="20" xfId="508" applyFont="1" applyBorder="1" applyAlignment="1">
      <alignment horizontal="center"/>
    </xf>
    <xf numFmtId="0" fontId="26" fillId="0" borderId="13" xfId="508" applyFont="1" applyBorder="1" applyAlignment="1">
      <alignment horizontal="center"/>
    </xf>
    <xf numFmtId="0" fontId="26" fillId="0" borderId="16" xfId="508" applyFont="1" applyBorder="1" applyAlignment="1">
      <alignment horizontal="center"/>
    </xf>
    <xf numFmtId="0" fontId="25" fillId="0" borderId="13" xfId="508" applyFont="1" applyBorder="1" applyAlignment="1">
      <alignment horizontal="center" vertical="center" wrapText="1"/>
    </xf>
    <xf numFmtId="0" fontId="30" fillId="0" borderId="13" xfId="508" applyFont="1" applyBorder="1" applyAlignment="1">
      <alignment horizontal="center" vertical="center" wrapText="1"/>
    </xf>
    <xf numFmtId="0" fontId="25" fillId="0" borderId="0" xfId="508" applyFont="1" applyBorder="1" applyAlignment="1">
      <alignment vertical="center" wrapText="1"/>
    </xf>
    <xf numFmtId="0" fontId="25" fillId="0" borderId="0" xfId="508" applyFont="1" applyAlignment="1">
      <alignment vertical="center" wrapText="1"/>
    </xf>
    <xf numFmtId="0" fontId="25" fillId="0" borderId="13" xfId="508" applyFont="1" applyBorder="1" applyAlignment="1">
      <alignment horizontal="center"/>
    </xf>
    <xf numFmtId="0" fontId="27" fillId="0" borderId="13" xfId="508" applyFont="1" applyBorder="1" applyAlignment="1">
      <alignment horizontal="center"/>
    </xf>
    <xf numFmtId="174" fontId="29" fillId="0" borderId="13" xfId="655" applyNumberFormat="1" applyFont="1" applyBorder="1" applyAlignment="1">
      <alignment horizontal="center"/>
    </xf>
    <xf numFmtId="174" fontId="36" fillId="0" borderId="13" xfId="655" applyNumberFormat="1" applyFont="1" applyBorder="1" applyAlignment="1">
      <alignment horizontal="center"/>
    </xf>
    <xf numFmtId="0" fontId="26" fillId="0" borderId="0" xfId="519" applyFont="1" applyAlignment="1">
      <alignment vertical="center"/>
    </xf>
    <xf numFmtId="0" fontId="28" fillId="0" borderId="0" xfId="519" applyFont="1"/>
    <xf numFmtId="0" fontId="26" fillId="0" borderId="0" xfId="519" applyFont="1" applyBorder="1" applyAlignment="1">
      <alignment vertical="center"/>
    </xf>
    <xf numFmtId="0" fontId="26" fillId="0" borderId="0" xfId="519" applyFont="1" applyBorder="1" applyAlignment="1">
      <alignment horizontal="center" vertical="center"/>
    </xf>
    <xf numFmtId="0" fontId="26" fillId="0" borderId="0" xfId="519" applyFont="1" applyAlignment="1">
      <alignment horizontal="left" vertical="center"/>
    </xf>
    <xf numFmtId="0" fontId="35" fillId="0" borderId="0" xfId="470" applyFont="1" applyAlignment="1">
      <alignment vertical="center"/>
    </xf>
    <xf numFmtId="168" fontId="29" fillId="0" borderId="0" xfId="563" applyNumberFormat="1" applyFont="1" applyAlignment="1">
      <alignment horizontal="center"/>
    </xf>
    <xf numFmtId="0" fontId="27" fillId="0" borderId="14" xfId="508" applyFont="1" applyBorder="1" applyAlignment="1">
      <alignment vertical="center"/>
    </xf>
    <xf numFmtId="0" fontId="26" fillId="0" borderId="16" xfId="508" applyFont="1" applyBorder="1" applyAlignment="1">
      <alignment vertical="center"/>
    </xf>
    <xf numFmtId="0" fontId="27" fillId="0" borderId="15" xfId="508" applyFont="1" applyBorder="1" applyAlignment="1">
      <alignment vertical="center"/>
    </xf>
    <xf numFmtId="0" fontId="27" fillId="0" borderId="21" xfId="508" applyFont="1" applyBorder="1" applyAlignment="1">
      <alignment horizontal="center" vertical="center" wrapText="1"/>
    </xf>
    <xf numFmtId="0" fontId="27" fillId="0" borderId="20" xfId="508" applyFont="1" applyBorder="1" applyAlignment="1">
      <alignment horizontal="center" vertical="center" wrapText="1"/>
    </xf>
    <xf numFmtId="0" fontId="26" fillId="0" borderId="20" xfId="508" applyFont="1" applyBorder="1" applyAlignment="1">
      <alignment horizontal="center" vertical="center"/>
    </xf>
    <xf numFmtId="0" fontId="30" fillId="0" borderId="21" xfId="508" applyFont="1" applyBorder="1" applyAlignment="1">
      <alignment horizontal="center" vertical="center" wrapText="1"/>
    </xf>
    <xf numFmtId="169" fontId="26" fillId="0" borderId="0" xfId="470" applyNumberFormat="1" applyFont="1" applyAlignment="1">
      <alignment horizontal="center" vertical="center"/>
    </xf>
    <xf numFmtId="174" fontId="29" fillId="0" borderId="13" xfId="655" applyNumberFormat="1" applyFont="1" applyBorder="1" applyAlignment="1">
      <alignment horizontal="center" vertical="center" wrapText="1"/>
    </xf>
    <xf numFmtId="0" fontId="40" fillId="0" borderId="11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40" fillId="0" borderId="18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49" fontId="40" fillId="0" borderId="11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2" fontId="40" fillId="0" borderId="11" xfId="0" applyNumberFormat="1" applyFont="1" applyFill="1" applyBorder="1" applyAlignment="1">
      <alignment horizontal="center" vertical="center" wrapText="1"/>
    </xf>
    <xf numFmtId="2" fontId="40" fillId="0" borderId="22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175" fontId="40" fillId="0" borderId="0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2" fontId="40" fillId="0" borderId="18" xfId="0" applyNumberFormat="1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2" fontId="40" fillId="0" borderId="21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2" fontId="40" fillId="0" borderId="20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right" vertical="center"/>
    </xf>
    <xf numFmtId="1" fontId="40" fillId="0" borderId="13" xfId="0" applyNumberFormat="1" applyFont="1" applyFill="1" applyBorder="1" applyAlignment="1">
      <alignment horizontal="center" vertical="center" wrapText="1"/>
    </xf>
    <xf numFmtId="168" fontId="40" fillId="0" borderId="13" xfId="0" applyNumberFormat="1" applyFont="1" applyFill="1" applyBorder="1" applyAlignment="1">
      <alignment horizontal="center" vertical="center" wrapText="1"/>
    </xf>
    <xf numFmtId="2" fontId="40" fillId="0" borderId="13" xfId="0" applyNumberFormat="1" applyFont="1" applyFill="1" applyBorder="1" applyAlignment="1">
      <alignment horizontal="center" vertical="center" wrapText="1"/>
    </xf>
    <xf numFmtId="1" fontId="42" fillId="0" borderId="13" xfId="0" applyNumberFormat="1" applyFont="1" applyFill="1" applyBorder="1" applyAlignment="1">
      <alignment horizontal="center" vertical="center" wrapText="1"/>
    </xf>
    <xf numFmtId="168" fontId="42" fillId="0" borderId="13" xfId="0" applyNumberFormat="1" applyFont="1" applyFill="1" applyBorder="1" applyAlignment="1">
      <alignment horizontal="center" vertical="center" wrapText="1"/>
    </xf>
    <xf numFmtId="2" fontId="42" fillId="0" borderId="13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27" fillId="0" borderId="0" xfId="470" applyFont="1" applyAlignment="1"/>
    <xf numFmtId="0" fontId="28" fillId="0" borderId="0" xfId="470" applyFont="1" applyAlignment="1">
      <alignment horizontal="left"/>
    </xf>
    <xf numFmtId="0" fontId="40" fillId="0" borderId="11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2" fontId="40" fillId="0" borderId="24" xfId="0" applyNumberFormat="1" applyFont="1" applyFill="1" applyBorder="1" applyAlignment="1">
      <alignment horizontal="center" vertical="center" wrapText="1"/>
    </xf>
    <xf numFmtId="2" fontId="40" fillId="0" borderId="17" xfId="0" applyNumberFormat="1" applyFont="1" applyFill="1" applyBorder="1" applyAlignment="1">
      <alignment horizontal="center" vertical="center" wrapText="1"/>
    </xf>
    <xf numFmtId="2" fontId="40" fillId="0" borderId="19" xfId="0" applyNumberFormat="1" applyFont="1" applyFill="1" applyBorder="1" applyAlignment="1">
      <alignment horizontal="center" vertical="center" wrapText="1"/>
    </xf>
    <xf numFmtId="2" fontId="40" fillId="0" borderId="23" xfId="0" applyNumberFormat="1" applyFont="1" applyFill="1" applyBorder="1" applyAlignment="1">
      <alignment horizontal="center" vertical="center" wrapText="1"/>
    </xf>
    <xf numFmtId="2" fontId="40" fillId="0" borderId="17" xfId="0" applyNumberFormat="1" applyFont="1" applyFill="1" applyBorder="1"/>
    <xf numFmtId="2" fontId="40" fillId="0" borderId="18" xfId="0" applyNumberFormat="1" applyFont="1" applyFill="1" applyBorder="1"/>
    <xf numFmtId="2" fontId="40" fillId="0" borderId="23" xfId="657" applyNumberFormat="1" applyFont="1" applyFill="1" applyBorder="1" applyAlignment="1" applyProtection="1">
      <alignment horizontal="center" vertical="center"/>
      <protection locked="0"/>
    </xf>
    <xf numFmtId="2" fontId="40" fillId="0" borderId="0" xfId="0" applyNumberFormat="1" applyFont="1" applyFill="1"/>
    <xf numFmtId="2" fontId="40" fillId="0" borderId="0" xfId="657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649" applyFont="1" applyAlignment="1">
      <alignment horizontal="center"/>
    </xf>
    <xf numFmtId="0" fontId="34" fillId="0" borderId="0" xfId="649" applyFont="1" applyBorder="1" applyAlignment="1">
      <alignment horizontal="center"/>
    </xf>
    <xf numFmtId="0" fontId="29" fillId="0" borderId="0" xfId="649" applyFont="1" applyAlignment="1">
      <alignment horizontal="left"/>
    </xf>
    <xf numFmtId="0" fontId="33" fillId="0" borderId="0" xfId="649" applyFont="1" applyAlignment="1">
      <alignment horizontal="left"/>
    </xf>
    <xf numFmtId="0" fontId="34" fillId="0" borderId="0" xfId="550" applyFont="1" applyAlignment="1">
      <alignment horizontal="center"/>
    </xf>
    <xf numFmtId="0" fontId="29" fillId="0" borderId="0" xfId="649" applyFont="1" applyAlignment="1">
      <alignment horizontal="center"/>
    </xf>
    <xf numFmtId="0" fontId="34" fillId="24" borderId="0" xfId="560" applyFont="1" applyFill="1"/>
    <xf numFmtId="0" fontId="29" fillId="0" borderId="0" xfId="562" applyFont="1" applyAlignment="1">
      <alignment horizontal="center"/>
    </xf>
    <xf numFmtId="0" fontId="29" fillId="0" borderId="0" xfId="562" applyFont="1"/>
    <xf numFmtId="0" fontId="34" fillId="0" borderId="0" xfId="563" applyFont="1" applyAlignment="1">
      <alignment horizontal="right"/>
    </xf>
    <xf numFmtId="0" fontId="34" fillId="0" borderId="0" xfId="563" applyFont="1" applyAlignment="1">
      <alignment horizontal="center"/>
    </xf>
    <xf numFmtId="0" fontId="34" fillId="24" borderId="0" xfId="560" applyFont="1" applyFill="1" applyAlignment="1">
      <alignment horizontal="left"/>
    </xf>
    <xf numFmtId="0" fontId="29" fillId="0" borderId="0" xfId="562" applyFont="1" applyBorder="1" applyAlignment="1">
      <alignment horizontal="center"/>
    </xf>
    <xf numFmtId="0" fontId="29" fillId="0" borderId="0" xfId="562" applyFont="1" applyBorder="1"/>
    <xf numFmtId="9" fontId="42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20" xfId="0" applyFont="1" applyFill="1" applyBorder="1" applyAlignment="1">
      <alignment horizontal="center" vertical="center" wrapText="1"/>
    </xf>
    <xf numFmtId="4" fontId="40" fillId="24" borderId="21" xfId="0" applyNumberFormat="1" applyFont="1" applyFill="1" applyBorder="1" applyAlignment="1">
      <alignment horizontal="center" vertical="center" wrapText="1"/>
    </xf>
    <xf numFmtId="4" fontId="40" fillId="24" borderId="20" xfId="0" applyNumberFormat="1" applyFont="1" applyFill="1" applyBorder="1" applyAlignment="1">
      <alignment horizontal="center" vertical="center" wrapText="1"/>
    </xf>
    <xf numFmtId="2" fontId="40" fillId="24" borderId="21" xfId="0" applyNumberFormat="1" applyFont="1" applyFill="1" applyBorder="1" applyAlignment="1">
      <alignment horizontal="center" vertical="center" wrapText="1"/>
    </xf>
    <xf numFmtId="2" fontId="40" fillId="24" borderId="20" xfId="0" applyNumberFormat="1" applyFont="1" applyFill="1" applyBorder="1" applyAlignment="1">
      <alignment horizontal="center" vertical="center" wrapText="1"/>
    </xf>
    <xf numFmtId="2" fontId="40" fillId="24" borderId="20" xfId="0" applyNumberFormat="1" applyFont="1" applyFill="1" applyBorder="1"/>
    <xf numFmtId="0" fontId="42" fillId="24" borderId="0" xfId="0" applyFont="1" applyFill="1" applyBorder="1" applyAlignment="1">
      <alignment horizontal="center" vertical="center" wrapText="1"/>
    </xf>
    <xf numFmtId="0" fontId="42" fillId="24" borderId="18" xfId="0" applyFont="1" applyFill="1" applyBorder="1" applyAlignment="1">
      <alignment horizontal="center" vertical="center" wrapText="1"/>
    </xf>
    <xf numFmtId="168" fontId="42" fillId="24" borderId="11" xfId="0" applyNumberFormat="1" applyFont="1" applyFill="1" applyBorder="1" applyAlignment="1">
      <alignment horizontal="center" vertical="center"/>
    </xf>
    <xf numFmtId="2" fontId="40" fillId="24" borderId="0" xfId="0" applyNumberFormat="1" applyFont="1" applyFill="1" applyBorder="1" applyAlignment="1">
      <alignment horizontal="center" vertical="center" wrapText="1"/>
    </xf>
    <xf numFmtId="2" fontId="25" fillId="24" borderId="11" xfId="0" applyNumberFormat="1" applyFont="1" applyFill="1" applyBorder="1" applyAlignment="1">
      <alignment horizontal="center"/>
    </xf>
    <xf numFmtId="2" fontId="40" fillId="24" borderId="11" xfId="0" applyNumberFormat="1" applyFont="1" applyFill="1" applyBorder="1" applyAlignment="1">
      <alignment horizontal="center" vertical="center" wrapText="1"/>
    </xf>
    <xf numFmtId="49" fontId="40" fillId="24" borderId="0" xfId="0" applyNumberFormat="1" applyFont="1" applyFill="1" applyBorder="1" applyAlignment="1">
      <alignment horizontal="center" vertical="center" wrapText="1"/>
    </xf>
    <xf numFmtId="2" fontId="40" fillId="24" borderId="18" xfId="0" applyNumberFormat="1" applyFont="1" applyFill="1" applyBorder="1" applyAlignment="1">
      <alignment horizontal="center" vertical="center"/>
    </xf>
    <xf numFmtId="2" fontId="40" fillId="24" borderId="0" xfId="0" applyNumberFormat="1" applyFont="1" applyFill="1" applyBorder="1" applyAlignment="1">
      <alignment horizontal="center" vertical="center"/>
    </xf>
    <xf numFmtId="2" fontId="40" fillId="24" borderId="18" xfId="0" applyNumberFormat="1" applyFont="1" applyFill="1" applyBorder="1" applyAlignment="1">
      <alignment horizontal="center" vertical="center" wrapText="1"/>
    </xf>
    <xf numFmtId="2" fontId="40" fillId="24" borderId="0" xfId="0" applyNumberFormat="1" applyFont="1" applyFill="1"/>
    <xf numFmtId="2" fontId="40" fillId="24" borderId="18" xfId="0" applyNumberFormat="1" applyFont="1" applyFill="1" applyBorder="1"/>
    <xf numFmtId="0" fontId="40" fillId="24" borderId="0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 wrapText="1"/>
    </xf>
    <xf numFmtId="4" fontId="40" fillId="24" borderId="0" xfId="0" applyNumberFormat="1" applyFont="1" applyFill="1" applyBorder="1" applyAlignment="1">
      <alignment horizontal="center" vertical="center" wrapText="1"/>
    </xf>
    <xf numFmtId="2" fontId="25" fillId="24" borderId="18" xfId="0" applyNumberFormat="1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/>
    </xf>
    <xf numFmtId="2" fontId="25" fillId="24" borderId="18" xfId="0" applyNumberFormat="1" applyFont="1" applyFill="1" applyBorder="1" applyAlignment="1">
      <alignment horizontal="center" vertical="center"/>
    </xf>
    <xf numFmtId="2" fontId="40" fillId="24" borderId="17" xfId="0" applyNumberFormat="1" applyFont="1" applyFill="1" applyBorder="1"/>
    <xf numFmtId="0" fontId="40" fillId="0" borderId="18" xfId="0" applyFont="1" applyFill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169" fontId="31" fillId="24" borderId="18" xfId="0" applyNumberFormat="1" applyFont="1" applyFill="1" applyBorder="1" applyAlignment="1">
      <alignment horizontal="center"/>
    </xf>
    <xf numFmtId="169" fontId="31" fillId="24" borderId="0" xfId="0" applyNumberFormat="1" applyFont="1" applyFill="1" applyBorder="1" applyAlignment="1">
      <alignment horizontal="center"/>
    </xf>
    <xf numFmtId="0" fontId="25" fillId="24" borderId="18" xfId="560" applyFont="1" applyFill="1" applyBorder="1" applyAlignment="1">
      <alignment horizontal="center"/>
    </xf>
    <xf numFmtId="0" fontId="25" fillId="24" borderId="0" xfId="560" applyFont="1" applyFill="1" applyBorder="1" applyAlignment="1">
      <alignment horizontal="center"/>
    </xf>
    <xf numFmtId="0" fontId="25" fillId="0" borderId="0" xfId="0" applyFont="1"/>
    <xf numFmtId="0" fontId="27" fillId="24" borderId="0" xfId="0" applyFont="1" applyFill="1"/>
    <xf numFmtId="0" fontId="25" fillId="24" borderId="18" xfId="0" applyFont="1" applyFill="1" applyBorder="1" applyAlignment="1">
      <alignment horizontal="center"/>
    </xf>
    <xf numFmtId="169" fontId="25" fillId="24" borderId="18" xfId="0" applyNumberFormat="1" applyFont="1" applyFill="1" applyBorder="1" applyAlignment="1">
      <alignment horizontal="center"/>
    </xf>
    <xf numFmtId="169" fontId="25" fillId="24" borderId="0" xfId="0" applyNumberFormat="1" applyFont="1" applyFill="1" applyAlignment="1">
      <alignment horizontal="center"/>
    </xf>
    <xf numFmtId="2" fontId="25" fillId="24" borderId="0" xfId="0" applyNumberFormat="1" applyFont="1" applyFill="1" applyBorder="1" applyAlignment="1">
      <alignment horizontal="center"/>
    </xf>
    <xf numFmtId="2" fontId="25" fillId="24" borderId="18" xfId="560" applyNumberFormat="1" applyFont="1" applyFill="1" applyBorder="1" applyAlignment="1">
      <alignment horizontal="center"/>
    </xf>
    <xf numFmtId="2" fontId="25" fillId="24" borderId="0" xfId="560" applyNumberFormat="1" applyFont="1" applyFill="1" applyBorder="1" applyAlignment="1">
      <alignment horizontal="center"/>
    </xf>
    <xf numFmtId="0" fontId="25" fillId="0" borderId="0" xfId="634" applyFont="1" applyBorder="1" applyAlignment="1">
      <alignment horizontal="center" vertical="center"/>
    </xf>
    <xf numFmtId="0" fontId="25" fillId="24" borderId="0" xfId="0" applyFont="1" applyFill="1" applyBorder="1" applyAlignment="1">
      <alignment horizontal="center"/>
    </xf>
    <xf numFmtId="0" fontId="25" fillId="0" borderId="0" xfId="634" applyFont="1" applyBorder="1" applyAlignment="1">
      <alignment horizontal="center"/>
    </xf>
    <xf numFmtId="0" fontId="25" fillId="24" borderId="0" xfId="0" applyFont="1" applyFill="1" applyAlignment="1">
      <alignment horizontal="center"/>
    </xf>
    <xf numFmtId="0" fontId="25" fillId="0" borderId="0" xfId="634" applyFont="1" applyBorder="1"/>
    <xf numFmtId="0" fontId="25" fillId="24" borderId="21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center"/>
    </xf>
    <xf numFmtId="169" fontId="25" fillId="24" borderId="20" xfId="0" applyNumberFormat="1" applyFont="1" applyFill="1" applyBorder="1" applyAlignment="1">
      <alignment horizontal="center"/>
    </xf>
    <xf numFmtId="169" fontId="25" fillId="24" borderId="21" xfId="0" applyNumberFormat="1" applyFont="1" applyFill="1" applyBorder="1" applyAlignment="1">
      <alignment horizontal="center"/>
    </xf>
    <xf numFmtId="0" fontId="25" fillId="24" borderId="20" xfId="560" applyFont="1" applyFill="1" applyBorder="1" applyAlignment="1">
      <alignment horizontal="center"/>
    </xf>
    <xf numFmtId="2" fontId="25" fillId="24" borderId="21" xfId="560" applyNumberFormat="1" applyFont="1" applyFill="1" applyBorder="1" applyAlignment="1">
      <alignment horizontal="center"/>
    </xf>
    <xf numFmtId="2" fontId="25" fillId="24" borderId="20" xfId="0" applyNumberFormat="1" applyFont="1" applyFill="1" applyBorder="1" applyAlignment="1">
      <alignment horizontal="center"/>
    </xf>
    <xf numFmtId="2" fontId="25" fillId="24" borderId="21" xfId="0" applyNumberFormat="1" applyFont="1" applyFill="1" applyBorder="1" applyAlignment="1">
      <alignment horizontal="center"/>
    </xf>
    <xf numFmtId="2" fontId="25" fillId="24" borderId="20" xfId="560" applyNumberFormat="1" applyFont="1" applyFill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18" xfId="0" applyNumberFormat="1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25" fillId="0" borderId="18" xfId="560" applyFont="1" applyBorder="1" applyAlignment="1">
      <alignment horizontal="center"/>
    </xf>
    <xf numFmtId="0" fontId="25" fillId="0" borderId="0" xfId="560" applyFont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18" xfId="0" applyFont="1" applyBorder="1" applyAlignment="1">
      <alignment horizontal="center"/>
    </xf>
    <xf numFmtId="169" fontId="25" fillId="0" borderId="18" xfId="0" applyNumberFormat="1" applyFont="1" applyBorder="1" applyAlignment="1">
      <alignment horizontal="center"/>
    </xf>
    <xf numFmtId="169" fontId="25" fillId="0" borderId="0" xfId="0" applyNumberFormat="1" applyFont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70" fontId="25" fillId="0" borderId="20" xfId="0" applyNumberFormat="1" applyFont="1" applyBorder="1" applyAlignment="1">
      <alignment horizontal="center"/>
    </xf>
    <xf numFmtId="169" fontId="25" fillId="0" borderId="21" xfId="0" applyNumberFormat="1" applyFont="1" applyBorder="1" applyAlignment="1">
      <alignment horizontal="center"/>
    </xf>
    <xf numFmtId="0" fontId="25" fillId="0" borderId="20" xfId="560" applyFont="1" applyBorder="1" applyAlignment="1">
      <alignment horizontal="center"/>
    </xf>
    <xf numFmtId="0" fontId="25" fillId="0" borderId="21" xfId="560" applyFont="1" applyBorder="1" applyAlignment="1">
      <alignment horizontal="center"/>
    </xf>
    <xf numFmtId="2" fontId="25" fillId="0" borderId="20" xfId="0" applyNumberFormat="1" applyFont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0" fontId="32" fillId="0" borderId="0" xfId="470" applyFont="1" applyAlignment="1">
      <alignment horizontal="center"/>
    </xf>
    <xf numFmtId="0" fontId="32" fillId="0" borderId="0" xfId="470" applyFont="1" applyAlignment="1">
      <alignment horizontal="center" vertical="center"/>
    </xf>
    <xf numFmtId="0" fontId="32" fillId="0" borderId="0" xfId="444" applyFont="1" applyAlignment="1">
      <alignment horizontal="center" vertical="center" wrapText="1"/>
    </xf>
    <xf numFmtId="0" fontId="28" fillId="0" borderId="0" xfId="470" applyFont="1" applyAlignment="1">
      <alignment horizontal="center" vertical="center"/>
    </xf>
    <xf numFmtId="0" fontId="25" fillId="0" borderId="0" xfId="470" applyFont="1" applyAlignment="1">
      <alignment horizontal="left" vertical="center" wrapText="1"/>
    </xf>
    <xf numFmtId="0" fontId="26" fillId="0" borderId="0" xfId="470" applyFont="1" applyAlignment="1">
      <alignment horizontal="left" vertical="center" wrapText="1"/>
    </xf>
    <xf numFmtId="0" fontId="35" fillId="0" borderId="0" xfId="470" applyFont="1" applyAlignment="1">
      <alignment horizontal="center" vertical="center"/>
    </xf>
    <xf numFmtId="0" fontId="28" fillId="0" borderId="0" xfId="508" applyFont="1" applyAlignment="1">
      <alignment horizontal="center"/>
    </xf>
    <xf numFmtId="0" fontId="31" fillId="0" borderId="0" xfId="638" applyFont="1" applyAlignment="1">
      <alignment horizontal="center" vertical="center" wrapText="1"/>
    </xf>
    <xf numFmtId="0" fontId="27" fillId="0" borderId="0" xfId="508" applyFont="1" applyAlignment="1">
      <alignment horizontal="center"/>
    </xf>
    <xf numFmtId="0" fontId="26" fillId="0" borderId="0" xfId="519" applyFont="1" applyAlignment="1">
      <alignment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textRotation="90"/>
    </xf>
    <xf numFmtId="0" fontId="40" fillId="0" borderId="18" xfId="0" applyFont="1" applyFill="1" applyBorder="1" applyAlignment="1">
      <alignment horizontal="center" textRotation="90"/>
    </xf>
    <xf numFmtId="0" fontId="40" fillId="0" borderId="20" xfId="0" applyFont="1" applyFill="1" applyBorder="1" applyAlignment="1">
      <alignment horizontal="center" textRotation="90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4" fillId="0" borderId="0" xfId="444" applyFont="1" applyAlignment="1">
      <alignment horizontal="center"/>
    </xf>
  </cellXfs>
  <cellStyles count="660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3" xfId="72"/>
    <cellStyle name="40% - Accent1 4" xfId="73"/>
    <cellStyle name="40% - Accent1 4 2" xfId="74"/>
    <cellStyle name="40% - Accent1 5" xfId="75"/>
    <cellStyle name="40% - Accent1 6" xfId="76"/>
    <cellStyle name="40% - Accent1 7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3" xfId="83"/>
    <cellStyle name="40% - Accent2 4" xfId="84"/>
    <cellStyle name="40% - Accent2 4 2" xfId="85"/>
    <cellStyle name="40% - Accent2 5" xfId="86"/>
    <cellStyle name="40% - Accent2 6" xfId="87"/>
    <cellStyle name="40% - Accent2 7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3" xfId="94"/>
    <cellStyle name="40% - Accent3 4" xfId="95"/>
    <cellStyle name="40% - Accent3 4 2" xfId="96"/>
    <cellStyle name="40% - Accent3 5" xfId="97"/>
    <cellStyle name="40% - Accent3 6" xfId="98"/>
    <cellStyle name="40% - Accent3 7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3" xfId="105"/>
    <cellStyle name="40% - Accent4 4" xfId="106"/>
    <cellStyle name="40% - Accent4 4 2" xfId="107"/>
    <cellStyle name="40% - Accent4 5" xfId="108"/>
    <cellStyle name="40% - Accent4 6" xfId="109"/>
    <cellStyle name="40% - Accent4 7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3" xfId="116"/>
    <cellStyle name="40% - Accent5 4" xfId="117"/>
    <cellStyle name="40% - Accent5 4 2" xfId="118"/>
    <cellStyle name="40% - Accent5 5" xfId="119"/>
    <cellStyle name="40% - Accent5 6" xfId="120"/>
    <cellStyle name="40% - Accent5 7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60% - Accent1 2" xfId="133"/>
    <cellStyle name="60% - Accent1 2 2" xfId="134"/>
    <cellStyle name="60% - Accent1 2 3" xfId="135"/>
    <cellStyle name="60% - Accent1 2 4" xfId="136"/>
    <cellStyle name="60% - Accent1 2 5" xfId="137"/>
    <cellStyle name="60% - Accent1 3" xfId="138"/>
    <cellStyle name="60% - Accent1 4" xfId="139"/>
    <cellStyle name="60% - Accent1 4 2" xfId="140"/>
    <cellStyle name="60% - Accent1 5" xfId="141"/>
    <cellStyle name="60% - Accent1 6" xfId="142"/>
    <cellStyle name="60% - Accent1 7" xfId="143"/>
    <cellStyle name="60% - Accent2 2" xfId="144"/>
    <cellStyle name="60% - Accent2 2 2" xfId="145"/>
    <cellStyle name="60% - Accent2 2 3" xfId="146"/>
    <cellStyle name="60% - Accent2 2 4" xfId="147"/>
    <cellStyle name="60% - Accent2 2 5" xfId="148"/>
    <cellStyle name="60% - Accent2 3" xfId="149"/>
    <cellStyle name="60% - Accent2 4" xfId="150"/>
    <cellStyle name="60% - Accent2 4 2" xfId="151"/>
    <cellStyle name="60% - Accent2 5" xfId="152"/>
    <cellStyle name="60% - Accent2 6" xfId="153"/>
    <cellStyle name="60% - Accent2 7" xfId="154"/>
    <cellStyle name="60% - Accent3 2" xfId="155"/>
    <cellStyle name="60% - Accent3 2 2" xfId="156"/>
    <cellStyle name="60% - Accent3 2 3" xfId="157"/>
    <cellStyle name="60% - Accent3 2 4" xfId="158"/>
    <cellStyle name="60% - Accent3 2 5" xfId="159"/>
    <cellStyle name="60% - Accent3 3" xfId="160"/>
    <cellStyle name="60% - Accent3 4" xfId="161"/>
    <cellStyle name="60% - Accent3 4 2" xfId="162"/>
    <cellStyle name="60% - Accent3 5" xfId="163"/>
    <cellStyle name="60% - Accent3 6" xfId="164"/>
    <cellStyle name="60% - Accent3 7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3" xfId="171"/>
    <cellStyle name="60% - Accent4 4" xfId="172"/>
    <cellStyle name="60% - Accent4 4 2" xfId="173"/>
    <cellStyle name="60% - Accent4 5" xfId="174"/>
    <cellStyle name="60% - Accent4 6" xfId="175"/>
    <cellStyle name="60% - Accent4 7" xfId="176"/>
    <cellStyle name="60% - Accent5 2" xfId="177"/>
    <cellStyle name="60% - Accent5 2 2" xfId="178"/>
    <cellStyle name="60% - Accent5 2 3" xfId="179"/>
    <cellStyle name="60% - Accent5 2 4" xfId="180"/>
    <cellStyle name="60% - Accent5 2 5" xfId="181"/>
    <cellStyle name="60% - Accent5 3" xfId="182"/>
    <cellStyle name="60% - Accent5 4" xfId="183"/>
    <cellStyle name="60% - Accent5 4 2" xfId="184"/>
    <cellStyle name="60% - Accent5 5" xfId="185"/>
    <cellStyle name="60% - Accent5 6" xfId="186"/>
    <cellStyle name="60% - Accent5 7" xfId="187"/>
    <cellStyle name="60% - Accent6 2" xfId="188"/>
    <cellStyle name="60% - Accent6 2 2" xfId="189"/>
    <cellStyle name="60% - Accent6 2 3" xfId="190"/>
    <cellStyle name="60% - Accent6 2 4" xfId="191"/>
    <cellStyle name="60% - Accent6 2 5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Accent1 2" xfId="199"/>
    <cellStyle name="Accent1 2 2" xfId="200"/>
    <cellStyle name="Accent1 2 3" xfId="201"/>
    <cellStyle name="Accent1 2 4" xfId="202"/>
    <cellStyle name="Accent1 2 5" xfId="203"/>
    <cellStyle name="Accent1 3" xfId="204"/>
    <cellStyle name="Accent1 4" xfId="205"/>
    <cellStyle name="Accent1 4 2" xfId="206"/>
    <cellStyle name="Accent1 5" xfId="207"/>
    <cellStyle name="Accent1 6" xfId="208"/>
    <cellStyle name="Accent1 7" xfId="209"/>
    <cellStyle name="Accent2 2" xfId="210"/>
    <cellStyle name="Accent2 2 2" xfId="211"/>
    <cellStyle name="Accent2 2 3" xfId="212"/>
    <cellStyle name="Accent2 2 4" xfId="213"/>
    <cellStyle name="Accent2 2 5" xfId="214"/>
    <cellStyle name="Accent2 3" xfId="215"/>
    <cellStyle name="Accent2 4" xfId="216"/>
    <cellStyle name="Accent2 4 2" xfId="217"/>
    <cellStyle name="Accent2 5" xfId="218"/>
    <cellStyle name="Accent2 6" xfId="219"/>
    <cellStyle name="Accent2 7" xfId="220"/>
    <cellStyle name="Accent3 2" xfId="221"/>
    <cellStyle name="Accent3 2 2" xfId="222"/>
    <cellStyle name="Accent3 2 3" xfId="223"/>
    <cellStyle name="Accent3 2 4" xfId="224"/>
    <cellStyle name="Accent3 2 5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2 2" xfId="233"/>
    <cellStyle name="Accent4 2 3" xfId="234"/>
    <cellStyle name="Accent4 2 4" xfId="235"/>
    <cellStyle name="Accent4 2 5" xfId="236"/>
    <cellStyle name="Accent4 3" xfId="237"/>
    <cellStyle name="Accent4 4" xfId="238"/>
    <cellStyle name="Accent4 4 2" xfId="239"/>
    <cellStyle name="Accent4 5" xfId="240"/>
    <cellStyle name="Accent4 6" xfId="241"/>
    <cellStyle name="Accent4 7" xfId="242"/>
    <cellStyle name="Accent5 2" xfId="243"/>
    <cellStyle name="Accent5 2 2" xfId="244"/>
    <cellStyle name="Accent5 2 3" xfId="245"/>
    <cellStyle name="Accent5 2 4" xfId="246"/>
    <cellStyle name="Accent5 2 5" xfId="247"/>
    <cellStyle name="Accent5 3" xfId="248"/>
    <cellStyle name="Accent5 4" xfId="249"/>
    <cellStyle name="Accent5 4 2" xfId="250"/>
    <cellStyle name="Accent5 5" xfId="251"/>
    <cellStyle name="Accent5 6" xfId="252"/>
    <cellStyle name="Accent5 7" xfId="253"/>
    <cellStyle name="Accent6 2" xfId="254"/>
    <cellStyle name="Accent6 2 2" xfId="255"/>
    <cellStyle name="Accent6 2 3" xfId="256"/>
    <cellStyle name="Accent6 2 4" xfId="257"/>
    <cellStyle name="Accent6 2 5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 2" xfId="265"/>
    <cellStyle name="Bad 2 2" xfId="266"/>
    <cellStyle name="Bad 2 3" xfId="267"/>
    <cellStyle name="Bad 2 4" xfId="268"/>
    <cellStyle name="Bad 2 5" xfId="269"/>
    <cellStyle name="Bad 3" xfId="270"/>
    <cellStyle name="Bad 4" xfId="271"/>
    <cellStyle name="Bad 4 2" xfId="272"/>
    <cellStyle name="Bad 5" xfId="273"/>
    <cellStyle name="Bad 6" xfId="274"/>
    <cellStyle name="Bad 7" xfId="275"/>
    <cellStyle name="Calculation 2" xfId="276"/>
    <cellStyle name="Calculation 2 2" xfId="277"/>
    <cellStyle name="Calculation 2 3" xfId="278"/>
    <cellStyle name="Calculation 2 4" xfId="279"/>
    <cellStyle name="Calculation 2 5" xfId="280"/>
    <cellStyle name="Calculation 2_anakia II etapi.xls sm. defeqturi" xfId="281"/>
    <cellStyle name="Calculation 3" xfId="282"/>
    <cellStyle name="Calculation 4" xfId="283"/>
    <cellStyle name="Calculation 4 2" xfId="284"/>
    <cellStyle name="Calculation 4_anakia II etapi.xls sm. defeqturi" xfId="285"/>
    <cellStyle name="Calculation 5" xfId="286"/>
    <cellStyle name="Calculation 6" xfId="287"/>
    <cellStyle name="Calculation 7" xfId="288"/>
    <cellStyle name="Check Cell 2" xfId="289"/>
    <cellStyle name="Check Cell 2 2" xfId="290"/>
    <cellStyle name="Check Cell 2 3" xfId="291"/>
    <cellStyle name="Check Cell 2 4" xfId="292"/>
    <cellStyle name="Check Cell 2 5" xfId="293"/>
    <cellStyle name="Check Cell 2_anakia II etapi.xls sm. defeqturi" xfId="294"/>
    <cellStyle name="Check Cell 3" xfId="295"/>
    <cellStyle name="Check Cell 4" xfId="296"/>
    <cellStyle name="Check Cell 4 2" xfId="297"/>
    <cellStyle name="Check Cell 4_anakia II etapi.xls sm. defeqturi" xfId="298"/>
    <cellStyle name="Check Cell 5" xfId="299"/>
    <cellStyle name="Check Cell 6" xfId="300"/>
    <cellStyle name="Check Cell 7" xfId="301"/>
    <cellStyle name="Comma 10" xfId="302"/>
    <cellStyle name="Comma 10 2" xfId="303"/>
    <cellStyle name="Comma 11" xfId="304"/>
    <cellStyle name="Comma 12" xfId="305"/>
    <cellStyle name="Comma 12 2" xfId="306"/>
    <cellStyle name="Comma 12 3" xfId="307"/>
    <cellStyle name="Comma 12 4" xfId="308"/>
    <cellStyle name="Comma 12 5" xfId="309"/>
    <cellStyle name="Comma 12 6" xfId="310"/>
    <cellStyle name="Comma 12 7" xfId="311"/>
    <cellStyle name="Comma 12 8" xfId="312"/>
    <cellStyle name="Comma 13" xfId="313"/>
    <cellStyle name="Comma 14" xfId="314"/>
    <cellStyle name="Comma 15" xfId="315"/>
    <cellStyle name="Comma 16" xfId="316"/>
    <cellStyle name="Comma 17" xfId="317"/>
    <cellStyle name="Comma 18" xfId="318"/>
    <cellStyle name="Comma 19" xfId="319"/>
    <cellStyle name="Comma 2" xfId="320"/>
    <cellStyle name="Comma 2 2" xfId="321"/>
    <cellStyle name="Comma 2 2 2" xfId="322"/>
    <cellStyle name="Comma 2 2 3" xfId="323"/>
    <cellStyle name="Comma 2 3" xfId="324"/>
    <cellStyle name="Comma 20" xfId="325"/>
    <cellStyle name="Comma 21" xfId="326"/>
    <cellStyle name="Comma 22" xfId="327"/>
    <cellStyle name="Comma 3" xfId="328"/>
    <cellStyle name="Comma 4" xfId="329"/>
    <cellStyle name="Comma 5" xfId="330"/>
    <cellStyle name="Comma 6" xfId="331"/>
    <cellStyle name="Comma 7" xfId="332"/>
    <cellStyle name="Comma 8" xfId="333"/>
    <cellStyle name="Comma 9" xfId="334"/>
    <cellStyle name="Explanatory Text 2" xfId="335"/>
    <cellStyle name="Explanatory Text 2 2" xfId="336"/>
    <cellStyle name="Explanatory Text 2 3" xfId="337"/>
    <cellStyle name="Explanatory Text 2 4" xfId="338"/>
    <cellStyle name="Explanatory Text 2 5" xfId="339"/>
    <cellStyle name="Explanatory Text 3" xfId="340"/>
    <cellStyle name="Explanatory Text 4" xfId="341"/>
    <cellStyle name="Explanatory Text 4 2" xfId="342"/>
    <cellStyle name="Explanatory Text 5" xfId="343"/>
    <cellStyle name="Explanatory Text 6" xfId="344"/>
    <cellStyle name="Explanatory Text 7" xfId="345"/>
    <cellStyle name="Good 2" xfId="346"/>
    <cellStyle name="Good 2 2" xfId="347"/>
    <cellStyle name="Good 2 3" xfId="348"/>
    <cellStyle name="Good 2 4" xfId="349"/>
    <cellStyle name="Good 2 5" xfId="350"/>
    <cellStyle name="Good 3" xfId="351"/>
    <cellStyle name="Good 4" xfId="352"/>
    <cellStyle name="Good 4 2" xfId="353"/>
    <cellStyle name="Good 5" xfId="354"/>
    <cellStyle name="Good 6" xfId="355"/>
    <cellStyle name="Good 7" xfId="356"/>
    <cellStyle name="Heading 1 2" xfId="357"/>
    <cellStyle name="Heading 1 2 2" xfId="358"/>
    <cellStyle name="Heading 1 2 3" xfId="359"/>
    <cellStyle name="Heading 1 2 4" xfId="360"/>
    <cellStyle name="Heading 1 2 5" xfId="361"/>
    <cellStyle name="Heading 1 2_anakia II etapi.xls sm. defeqturi" xfId="362"/>
    <cellStyle name="Heading 1 3" xfId="363"/>
    <cellStyle name="Heading 1 4" xfId="364"/>
    <cellStyle name="Heading 1 4 2" xfId="365"/>
    <cellStyle name="Heading 1 4_anakia II etapi.xls sm. defeqturi" xfId="366"/>
    <cellStyle name="Heading 1 5" xfId="367"/>
    <cellStyle name="Heading 1 6" xfId="368"/>
    <cellStyle name="Heading 1 7" xfId="369"/>
    <cellStyle name="Heading 2 2" xfId="370"/>
    <cellStyle name="Heading 2 2 2" xfId="371"/>
    <cellStyle name="Heading 2 2 3" xfId="372"/>
    <cellStyle name="Heading 2 2 4" xfId="373"/>
    <cellStyle name="Heading 2 2 5" xfId="374"/>
    <cellStyle name="Heading 2 2_anakia II etapi.xls sm. defeqturi" xfId="375"/>
    <cellStyle name="Heading 2 3" xfId="376"/>
    <cellStyle name="Heading 2 4" xfId="377"/>
    <cellStyle name="Heading 2 4 2" xfId="378"/>
    <cellStyle name="Heading 2 4_anakia II etapi.xls sm. defeqturi" xfId="379"/>
    <cellStyle name="Heading 2 5" xfId="380"/>
    <cellStyle name="Heading 2 6" xfId="381"/>
    <cellStyle name="Heading 2 7" xfId="382"/>
    <cellStyle name="Heading 3 2" xfId="383"/>
    <cellStyle name="Heading 3 2 2" xfId="384"/>
    <cellStyle name="Heading 3 2 3" xfId="385"/>
    <cellStyle name="Heading 3 2 4" xfId="386"/>
    <cellStyle name="Heading 3 2 5" xfId="387"/>
    <cellStyle name="Heading 3 2_anakia II etapi.xls sm. defeqturi" xfId="388"/>
    <cellStyle name="Heading 3 3" xfId="389"/>
    <cellStyle name="Heading 3 4" xfId="390"/>
    <cellStyle name="Heading 3 4 2" xfId="391"/>
    <cellStyle name="Heading 3 4_anakia II etapi.xls sm. defeqturi" xfId="392"/>
    <cellStyle name="Heading 3 5" xfId="393"/>
    <cellStyle name="Heading 3 6" xfId="394"/>
    <cellStyle name="Heading 3 7" xfId="395"/>
    <cellStyle name="Heading 4 2" xfId="396"/>
    <cellStyle name="Heading 4 2 2" xfId="397"/>
    <cellStyle name="Heading 4 2 3" xfId="398"/>
    <cellStyle name="Heading 4 2 4" xfId="399"/>
    <cellStyle name="Heading 4 2 5" xfId="400"/>
    <cellStyle name="Heading 4 3" xfId="401"/>
    <cellStyle name="Heading 4 4" xfId="402"/>
    <cellStyle name="Heading 4 4 2" xfId="403"/>
    <cellStyle name="Heading 4 5" xfId="404"/>
    <cellStyle name="Heading 4 6" xfId="405"/>
    <cellStyle name="Heading 4 7" xfId="406"/>
    <cellStyle name="Input 2" xfId="407"/>
    <cellStyle name="Input 2 2" xfId="408"/>
    <cellStyle name="Input 2 3" xfId="409"/>
    <cellStyle name="Input 2 4" xfId="410"/>
    <cellStyle name="Input 2 5" xfId="411"/>
    <cellStyle name="Input 2_anakia II etapi.xls sm. defeqturi" xfId="412"/>
    <cellStyle name="Input 3" xfId="413"/>
    <cellStyle name="Input 4" xfId="414"/>
    <cellStyle name="Input 4 2" xfId="415"/>
    <cellStyle name="Input 4_anakia II etapi.xls sm. defeqturi" xfId="416"/>
    <cellStyle name="Input 5" xfId="417"/>
    <cellStyle name="Input 6" xfId="418"/>
    <cellStyle name="Input 7" xfId="419"/>
    <cellStyle name="Linked Cell 2" xfId="420"/>
    <cellStyle name="Linked Cell 2 2" xfId="421"/>
    <cellStyle name="Linked Cell 2 3" xfId="422"/>
    <cellStyle name="Linked Cell 2 4" xfId="423"/>
    <cellStyle name="Linked Cell 2 5" xfId="424"/>
    <cellStyle name="Linked Cell 2_anakia II etapi.xls sm. defeqturi" xfId="425"/>
    <cellStyle name="Linked Cell 3" xfId="426"/>
    <cellStyle name="Linked Cell 4" xfId="427"/>
    <cellStyle name="Linked Cell 4 2" xfId="428"/>
    <cellStyle name="Linked Cell 4_anakia II etapi.xls sm. defeqturi" xfId="429"/>
    <cellStyle name="Linked Cell 5" xfId="430"/>
    <cellStyle name="Linked Cell 6" xfId="431"/>
    <cellStyle name="Linked Cell 7" xfId="432"/>
    <cellStyle name="Neutral 2" xfId="433"/>
    <cellStyle name="Neutral 2 2" xfId="434"/>
    <cellStyle name="Neutral 2 3" xfId="435"/>
    <cellStyle name="Neutral 2 4" xfId="436"/>
    <cellStyle name="Neutral 2 5" xfId="437"/>
    <cellStyle name="Neutral 3" xfId="438"/>
    <cellStyle name="Neutral 4" xfId="439"/>
    <cellStyle name="Neutral 4 2" xfId="440"/>
    <cellStyle name="Neutral 5" xfId="441"/>
    <cellStyle name="Neutral 6" xfId="442"/>
    <cellStyle name="Neutral 7" xfId="443"/>
    <cellStyle name="Normal 10" xfId="444"/>
    <cellStyle name="Normal 10 2" xfId="445"/>
    <cellStyle name="Normal 11" xfId="446"/>
    <cellStyle name="Normal 11 2" xfId="447"/>
    <cellStyle name="Normal 11 2 2" xfId="448"/>
    <cellStyle name="Normal 11 3" xfId="449"/>
    <cellStyle name="Normal 11_GAZI-2010" xfId="450"/>
    <cellStyle name="Normal 12" xfId="451"/>
    <cellStyle name="Normal 12 2" xfId="452"/>
    <cellStyle name="Normal 12_gazis gare qseli" xfId="453"/>
    <cellStyle name="Normal 13" xfId="454"/>
    <cellStyle name="Normal 13 2" xfId="455"/>
    <cellStyle name="Normal 13 3" xfId="456"/>
    <cellStyle name="Normal 13 3 2" xfId="457"/>
    <cellStyle name="Normal 13 4" xfId="458"/>
    <cellStyle name="Normal 13 5" xfId="459"/>
    <cellStyle name="Normal 13_GAZI-2010" xfId="460"/>
    <cellStyle name="Normal 14" xfId="461"/>
    <cellStyle name="Normal 14 2" xfId="462"/>
    <cellStyle name="Normal 14 3" xfId="463"/>
    <cellStyle name="Normal 14 3 2" xfId="464"/>
    <cellStyle name="Normal 14 4" xfId="465"/>
    <cellStyle name="Normal 14 5" xfId="466"/>
    <cellStyle name="Normal 14_anakia II etapi.xls sm. defeqturi" xfId="467"/>
    <cellStyle name="Normal 15" xfId="468"/>
    <cellStyle name="Normal 16" xfId="469"/>
    <cellStyle name="Normal 16 2" xfId="470"/>
    <cellStyle name="Normal 16 3" xfId="471"/>
    <cellStyle name="Normal 16_axalq.skola" xfId="472"/>
    <cellStyle name="Normal 17" xfId="473"/>
    <cellStyle name="Normal 18" xfId="474"/>
    <cellStyle name="Normal 19" xfId="475"/>
    <cellStyle name="Normal 2" xfId="476"/>
    <cellStyle name="Normal 2 10" xfId="477"/>
    <cellStyle name="Normal 2 2" xfId="478"/>
    <cellStyle name="Normal 2 2 2" xfId="479"/>
    <cellStyle name="Normal 2 2 3" xfId="480"/>
    <cellStyle name="Normal 2 2 4" xfId="481"/>
    <cellStyle name="Normal 2 2 5" xfId="482"/>
    <cellStyle name="Normal 2 2 6" xfId="483"/>
    <cellStyle name="Normal 2 2 7" xfId="484"/>
    <cellStyle name="Normal 2 2_2D4CD000" xfId="485"/>
    <cellStyle name="Normal 2 3" xfId="486"/>
    <cellStyle name="Normal 2 4" xfId="487"/>
    <cellStyle name="Normal 2 5" xfId="488"/>
    <cellStyle name="Normal 2 6" xfId="489"/>
    <cellStyle name="Normal 2 7" xfId="490"/>
    <cellStyle name="Normal 2 7 2" xfId="491"/>
    <cellStyle name="Normal 2 7 3" xfId="492"/>
    <cellStyle name="Normal 2 7_anakia II etapi.xls sm. defeqturi" xfId="493"/>
    <cellStyle name="Normal 2 8" xfId="494"/>
    <cellStyle name="Normal 2 9" xfId="495"/>
    <cellStyle name="Normal 2_anakia II etapi.xls sm. defeqturi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29 2" xfId="507"/>
    <cellStyle name="Normal 3" xfId="508"/>
    <cellStyle name="Normal 3 2" xfId="509"/>
    <cellStyle name="Normal 3 2 2" xfId="510"/>
    <cellStyle name="Normal 3 2_anakia II etapi.xls sm. defeqturi" xfId="511"/>
    <cellStyle name="Normal 30" xfId="512"/>
    <cellStyle name="Normal 30 2" xfId="513"/>
    <cellStyle name="Normal 31" xfId="514"/>
    <cellStyle name="Normal 32" xfId="515"/>
    <cellStyle name="Normal 32 2" xfId="516"/>
    <cellStyle name="Normal 32 3" xfId="517"/>
    <cellStyle name="Normal 32 3 2" xfId="518"/>
    <cellStyle name="Normal 33" xfId="519"/>
    <cellStyle name="Normal 33 2" xfId="520"/>
    <cellStyle name="Normal 34" xfId="521"/>
    <cellStyle name="Normal 35" xfId="522"/>
    <cellStyle name="Normal 35 2" xfId="523"/>
    <cellStyle name="Normal 35 3" xfId="524"/>
    <cellStyle name="Normal 36" xfId="525"/>
    <cellStyle name="Normal 36 2" xfId="526"/>
    <cellStyle name="Normal 36 2 2" xfId="527"/>
    <cellStyle name="Normal 36 2 2 3" xfId="658"/>
    <cellStyle name="Normal 36 3" xfId="528"/>
    <cellStyle name="Normal 37" xfId="529"/>
    <cellStyle name="Normal 38" xfId="530"/>
    <cellStyle name="Normal 38 2" xfId="531"/>
    <cellStyle name="Normal 38 2 2" xfId="532"/>
    <cellStyle name="Normal 38 3" xfId="533"/>
    <cellStyle name="Normal 39" xfId="534"/>
    <cellStyle name="Normal 39 2" xfId="535"/>
    <cellStyle name="Normal 4" xfId="536"/>
    <cellStyle name="Normal 40" xfId="537"/>
    <cellStyle name="Normal 40 2" xfId="538"/>
    <cellStyle name="Normal 41" xfId="539"/>
    <cellStyle name="Normal 44" xfId="540"/>
    <cellStyle name="Normal 5" xfId="541"/>
    <cellStyle name="Normal 5 2" xfId="542"/>
    <cellStyle name="Normal 5 2 2" xfId="543"/>
    <cellStyle name="Normal 5 3" xfId="544"/>
    <cellStyle name="Normal 5 4" xfId="545"/>
    <cellStyle name="Normal 5 4 2" xfId="546"/>
    <cellStyle name="Normal 5_Copy of SAN2010" xfId="547"/>
    <cellStyle name="Normal 6" xfId="548"/>
    <cellStyle name="Normal 7" xfId="549"/>
    <cellStyle name="Normal 8" xfId="550"/>
    <cellStyle name="Normal 8 2" xfId="551"/>
    <cellStyle name="Normal 8_2D4CD000" xfId="552"/>
    <cellStyle name="Normal 9" xfId="553"/>
    <cellStyle name="Normal 9 2" xfId="554"/>
    <cellStyle name="Normal 9 2 2" xfId="555"/>
    <cellStyle name="Normal 9 2 3" xfId="556"/>
    <cellStyle name="Normal 9 2 4" xfId="557"/>
    <cellStyle name="Normal 9 2_anakia II etapi.xls sm. defeqturi" xfId="558"/>
    <cellStyle name="Normal 9_2D4CD000" xfId="559"/>
    <cellStyle name="Normal_gare wyalsadfenigagarini 2 2" xfId="560"/>
    <cellStyle name="Normal_gare wyalsadfenigagarini 2_SMSH2008-IIkv ." xfId="561"/>
    <cellStyle name="Normal_gare wyalsadfenigagarini_SAN2008=IIkv" xfId="562"/>
    <cellStyle name="Normal_sida wyalsadeni_SAN2008=IIkv" xfId="563"/>
    <cellStyle name="Note 2" xfId="564"/>
    <cellStyle name="Note 2 2" xfId="565"/>
    <cellStyle name="Note 2 3" xfId="566"/>
    <cellStyle name="Note 2 4" xfId="567"/>
    <cellStyle name="Note 2 5" xfId="568"/>
    <cellStyle name="Note 2_anakia II etapi.xls sm. defeqturi" xfId="569"/>
    <cellStyle name="Note 3" xfId="570"/>
    <cellStyle name="Note 4" xfId="571"/>
    <cellStyle name="Note 4 2" xfId="572"/>
    <cellStyle name="Note 4_anakia II etapi.xls sm. defeqturi" xfId="573"/>
    <cellStyle name="Note 5" xfId="574"/>
    <cellStyle name="Note 6" xfId="575"/>
    <cellStyle name="Note 7" xfId="576"/>
    <cellStyle name="Output 2" xfId="577"/>
    <cellStyle name="Output 2 2" xfId="578"/>
    <cellStyle name="Output 2 3" xfId="579"/>
    <cellStyle name="Output 2 4" xfId="580"/>
    <cellStyle name="Output 2 5" xfId="581"/>
    <cellStyle name="Output 2_anakia II etapi.xls sm. defeqturi" xfId="582"/>
    <cellStyle name="Output 3" xfId="583"/>
    <cellStyle name="Output 4" xfId="584"/>
    <cellStyle name="Output 4 2" xfId="585"/>
    <cellStyle name="Output 4_anakia II etapi.xls sm. defeqturi" xfId="586"/>
    <cellStyle name="Output 5" xfId="587"/>
    <cellStyle name="Output 6" xfId="588"/>
    <cellStyle name="Output 7" xfId="589"/>
    <cellStyle name="Percent 2" xfId="590"/>
    <cellStyle name="Percent 3" xfId="591"/>
    <cellStyle name="Percent 3 2" xfId="592"/>
    <cellStyle name="Percent 4" xfId="593"/>
    <cellStyle name="Percent 5" xfId="594"/>
    <cellStyle name="Percent 6" xfId="595"/>
    <cellStyle name="Style 1" xfId="596"/>
    <cellStyle name="Title 2" xfId="597"/>
    <cellStyle name="Title 2 2" xfId="598"/>
    <cellStyle name="Title 2 3" xfId="599"/>
    <cellStyle name="Title 2 4" xfId="600"/>
    <cellStyle name="Title 2 5" xfId="601"/>
    <cellStyle name="Title 3" xfId="602"/>
    <cellStyle name="Title 4" xfId="603"/>
    <cellStyle name="Title 4 2" xfId="604"/>
    <cellStyle name="Title 5" xfId="605"/>
    <cellStyle name="Title 6" xfId="606"/>
    <cellStyle name="Title 7" xfId="607"/>
    <cellStyle name="Total 2" xfId="608"/>
    <cellStyle name="Total 2 2" xfId="609"/>
    <cellStyle name="Total 2 3" xfId="610"/>
    <cellStyle name="Total 2 4" xfId="611"/>
    <cellStyle name="Total 2 5" xfId="612"/>
    <cellStyle name="Total 2_anakia II etapi.xls sm. defeqturi" xfId="613"/>
    <cellStyle name="Total 3" xfId="614"/>
    <cellStyle name="Total 4" xfId="615"/>
    <cellStyle name="Total 4 2" xfId="616"/>
    <cellStyle name="Total 4_anakia II etapi.xls sm. defeqturi" xfId="617"/>
    <cellStyle name="Total 5" xfId="618"/>
    <cellStyle name="Total 6" xfId="619"/>
    <cellStyle name="Total 7" xfId="620"/>
    <cellStyle name="Warning Text 2" xfId="621"/>
    <cellStyle name="Warning Text 2 2" xfId="622"/>
    <cellStyle name="Warning Text 2 3" xfId="623"/>
    <cellStyle name="Warning Text 2 4" xfId="624"/>
    <cellStyle name="Warning Text 2 5" xfId="625"/>
    <cellStyle name="Warning Text 3" xfId="626"/>
    <cellStyle name="Warning Text 4" xfId="627"/>
    <cellStyle name="Warning Text 4 2" xfId="628"/>
    <cellStyle name="Warning Text 5" xfId="629"/>
    <cellStyle name="Warning Text 6" xfId="630"/>
    <cellStyle name="Warning Text 7" xfId="631"/>
    <cellStyle name="Обычный" xfId="0" builtinId="0"/>
    <cellStyle name="Обычный 10" xfId="632"/>
    <cellStyle name="Обычный 2" xfId="633"/>
    <cellStyle name="Обычный 2 2" xfId="634"/>
    <cellStyle name="Обычный 3" xfId="635"/>
    <cellStyle name="Обычный 3 2" xfId="636"/>
    <cellStyle name="Обычный 3 3" xfId="637"/>
    <cellStyle name="Обычный 4" xfId="638"/>
    <cellStyle name="Обычный 4 2" xfId="639"/>
    <cellStyle name="Обычный 4 3" xfId="640"/>
    <cellStyle name="Обычный 5" xfId="641"/>
    <cellStyle name="Обычный 5 2" xfId="642"/>
    <cellStyle name="Обычный 5 2 2" xfId="643"/>
    <cellStyle name="Обычный 5 3" xfId="644"/>
    <cellStyle name="Обычный 6" xfId="645"/>
    <cellStyle name="Обычный 7" xfId="646"/>
    <cellStyle name="Обычный 8" xfId="647"/>
    <cellStyle name="Обычный 9" xfId="648"/>
    <cellStyle name="Обычный_SAN2008-I" xfId="649"/>
    <cellStyle name="Процентный 2" xfId="650"/>
    <cellStyle name="Процентный 3" xfId="651"/>
    <cellStyle name="Процентный 3 2" xfId="652"/>
    <cellStyle name="Финансовый" xfId="657" builtinId="3"/>
    <cellStyle name="Финансовый 2" xfId="653"/>
    <cellStyle name="Финансовый 2 2" xfId="659"/>
    <cellStyle name="Финансовый 3" xfId="654"/>
    <cellStyle name="Финансовый 4" xfId="655"/>
    <cellStyle name="Финансовый 5" xfId="6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3"/>
  <sheetViews>
    <sheetView zoomScale="80" zoomScaleNormal="80" workbookViewId="0">
      <selection activeCell="I16" sqref="I16"/>
    </sheetView>
  </sheetViews>
  <sheetFormatPr defaultColWidth="9.140625" defaultRowHeight="15" customHeight="1" x14ac:dyDescent="0.25"/>
  <cols>
    <col min="1" max="11" width="9.140625" style="21"/>
    <col min="12" max="12" width="14.5703125" style="21" customWidth="1"/>
    <col min="13" max="16384" width="9.140625" style="21"/>
  </cols>
  <sheetData>
    <row r="1" spans="1:15" ht="15" customHeight="1" x14ac:dyDescent="0.3">
      <c r="G1" s="22"/>
    </row>
    <row r="2" spans="1:15" ht="15" customHeight="1" x14ac:dyDescent="0.4">
      <c r="L2" s="23"/>
    </row>
    <row r="3" spans="1:15" ht="19.5" customHeight="1" x14ac:dyDescent="0.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8.75" customHeight="1" x14ac:dyDescent="0.4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4"/>
    </row>
    <row r="6" spans="1:15" ht="15" customHeight="1" x14ac:dyDescent="0.3">
      <c r="L6" s="25"/>
    </row>
    <row r="7" spans="1:15" ht="15" customHeight="1" x14ac:dyDescent="0.3">
      <c r="L7" s="25"/>
    </row>
    <row r="10" spans="1:15" ht="25.5" customHeight="1" x14ac:dyDescent="0.25">
      <c r="A10" s="254" t="s">
        <v>34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6"/>
    </row>
    <row r="11" spans="1:15" ht="15" customHeight="1" x14ac:dyDescent="0.3">
      <c r="B11" s="27"/>
    </row>
    <row r="12" spans="1:15" s="25" customFormat="1" ht="50.25" customHeight="1" x14ac:dyDescent="0.3">
      <c r="A12" s="255" t="s">
        <v>100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8"/>
    </row>
    <row r="13" spans="1:15" s="25" customFormat="1" ht="21" customHeight="1" x14ac:dyDescent="0.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6.5" customHeight="1" x14ac:dyDescent="0.3">
      <c r="C14" s="30"/>
      <c r="D14" s="22"/>
      <c r="E14" s="22"/>
      <c r="F14" s="22"/>
      <c r="G14" s="22"/>
      <c r="H14" s="22"/>
      <c r="I14" s="22"/>
      <c r="J14" s="22"/>
      <c r="K14" s="31"/>
      <c r="L14" s="31"/>
      <c r="M14" s="31"/>
    </row>
    <row r="16" spans="1:15" ht="18.75" customHeight="1" x14ac:dyDescent="0.4">
      <c r="G16" s="23" t="s">
        <v>12</v>
      </c>
      <c r="L16" s="98" t="e">
        <f>G.B.!F9</f>
        <v>#REF!</v>
      </c>
      <c r="M16" s="141" t="s">
        <v>13</v>
      </c>
      <c r="N16" s="140"/>
    </row>
    <row r="19" spans="1:14" ht="15" customHeight="1" x14ac:dyDescent="0.3">
      <c r="C19" s="32"/>
      <c r="D19" s="33"/>
      <c r="E19" s="33"/>
      <c r="F19" s="33"/>
      <c r="G19" s="33"/>
      <c r="H19" s="33"/>
      <c r="I19" s="33"/>
      <c r="J19" s="33"/>
      <c r="K19" s="33"/>
      <c r="L19" s="33"/>
    </row>
    <row r="20" spans="1:14" s="25" customFormat="1" ht="21.75" customHeight="1" x14ac:dyDescent="0.3">
      <c r="A20" s="22"/>
    </row>
    <row r="21" spans="1:14" ht="9.75" customHeight="1" x14ac:dyDescent="0.3">
      <c r="C21" s="32"/>
      <c r="D21" s="33"/>
      <c r="E21" s="33"/>
      <c r="F21" s="33"/>
      <c r="G21" s="33"/>
      <c r="H21" s="33"/>
      <c r="I21" s="33"/>
      <c r="J21" s="33"/>
      <c r="K21" s="32"/>
    </row>
    <row r="22" spans="1:14" ht="28.5" customHeight="1" x14ac:dyDescent="0.25">
      <c r="A22" s="256" t="s">
        <v>69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</row>
    <row r="23" spans="1:14" ht="18.75" customHeight="1" x14ac:dyDescent="0.25"/>
  </sheetData>
  <mergeCells count="4">
    <mergeCell ref="A4:N4"/>
    <mergeCell ref="A10:N10"/>
    <mergeCell ref="A12:N12"/>
    <mergeCell ref="A22:N22"/>
  </mergeCells>
  <pageMargins left="0.70866141732283472" right="0.47244094488188981" top="0.74803149606299213" bottom="0.74803149606299213" header="0.31496062992125984" footer="0.31496062992125984"/>
  <pageSetup paperSize="9" orientation="landscape" r:id="rId1"/>
  <headerFooter alignWithMargins="0">
    <oddFooter>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946"/>
  <sheetViews>
    <sheetView zoomScale="80" zoomScaleNormal="80" workbookViewId="0">
      <selection activeCell="J29" sqref="J28:J29"/>
    </sheetView>
  </sheetViews>
  <sheetFormatPr defaultColWidth="9.140625" defaultRowHeight="16.5" x14ac:dyDescent="0.3"/>
  <cols>
    <col min="1" max="1" width="4.140625" style="34" customWidth="1"/>
    <col min="2" max="2" width="13" style="34" customWidth="1"/>
    <col min="3" max="3" width="12" style="34" customWidth="1"/>
    <col min="4" max="4" width="13.42578125" style="34" customWidth="1"/>
    <col min="5" max="5" width="14.42578125" style="34" customWidth="1"/>
    <col min="6" max="6" width="12.42578125" style="34" customWidth="1"/>
    <col min="7" max="7" width="12" style="34" customWidth="1"/>
    <col min="8" max="8" width="12.85546875" style="34" customWidth="1"/>
    <col min="9" max="9" width="13.42578125" style="34" customWidth="1"/>
    <col min="10" max="10" width="12" style="34" customWidth="1"/>
    <col min="11" max="16384" width="9.140625" style="34"/>
  </cols>
  <sheetData>
    <row r="1" spans="1:256" ht="2.25" customHeight="1" x14ac:dyDescent="0.3"/>
    <row r="2" spans="1:256" s="35" customFormat="1" ht="18" customHeight="1" x14ac:dyDescent="0.4">
      <c r="A2" s="25"/>
      <c r="B2" s="25"/>
      <c r="C2" s="25"/>
      <c r="D2" s="25"/>
      <c r="E2" s="23" t="s">
        <v>14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35" customFormat="1" ht="16.5" customHeigh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1:256" s="35" customFormat="1" ht="84" customHeight="1" x14ac:dyDescent="0.3">
      <c r="A4" s="258" t="s">
        <v>70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37"/>
      <c r="M4" s="3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s="39" customFormat="1" ht="1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s="39" customFormat="1" ht="15.75" x14ac:dyDescent="0.3">
      <c r="A6" s="38"/>
      <c r="B6" s="38" t="s">
        <v>18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39" customFormat="1" ht="15.75" x14ac:dyDescent="0.3">
      <c r="A7" s="38"/>
      <c r="B7" s="38" t="s">
        <v>65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s="39" customFormat="1" ht="15.75" x14ac:dyDescent="0.3">
      <c r="A8" s="38"/>
      <c r="B8" s="38" t="s">
        <v>101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39" customFormat="1" ht="15.75" x14ac:dyDescent="0.3">
      <c r="A9" s="38"/>
      <c r="B9" s="38" t="s">
        <v>15</v>
      </c>
      <c r="C9" s="38"/>
      <c r="D9" s="38"/>
      <c r="F9" s="40" t="e">
        <f>'O.X2-1'!#REF!</f>
        <v>#REF!</v>
      </c>
      <c r="G9" s="38" t="s">
        <v>16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39" customFormat="1" ht="15.75" x14ac:dyDescent="0.3">
      <c r="A10" s="38"/>
      <c r="B10" s="38"/>
      <c r="C10" s="41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39" customFormat="1" ht="15.75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39" customFormat="1" ht="15.75" x14ac:dyDescent="0.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39" customFormat="1" ht="17.25" customHeight="1" x14ac:dyDescent="0.3">
      <c r="A13" s="257" t="s">
        <v>17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39" customFormat="1" ht="17.25" customHeight="1" x14ac:dyDescent="0.3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39" customFormat="1" ht="17.25" customHeight="1" x14ac:dyDescent="0.3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39" customFormat="1" ht="6" customHeight="1" x14ac:dyDescent="0.3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s="39" customFormat="1" ht="15.75" hidden="1" x14ac:dyDescent="0.3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s="39" customFormat="1" ht="15.75" x14ac:dyDescent="0.3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s="39" customFormat="1" ht="15.75" x14ac:dyDescent="0.3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39" customFormat="1" ht="15.75" x14ac:dyDescent="0.3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s="35" customFormat="1" x14ac:dyDescent="0.3">
      <c r="A21" s="43"/>
      <c r="C21" s="43"/>
      <c r="D21" s="44"/>
      <c r="E21" s="44"/>
      <c r="F21" s="44"/>
      <c r="G21" s="45"/>
      <c r="H21" s="44"/>
    </row>
    <row r="22" spans="1:256" s="39" customFormat="1" ht="15.75" x14ac:dyDescent="0.3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39" customFormat="1" ht="15.75" x14ac:dyDescent="0.3">
      <c r="A23" s="42"/>
      <c r="B23" s="42"/>
      <c r="C23" s="42"/>
      <c r="D23" s="42"/>
      <c r="E23" s="42"/>
      <c r="F23" s="42"/>
      <c r="G23" s="42"/>
      <c r="H23" s="42"/>
      <c r="I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35" customFormat="1" x14ac:dyDescent="0.3">
      <c r="A24" s="25"/>
      <c r="B24" s="25"/>
      <c r="C24" s="25"/>
      <c r="D24" s="25"/>
      <c r="E24" s="25"/>
      <c r="F24" s="25"/>
      <c r="G24" s="25"/>
      <c r="H24" s="4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5" customFormat="1" x14ac:dyDescent="0.3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5" customFormat="1" x14ac:dyDescent="0.3">
      <c r="A26" s="43"/>
      <c r="B26" s="39"/>
      <c r="C26" s="43"/>
      <c r="D26" s="45"/>
      <c r="E26" s="45"/>
      <c r="F26" s="45"/>
      <c r="G26" s="45"/>
      <c r="H26" s="44"/>
    </row>
    <row r="27" spans="1:256" s="35" customFormat="1" x14ac:dyDescent="0.3">
      <c r="A27" s="43"/>
      <c r="C27" s="43"/>
      <c r="D27" s="44"/>
      <c r="E27" s="44"/>
      <c r="F27" s="44"/>
      <c r="G27" s="45"/>
      <c r="H27" s="44"/>
    </row>
    <row r="28" spans="1:256" s="35" customFormat="1" x14ac:dyDescent="0.3">
      <c r="A28" s="43"/>
      <c r="B28" s="47"/>
      <c r="C28" s="43"/>
      <c r="D28" s="45"/>
      <c r="E28" s="45"/>
      <c r="F28" s="45"/>
      <c r="G28" s="45"/>
      <c r="H28" s="44"/>
    </row>
    <row r="29" spans="1:256" s="35" customFormat="1" x14ac:dyDescent="0.3">
      <c r="A29" s="43"/>
      <c r="C29" s="43"/>
      <c r="D29" s="45"/>
      <c r="E29" s="45"/>
      <c r="F29" s="45"/>
      <c r="G29" s="45"/>
      <c r="H29" s="45"/>
    </row>
    <row r="30" spans="1:256" s="35" customFormat="1" x14ac:dyDescent="0.3">
      <c r="A30" s="43"/>
      <c r="C30" s="48"/>
    </row>
    <row r="31" spans="1:256" s="35" customFormat="1" x14ac:dyDescent="0.3">
      <c r="A31" s="43"/>
      <c r="C31" s="48"/>
    </row>
    <row r="32" spans="1:256" s="35" customFormat="1" x14ac:dyDescent="0.3">
      <c r="A32" s="43"/>
      <c r="B32" s="39"/>
      <c r="C32" s="43"/>
      <c r="D32" s="45"/>
      <c r="E32" s="45"/>
      <c r="F32" s="45"/>
      <c r="G32" s="45"/>
      <c r="H32" s="44"/>
    </row>
    <row r="33" spans="1:11" s="35" customFormat="1" x14ac:dyDescent="0.3">
      <c r="A33" s="43"/>
      <c r="B33" s="47"/>
      <c r="C33" s="43"/>
      <c r="D33" s="45"/>
      <c r="E33" s="45"/>
      <c r="F33" s="45"/>
      <c r="G33" s="45"/>
      <c r="H33" s="44"/>
    </row>
    <row r="34" spans="1:11" s="35" customFormat="1" x14ac:dyDescent="0.3">
      <c r="A34" s="43"/>
      <c r="C34" s="43"/>
      <c r="D34" s="45"/>
      <c r="E34" s="45"/>
      <c r="F34" s="45"/>
      <c r="G34" s="45"/>
      <c r="H34" s="45"/>
    </row>
    <row r="35" spans="1:11" s="54" customFormat="1" x14ac:dyDescent="0.25">
      <c r="A35" s="49"/>
      <c r="B35" s="50"/>
      <c r="C35" s="51"/>
      <c r="D35" s="52"/>
      <c r="E35" s="52"/>
      <c r="F35" s="53"/>
      <c r="G35" s="53"/>
      <c r="H35" s="52"/>
    </row>
    <row r="36" spans="1:11" s="35" customFormat="1" x14ac:dyDescent="0.3">
      <c r="A36" s="43"/>
      <c r="C36" s="43"/>
      <c r="D36" s="45"/>
      <c r="E36" s="45"/>
      <c r="F36" s="45"/>
      <c r="G36" s="45"/>
      <c r="H36" s="45"/>
    </row>
    <row r="37" spans="1:11" s="35" customFormat="1" x14ac:dyDescent="0.3">
      <c r="A37" s="43"/>
      <c r="C37" s="43"/>
      <c r="D37" s="44"/>
      <c r="E37" s="44"/>
      <c r="F37" s="45"/>
      <c r="G37" s="45"/>
      <c r="H37" s="44"/>
    </row>
    <row r="38" spans="1:11" s="35" customFormat="1" x14ac:dyDescent="0.3">
      <c r="A38" s="43"/>
      <c r="C38" s="43"/>
      <c r="D38" s="45"/>
      <c r="E38" s="45"/>
      <c r="F38" s="45"/>
      <c r="G38" s="45"/>
      <c r="H38" s="45"/>
    </row>
    <row r="39" spans="1:11" s="58" customFormat="1" x14ac:dyDescent="0.3">
      <c r="A39" s="55"/>
      <c r="B39" s="56"/>
      <c r="C39" s="55"/>
      <c r="D39" s="56"/>
      <c r="E39" s="56"/>
      <c r="F39" s="56"/>
      <c r="G39" s="56"/>
      <c r="H39" s="57"/>
      <c r="I39" s="57"/>
      <c r="K39" s="57"/>
    </row>
    <row r="40" spans="1:11" s="55" customFormat="1" ht="15" customHeight="1" x14ac:dyDescent="0.3">
      <c r="A40" s="59"/>
      <c r="B40" s="56"/>
      <c r="D40" s="56"/>
      <c r="E40" s="56"/>
      <c r="G40" s="56"/>
      <c r="H40" s="56"/>
      <c r="I40" s="56"/>
      <c r="J40" s="56"/>
      <c r="K40" s="56"/>
    </row>
    <row r="41" spans="1:11" s="55" customFormat="1" ht="15.75" x14ac:dyDescent="0.3">
      <c r="A41" s="59"/>
    </row>
    <row r="42" spans="1:11" s="55" customFormat="1" x14ac:dyDescent="0.3">
      <c r="A42" s="43"/>
      <c r="B42" s="35"/>
      <c r="C42" s="35"/>
      <c r="D42" s="35"/>
      <c r="E42" s="35"/>
      <c r="F42" s="35"/>
      <c r="G42" s="35"/>
    </row>
    <row r="43" spans="1:11" s="35" customFormat="1" x14ac:dyDescent="0.3"/>
    <row r="44" spans="1:11" s="35" customFormat="1" x14ac:dyDescent="0.3">
      <c r="A44" s="43"/>
    </row>
    <row r="45" spans="1:11" s="60" customFormat="1" ht="15" customHeight="1" x14ac:dyDescent="0.3">
      <c r="C45" s="57"/>
      <c r="D45" s="61"/>
      <c r="E45" s="61"/>
      <c r="F45" s="61"/>
      <c r="G45" s="61"/>
      <c r="H45" s="61"/>
      <c r="I45" s="61"/>
      <c r="J45" s="61"/>
      <c r="K45" s="61"/>
    </row>
    <row r="46" spans="1:11" s="35" customFormat="1" x14ac:dyDescent="0.3">
      <c r="A46" s="43"/>
    </row>
    <row r="47" spans="1:11" s="35" customFormat="1" x14ac:dyDescent="0.3">
      <c r="A47" s="43"/>
    </row>
    <row r="48" spans="1:11" s="35" customFormat="1" x14ac:dyDescent="0.3">
      <c r="A48" s="43"/>
    </row>
    <row r="49" spans="1:1" s="35" customFormat="1" x14ac:dyDescent="0.3">
      <c r="A49" s="43"/>
    </row>
    <row r="50" spans="1:1" s="35" customFormat="1" x14ac:dyDescent="0.3">
      <c r="A50" s="43"/>
    </row>
    <row r="51" spans="1:1" s="35" customFormat="1" x14ac:dyDescent="0.3">
      <c r="A51" s="43"/>
    </row>
    <row r="52" spans="1:1" s="35" customFormat="1" x14ac:dyDescent="0.3">
      <c r="A52" s="43"/>
    </row>
    <row r="53" spans="1:1" s="35" customFormat="1" x14ac:dyDescent="0.3">
      <c r="A53" s="43"/>
    </row>
    <row r="54" spans="1:1" s="35" customFormat="1" x14ac:dyDescent="0.3">
      <c r="A54" s="43"/>
    </row>
    <row r="55" spans="1:1" s="35" customFormat="1" x14ac:dyDescent="0.3">
      <c r="A55" s="43"/>
    </row>
    <row r="56" spans="1:1" s="35" customFormat="1" x14ac:dyDescent="0.3">
      <c r="A56" s="43"/>
    </row>
    <row r="57" spans="1:1" s="35" customFormat="1" x14ac:dyDescent="0.3">
      <c r="A57" s="43"/>
    </row>
    <row r="58" spans="1:1" s="35" customFormat="1" x14ac:dyDescent="0.3">
      <c r="A58" s="43"/>
    </row>
    <row r="59" spans="1:1" s="35" customFormat="1" x14ac:dyDescent="0.3">
      <c r="A59" s="43"/>
    </row>
    <row r="60" spans="1:1" s="35" customFormat="1" x14ac:dyDescent="0.3">
      <c r="A60" s="43"/>
    </row>
    <row r="61" spans="1:1" s="35" customFormat="1" x14ac:dyDescent="0.3">
      <c r="A61" s="43"/>
    </row>
    <row r="62" spans="1:1" s="35" customFormat="1" x14ac:dyDescent="0.3">
      <c r="A62" s="43"/>
    </row>
    <row r="63" spans="1:1" s="35" customFormat="1" x14ac:dyDescent="0.3">
      <c r="A63" s="43"/>
    </row>
    <row r="64" spans="1:1" s="35" customFormat="1" x14ac:dyDescent="0.3">
      <c r="A64" s="43"/>
    </row>
    <row r="65" spans="1:1" s="35" customFormat="1" x14ac:dyDescent="0.3">
      <c r="A65" s="43"/>
    </row>
    <row r="66" spans="1:1" s="35" customFormat="1" x14ac:dyDescent="0.3">
      <c r="A66" s="43"/>
    </row>
    <row r="67" spans="1:1" s="35" customFormat="1" x14ac:dyDescent="0.3">
      <c r="A67" s="43"/>
    </row>
    <row r="68" spans="1:1" s="35" customFormat="1" x14ac:dyDescent="0.3">
      <c r="A68" s="43"/>
    </row>
    <row r="69" spans="1:1" s="35" customFormat="1" x14ac:dyDescent="0.3">
      <c r="A69" s="43"/>
    </row>
    <row r="70" spans="1:1" s="35" customFormat="1" x14ac:dyDescent="0.3">
      <c r="A70" s="43"/>
    </row>
    <row r="71" spans="1:1" s="35" customFormat="1" x14ac:dyDescent="0.3">
      <c r="A71" s="43"/>
    </row>
    <row r="72" spans="1:1" s="35" customFormat="1" x14ac:dyDescent="0.3">
      <c r="A72" s="43"/>
    </row>
    <row r="73" spans="1:1" s="35" customFormat="1" x14ac:dyDescent="0.3">
      <c r="A73" s="43"/>
    </row>
    <row r="74" spans="1:1" s="35" customFormat="1" x14ac:dyDescent="0.3">
      <c r="A74" s="43"/>
    </row>
    <row r="75" spans="1:1" s="35" customFormat="1" x14ac:dyDescent="0.3">
      <c r="A75" s="43"/>
    </row>
    <row r="76" spans="1:1" s="35" customFormat="1" x14ac:dyDescent="0.3">
      <c r="A76" s="43"/>
    </row>
    <row r="77" spans="1:1" s="35" customFormat="1" x14ac:dyDescent="0.3">
      <c r="A77" s="43"/>
    </row>
    <row r="78" spans="1:1" s="35" customFormat="1" x14ac:dyDescent="0.3">
      <c r="A78" s="43"/>
    </row>
    <row r="79" spans="1:1" s="35" customFormat="1" x14ac:dyDescent="0.3">
      <c r="A79" s="43"/>
    </row>
    <row r="80" spans="1:1" s="35" customFormat="1" x14ac:dyDescent="0.3">
      <c r="A80" s="43"/>
    </row>
    <row r="81" spans="1:1" s="35" customFormat="1" x14ac:dyDescent="0.3">
      <c r="A81" s="43"/>
    </row>
    <row r="82" spans="1:1" s="35" customFormat="1" x14ac:dyDescent="0.3">
      <c r="A82" s="43"/>
    </row>
    <row r="83" spans="1:1" s="35" customFormat="1" x14ac:dyDescent="0.3">
      <c r="A83" s="43"/>
    </row>
    <row r="84" spans="1:1" s="35" customFormat="1" x14ac:dyDescent="0.3">
      <c r="A84" s="43"/>
    </row>
    <row r="85" spans="1:1" s="35" customFormat="1" x14ac:dyDescent="0.3">
      <c r="A85" s="43"/>
    </row>
    <row r="86" spans="1:1" s="35" customFormat="1" x14ac:dyDescent="0.3">
      <c r="A86" s="43"/>
    </row>
    <row r="87" spans="1:1" s="35" customFormat="1" x14ac:dyDescent="0.3">
      <c r="A87" s="43"/>
    </row>
    <row r="88" spans="1:1" s="35" customFormat="1" x14ac:dyDescent="0.3">
      <c r="A88" s="43"/>
    </row>
    <row r="89" spans="1:1" s="35" customFormat="1" x14ac:dyDescent="0.3">
      <c r="A89" s="43"/>
    </row>
    <row r="90" spans="1:1" s="35" customFormat="1" x14ac:dyDescent="0.3">
      <c r="A90" s="43"/>
    </row>
    <row r="91" spans="1:1" s="35" customFormat="1" x14ac:dyDescent="0.3">
      <c r="A91" s="43"/>
    </row>
    <row r="92" spans="1:1" s="35" customFormat="1" x14ac:dyDescent="0.3">
      <c r="A92" s="43"/>
    </row>
    <row r="93" spans="1:1" s="35" customFormat="1" x14ac:dyDescent="0.3"/>
    <row r="94" spans="1:1" s="35" customFormat="1" x14ac:dyDescent="0.3"/>
    <row r="95" spans="1:1" s="35" customFormat="1" x14ac:dyDescent="0.3"/>
    <row r="96" spans="1:1" s="35" customFormat="1" x14ac:dyDescent="0.3"/>
    <row r="97" s="35" customFormat="1" x14ac:dyDescent="0.3"/>
    <row r="98" s="35" customFormat="1" x14ac:dyDescent="0.3"/>
    <row r="99" s="35" customFormat="1" x14ac:dyDescent="0.3"/>
    <row r="100" s="35" customFormat="1" x14ac:dyDescent="0.3"/>
    <row r="101" s="35" customFormat="1" x14ac:dyDescent="0.3"/>
    <row r="102" s="35" customFormat="1" x14ac:dyDescent="0.3"/>
    <row r="103" s="35" customFormat="1" x14ac:dyDescent="0.3"/>
    <row r="104" s="35" customFormat="1" x14ac:dyDescent="0.3"/>
    <row r="105" s="35" customFormat="1" x14ac:dyDescent="0.3"/>
    <row r="106" s="35" customFormat="1" x14ac:dyDescent="0.3"/>
    <row r="107" s="35" customFormat="1" x14ac:dyDescent="0.3"/>
    <row r="108" s="35" customFormat="1" x14ac:dyDescent="0.3"/>
    <row r="109" s="35" customFormat="1" x14ac:dyDescent="0.3"/>
    <row r="110" s="35" customFormat="1" x14ac:dyDescent="0.3"/>
    <row r="111" s="35" customFormat="1" x14ac:dyDescent="0.3"/>
    <row r="112" s="35" customFormat="1" x14ac:dyDescent="0.3"/>
    <row r="113" s="35" customFormat="1" x14ac:dyDescent="0.3"/>
    <row r="114" s="35" customFormat="1" x14ac:dyDescent="0.3"/>
    <row r="115" s="35" customFormat="1" x14ac:dyDescent="0.3"/>
    <row r="116" s="35" customFormat="1" x14ac:dyDescent="0.3"/>
    <row r="117" s="35" customFormat="1" x14ac:dyDescent="0.3"/>
    <row r="118" s="35" customFormat="1" x14ac:dyDescent="0.3"/>
    <row r="946" spans="8:8" x14ac:dyDescent="0.3">
      <c r="H946" s="62"/>
    </row>
  </sheetData>
  <mergeCells count="2">
    <mergeCell ref="A13:K17"/>
    <mergeCell ref="A4:K4"/>
  </mergeCells>
  <pageMargins left="0.94488188976377963" right="0.35433070866141736" top="0.82677165354330717" bottom="0.43307086614173229" header="0.19685039370078741" footer="0.15748031496062992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T23"/>
  <sheetViews>
    <sheetView workbookViewId="0">
      <selection activeCell="D24" sqref="D24"/>
    </sheetView>
  </sheetViews>
  <sheetFormatPr defaultColWidth="9.140625" defaultRowHeight="16.5" x14ac:dyDescent="0.3"/>
  <cols>
    <col min="1" max="1" width="5.140625" style="34" customWidth="1"/>
    <col min="2" max="2" width="13.42578125" style="34" customWidth="1"/>
    <col min="3" max="3" width="39.42578125" style="34" customWidth="1"/>
    <col min="4" max="5" width="11.85546875" style="34" customWidth="1"/>
    <col min="6" max="6" width="11" style="34" customWidth="1"/>
    <col min="7" max="7" width="13.42578125" style="34" customWidth="1"/>
    <col min="8" max="8" width="11.42578125" style="34" customWidth="1"/>
    <col min="9" max="9" width="9.140625" style="34"/>
    <col min="10" max="10" width="8.42578125" style="34" customWidth="1"/>
    <col min="11" max="16384" width="9.140625" style="34"/>
  </cols>
  <sheetData>
    <row r="1" spans="1:10" ht="9.75" customHeight="1" x14ac:dyDescent="0.3"/>
    <row r="2" spans="1:10" ht="15.75" customHeight="1" x14ac:dyDescent="0.3"/>
    <row r="3" spans="1:10" ht="6" hidden="1" customHeight="1" x14ac:dyDescent="0.3"/>
    <row r="4" spans="1:10" ht="18" customHeight="1" x14ac:dyDescent="0.4">
      <c r="A4" s="260" t="s">
        <v>33</v>
      </c>
      <c r="B4" s="260"/>
      <c r="C4" s="260"/>
      <c r="D4" s="260"/>
      <c r="E4" s="260"/>
      <c r="F4" s="260"/>
      <c r="G4" s="260"/>
      <c r="H4" s="260"/>
    </row>
    <row r="5" spans="1:10" ht="32.25" customHeight="1" x14ac:dyDescent="0.3">
      <c r="A5" s="261" t="str">
        <f>TAV!A12</f>
        <v>axalqalaqis municipaliteti, sof. koTelia mini stadionis mowyobis samuSaoebi</v>
      </c>
      <c r="B5" s="261"/>
      <c r="C5" s="261"/>
      <c r="D5" s="261"/>
      <c r="E5" s="261"/>
      <c r="F5" s="261"/>
      <c r="G5" s="261"/>
      <c r="H5" s="261"/>
    </row>
    <row r="6" spans="1:10" ht="7.5" customHeight="1" x14ac:dyDescent="0.3">
      <c r="C6" s="63"/>
    </row>
    <row r="7" spans="1:10" ht="12" customHeight="1" x14ac:dyDescent="0.3">
      <c r="A7" s="262" t="s">
        <v>1</v>
      </c>
      <c r="B7" s="262"/>
      <c r="C7" s="262"/>
      <c r="D7" s="262"/>
      <c r="E7" s="262"/>
      <c r="F7" s="262"/>
      <c r="G7" s="262"/>
      <c r="H7" s="262"/>
    </row>
    <row r="8" spans="1:10" ht="9.75" customHeight="1" x14ac:dyDescent="0.3"/>
    <row r="9" spans="1:10" s="64" customFormat="1" ht="14.25" customHeight="1" x14ac:dyDescent="0.3">
      <c r="A9" s="64" t="s">
        <v>71</v>
      </c>
      <c r="D9" s="65" t="s">
        <v>23</v>
      </c>
      <c r="G9" s="66" t="e">
        <f>#REF!</f>
        <v>#REF!</v>
      </c>
      <c r="H9" s="64" t="s">
        <v>24</v>
      </c>
    </row>
    <row r="10" spans="1:10" s="39" customFormat="1" ht="14.25" customHeight="1" x14ac:dyDescent="0.3">
      <c r="A10" s="67"/>
      <c r="B10" s="67"/>
      <c r="C10" s="67"/>
      <c r="D10" s="68"/>
      <c r="F10" s="67"/>
      <c r="G10" s="69"/>
      <c r="H10" s="64"/>
    </row>
    <row r="11" spans="1:10" ht="16.5" customHeight="1" x14ac:dyDescent="0.3">
      <c r="A11" s="70"/>
      <c r="B11" s="70"/>
      <c r="C11" s="70"/>
      <c r="D11" s="91" t="s">
        <v>25</v>
      </c>
      <c r="E11" s="92"/>
      <c r="F11" s="92"/>
      <c r="G11" s="93"/>
      <c r="H11" s="71"/>
      <c r="I11" s="72"/>
      <c r="J11" s="72"/>
    </row>
    <row r="12" spans="1:10" ht="67.5" customHeight="1" x14ac:dyDescent="0.3">
      <c r="A12" s="96" t="s">
        <v>8</v>
      </c>
      <c r="B12" s="97" t="s">
        <v>26</v>
      </c>
      <c r="C12" s="95" t="s">
        <v>27</v>
      </c>
      <c r="D12" s="94" t="s">
        <v>28</v>
      </c>
      <c r="E12" s="95" t="s">
        <v>29</v>
      </c>
      <c r="F12" s="94" t="s">
        <v>30</v>
      </c>
      <c r="G12" s="95" t="s">
        <v>10</v>
      </c>
      <c r="H12" s="95" t="s">
        <v>31</v>
      </c>
      <c r="I12" s="72"/>
      <c r="J12" s="72"/>
    </row>
    <row r="13" spans="1:10" ht="15" customHeight="1" x14ac:dyDescent="0.3">
      <c r="A13" s="74">
        <v>1</v>
      </c>
      <c r="B13" s="75">
        <v>2</v>
      </c>
      <c r="C13" s="74">
        <v>3</v>
      </c>
      <c r="D13" s="75">
        <v>4</v>
      </c>
      <c r="E13" s="74">
        <v>5</v>
      </c>
      <c r="F13" s="75">
        <v>6</v>
      </c>
      <c r="G13" s="73">
        <v>7</v>
      </c>
      <c r="H13" s="74">
        <v>8</v>
      </c>
      <c r="I13" s="35"/>
      <c r="J13" s="35"/>
    </row>
    <row r="14" spans="1:10" s="79" customFormat="1" ht="21.75" customHeight="1" x14ac:dyDescent="0.25">
      <c r="A14" s="76">
        <v>1</v>
      </c>
      <c r="B14" s="77" t="s">
        <v>35</v>
      </c>
      <c r="C14" s="76" t="s">
        <v>32</v>
      </c>
      <c r="D14" s="99">
        <f>'x.2-1'!M49/1000</f>
        <v>0</v>
      </c>
      <c r="E14" s="99"/>
      <c r="F14" s="99"/>
      <c r="G14" s="99">
        <f>D14</f>
        <v>0</v>
      </c>
      <c r="H14" s="99"/>
      <c r="I14" s="78"/>
      <c r="J14" s="78"/>
    </row>
    <row r="15" spans="1:10" s="64" customFormat="1" ht="15.75" x14ac:dyDescent="0.3">
      <c r="A15" s="80"/>
      <c r="B15" s="81"/>
      <c r="C15" s="80" t="s">
        <v>7</v>
      </c>
      <c r="D15" s="82">
        <f>SUM(D14:D14)</f>
        <v>0</v>
      </c>
      <c r="E15" s="82"/>
      <c r="F15" s="82"/>
      <c r="G15" s="82">
        <f>SUM(G14:G14)</f>
        <v>0</v>
      </c>
      <c r="H15" s="82"/>
    </row>
    <row r="16" spans="1:10" s="64" customFormat="1" ht="15.75" x14ac:dyDescent="0.3">
      <c r="A16" s="80"/>
      <c r="B16" s="81"/>
      <c r="C16" s="80" t="s">
        <v>84</v>
      </c>
      <c r="D16" s="83"/>
      <c r="E16" s="83"/>
      <c r="F16" s="83"/>
      <c r="G16" s="82">
        <f>G15*1%</f>
        <v>0</v>
      </c>
      <c r="H16" s="83"/>
    </row>
    <row r="17" spans="1:254" s="64" customFormat="1" ht="15.75" x14ac:dyDescent="0.3">
      <c r="A17" s="80"/>
      <c r="B17" s="81"/>
      <c r="C17" s="80" t="s">
        <v>7</v>
      </c>
      <c r="D17" s="83"/>
      <c r="E17" s="83"/>
      <c r="F17" s="83"/>
      <c r="G17" s="82">
        <f>G15+G16</f>
        <v>0</v>
      </c>
      <c r="H17" s="83"/>
    </row>
    <row r="18" spans="1:254" s="25" customFormat="1" ht="19.5" customHeight="1" x14ac:dyDescent="0.4">
      <c r="A18" s="86"/>
      <c r="B18" s="86"/>
      <c r="C18" s="87"/>
      <c r="D18" s="58"/>
      <c r="E18" s="58"/>
      <c r="F18" s="58"/>
      <c r="G18" s="86"/>
      <c r="H18" s="86"/>
      <c r="K18" s="84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</row>
    <row r="19" spans="1:254" s="25" customFormat="1" ht="19.5" customHeight="1" x14ac:dyDescent="0.4">
      <c r="A19" s="86"/>
      <c r="B19" s="86"/>
      <c r="C19" s="8"/>
      <c r="D19" s="8"/>
      <c r="E19" s="11"/>
      <c r="F19" s="11"/>
      <c r="G19" s="12"/>
      <c r="H19" s="86"/>
      <c r="K19" s="84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</row>
    <row r="20" spans="1:254" s="21" customFormat="1" ht="19.5" customHeight="1" x14ac:dyDescent="0.4">
      <c r="A20" s="88"/>
      <c r="B20" s="88"/>
      <c r="C20" s="88"/>
      <c r="G20" s="263"/>
      <c r="H20" s="263"/>
      <c r="K20" s="84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</row>
    <row r="21" spans="1:254" s="21" customFormat="1" ht="19.5" customHeight="1" x14ac:dyDescent="0.4">
      <c r="A21" s="84"/>
      <c r="B21" s="84"/>
      <c r="C21" s="84"/>
      <c r="G21" s="263"/>
      <c r="H21" s="263"/>
      <c r="K21" s="84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</row>
    <row r="22" spans="1:254" s="21" customFormat="1" ht="9.75" customHeight="1" x14ac:dyDescent="0.3">
      <c r="C22" s="32"/>
      <c r="D22" s="33"/>
      <c r="E22" s="33"/>
      <c r="F22" s="33"/>
      <c r="G22" s="33"/>
      <c r="H22" s="33"/>
      <c r="I22" s="32"/>
    </row>
    <row r="23" spans="1:254" s="21" customFormat="1" ht="18.75" customHeight="1" x14ac:dyDescent="0.25">
      <c r="A23" s="259"/>
      <c r="B23" s="259"/>
      <c r="C23" s="259"/>
      <c r="D23" s="259"/>
      <c r="E23" s="259"/>
      <c r="F23" s="259"/>
      <c r="G23" s="259"/>
      <c r="H23" s="259"/>
      <c r="I23" s="89"/>
      <c r="J23" s="89"/>
      <c r="K23" s="89"/>
      <c r="L23" s="89"/>
    </row>
  </sheetData>
  <mergeCells count="6">
    <mergeCell ref="A23:H23"/>
    <mergeCell ref="A4:H4"/>
    <mergeCell ref="A5:H5"/>
    <mergeCell ref="A7:H7"/>
    <mergeCell ref="G20:H20"/>
    <mergeCell ref="G21:H21"/>
  </mergeCells>
  <pageMargins left="0.74803149606299213" right="0.51181102362204722" top="0.47" bottom="0.59055118110236227" header="0.27559055118110237" footer="0.15748031496062992"/>
  <pageSetup paperSize="9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137"/>
  <sheetViews>
    <sheetView tabSelected="1" topLeftCell="A45" zoomScaleNormal="100" workbookViewId="0">
      <selection activeCell="G58" sqref="G58"/>
    </sheetView>
  </sheetViews>
  <sheetFormatPr defaultColWidth="9.140625" defaultRowHeight="16.5" x14ac:dyDescent="0.3"/>
  <cols>
    <col min="1" max="1" width="3.85546875" style="2" customWidth="1"/>
    <col min="2" max="2" width="12.85546875" style="2" customWidth="1"/>
    <col min="3" max="3" width="69.140625" style="2" customWidth="1"/>
    <col min="4" max="4" width="9.7109375" style="2" customWidth="1"/>
    <col min="5" max="5" width="8.42578125" style="2" customWidth="1"/>
    <col min="6" max="6" width="10.42578125" style="2" customWidth="1"/>
    <col min="7" max="7" width="7.140625" style="2" customWidth="1"/>
    <col min="8" max="8" width="10.85546875" style="2" customWidth="1"/>
    <col min="9" max="9" width="9" style="2" customWidth="1"/>
    <col min="10" max="10" width="11" style="2" customWidth="1"/>
    <col min="11" max="11" width="7" style="2" customWidth="1"/>
    <col min="12" max="12" width="10.140625" style="2" customWidth="1"/>
    <col min="13" max="13" width="11.7109375" style="2" customWidth="1"/>
    <col min="14" max="18" width="9.140625" style="2"/>
    <col min="19" max="19" width="9.42578125" style="2" bestFit="1" customWidth="1"/>
    <col min="20" max="16384" width="9.140625" style="2"/>
  </cols>
  <sheetData>
    <row r="1" spans="1:63" ht="15" customHeight="1" x14ac:dyDescent="0.3">
      <c r="A1" s="273" t="str">
        <f>TAV!A12</f>
        <v>axalqalaqis municipaliteti, sof. koTelia mini stadionis mowyobis samuSaoebi</v>
      </c>
      <c r="B1" s="273"/>
      <c r="C1" s="273"/>
      <c r="D1" s="273"/>
      <c r="E1" s="273"/>
      <c r="F1" s="273"/>
      <c r="G1" s="158"/>
      <c r="H1" s="158"/>
      <c r="I1" s="159"/>
      <c r="J1" s="159"/>
      <c r="K1" s="159"/>
      <c r="L1" s="159"/>
      <c r="M1" s="1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4.25" customHeight="1" x14ac:dyDescent="0.3">
      <c r="A2" s="273"/>
      <c r="B2" s="273"/>
      <c r="C2" s="273"/>
      <c r="D2" s="273"/>
      <c r="E2" s="273"/>
      <c r="F2" s="273"/>
      <c r="G2" s="158"/>
      <c r="H2" s="158"/>
      <c r="I2" s="159"/>
      <c r="J2" s="159"/>
      <c r="K2" s="159"/>
      <c r="L2" s="159"/>
      <c r="M2" s="15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5" customHeight="1" x14ac:dyDescent="0.3">
      <c r="A3" s="160" t="s">
        <v>0</v>
      </c>
      <c r="B3" s="160"/>
      <c r="C3" s="160"/>
      <c r="D3" s="160"/>
      <c r="E3" s="160"/>
      <c r="F3" s="160"/>
      <c r="G3" s="160"/>
      <c r="H3" s="160"/>
      <c r="I3" s="161"/>
      <c r="J3" s="161"/>
      <c r="K3" s="161"/>
      <c r="L3" s="161"/>
      <c r="M3" s="16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5" customHeight="1" x14ac:dyDescent="0.3">
      <c r="A4" s="160"/>
      <c r="B4" s="160"/>
      <c r="C4" s="162" t="s">
        <v>1</v>
      </c>
      <c r="D4" s="160"/>
      <c r="E4" s="160"/>
      <c r="F4" s="160"/>
      <c r="G4" s="160"/>
      <c r="H4" s="160"/>
      <c r="I4" s="161"/>
      <c r="J4" s="161"/>
      <c r="K4" s="161"/>
      <c r="L4" s="161"/>
      <c r="M4" s="16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2" customHeight="1" x14ac:dyDescent="0.3">
      <c r="A5" s="160"/>
      <c r="B5" s="160"/>
      <c r="C5" s="160"/>
      <c r="D5" s="160"/>
      <c r="E5" s="160"/>
      <c r="F5" s="160"/>
      <c r="G5" s="160"/>
      <c r="H5" s="160"/>
      <c r="I5" s="161"/>
      <c r="J5" s="161"/>
      <c r="K5" s="161"/>
      <c r="L5" s="161"/>
      <c r="M5" s="16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2" customHeight="1" x14ac:dyDescent="0.3">
      <c r="A6" s="160"/>
      <c r="B6" s="160"/>
      <c r="C6" s="160"/>
      <c r="D6" s="160"/>
      <c r="E6" s="160"/>
      <c r="F6" s="160"/>
      <c r="G6" s="160"/>
      <c r="H6" s="160"/>
      <c r="I6" s="161"/>
      <c r="J6" s="161"/>
      <c r="K6" s="161"/>
      <c r="L6" s="161"/>
      <c r="M6" s="16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8" customHeight="1" x14ac:dyDescent="0.4">
      <c r="A7" s="160"/>
      <c r="B7" s="160"/>
      <c r="C7" s="163" t="s">
        <v>34</v>
      </c>
      <c r="D7" s="160"/>
      <c r="E7" s="160"/>
      <c r="F7" s="160"/>
      <c r="G7" s="160"/>
      <c r="H7" s="160"/>
      <c r="I7" s="161"/>
      <c r="J7" s="161"/>
      <c r="K7" s="161"/>
      <c r="L7" s="161"/>
      <c r="M7" s="16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6.5" customHeight="1" x14ac:dyDescent="0.3">
      <c r="A8" s="160"/>
      <c r="B8" s="160"/>
      <c r="C8" s="164" t="s">
        <v>22</v>
      </c>
      <c r="D8" s="160"/>
      <c r="E8" s="160"/>
      <c r="F8" s="160"/>
      <c r="G8" s="160"/>
      <c r="H8" s="160"/>
      <c r="I8" s="161"/>
      <c r="J8" s="161"/>
      <c r="K8" s="161"/>
      <c r="L8" s="161"/>
      <c r="M8" s="16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2" customHeight="1" x14ac:dyDescent="0.3">
      <c r="A9" s="160"/>
      <c r="B9" s="160"/>
      <c r="C9" s="160" t="s">
        <v>2</v>
      </c>
      <c r="D9" s="160"/>
      <c r="E9" s="160"/>
      <c r="F9" s="160"/>
      <c r="G9" s="160"/>
      <c r="H9" s="160"/>
      <c r="I9" s="161"/>
      <c r="J9" s="161"/>
      <c r="K9" s="161"/>
      <c r="L9" s="161"/>
      <c r="M9" s="16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5" customHeight="1" x14ac:dyDescent="0.3">
      <c r="A10" s="160"/>
      <c r="B10" s="160"/>
      <c r="C10" s="162" t="s">
        <v>3</v>
      </c>
      <c r="D10" s="160"/>
      <c r="E10" s="160"/>
      <c r="F10" s="160"/>
      <c r="G10" s="160"/>
      <c r="H10" s="160"/>
      <c r="I10" s="161"/>
      <c r="J10" s="161"/>
      <c r="K10" s="161"/>
      <c r="L10" s="161"/>
      <c r="M10" s="16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5" customHeight="1" x14ac:dyDescent="0.3">
      <c r="A11" s="160"/>
      <c r="B11" s="160"/>
      <c r="C11" s="165"/>
      <c r="D11" s="160"/>
      <c r="E11" s="160"/>
      <c r="F11" s="160"/>
      <c r="G11" s="160"/>
      <c r="H11" s="160"/>
      <c r="I11" s="161"/>
      <c r="J11" s="161"/>
      <c r="K11" s="161"/>
      <c r="L11" s="161"/>
      <c r="M11" s="16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5" customHeight="1" x14ac:dyDescent="0.3">
      <c r="A12" s="166" t="s">
        <v>59</v>
      </c>
      <c r="B12" s="167"/>
      <c r="C12" s="167"/>
      <c r="D12" s="168"/>
      <c r="E12" s="167"/>
      <c r="F12" s="168"/>
      <c r="G12" s="168"/>
      <c r="H12" s="168"/>
      <c r="I12" s="168"/>
      <c r="J12" s="168"/>
      <c r="K12" s="169" t="s">
        <v>4</v>
      </c>
      <c r="L12" s="90">
        <f>M49</f>
        <v>0</v>
      </c>
      <c r="M12" s="170" t="s">
        <v>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1" customFormat="1" ht="15" customHeight="1" x14ac:dyDescent="0.3">
      <c r="A13" s="171" t="str">
        <f>'O.X2-1'!A9</f>
        <v>Sedgenilia 2020 w.  I kv. fasebiT</v>
      </c>
      <c r="B13" s="167"/>
      <c r="C13" s="167"/>
      <c r="D13" s="168"/>
      <c r="E13" s="172"/>
      <c r="F13" s="173"/>
      <c r="G13" s="173"/>
      <c r="H13" s="168"/>
      <c r="I13" s="168"/>
      <c r="J13" s="168"/>
      <c r="K13" s="169" t="s">
        <v>6</v>
      </c>
      <c r="L13" s="90">
        <f>J45</f>
        <v>0</v>
      </c>
      <c r="M13" s="170" t="s">
        <v>5</v>
      </c>
    </row>
    <row r="14" spans="1:63" s="3" customFormat="1" ht="12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6"/>
      <c r="L14" s="7"/>
      <c r="M14" s="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s="102" customFormat="1" ht="35.25" customHeight="1" x14ac:dyDescent="0.3">
      <c r="A15" s="271" t="s">
        <v>8</v>
      </c>
      <c r="B15" s="277" t="s">
        <v>9</v>
      </c>
      <c r="C15" s="282" t="s">
        <v>42</v>
      </c>
      <c r="D15" s="271" t="s">
        <v>19</v>
      </c>
      <c r="E15" s="280" t="s">
        <v>40</v>
      </c>
      <c r="F15" s="281"/>
      <c r="G15" s="274" t="s">
        <v>67</v>
      </c>
      <c r="H15" s="275"/>
      <c r="I15" s="274" t="s">
        <v>66</v>
      </c>
      <c r="J15" s="275"/>
      <c r="K15" s="267" t="s">
        <v>41</v>
      </c>
      <c r="L15" s="268"/>
      <c r="M15" s="100"/>
      <c r="N15" s="101"/>
      <c r="O15" s="101"/>
      <c r="P15" s="101"/>
      <c r="Q15" s="101"/>
      <c r="R15" s="101"/>
      <c r="S15" s="101"/>
    </row>
    <row r="16" spans="1:63" s="102" customFormat="1" ht="15.75" x14ac:dyDescent="0.3">
      <c r="A16" s="276"/>
      <c r="B16" s="278"/>
      <c r="C16" s="283"/>
      <c r="D16" s="276"/>
      <c r="E16" s="269" t="s">
        <v>20</v>
      </c>
      <c r="F16" s="271" t="s">
        <v>10</v>
      </c>
      <c r="G16" s="104" t="s">
        <v>20</v>
      </c>
      <c r="H16" s="104" t="s">
        <v>7</v>
      </c>
      <c r="I16" s="104" t="s">
        <v>20</v>
      </c>
      <c r="J16" s="104" t="s">
        <v>7</v>
      </c>
      <c r="K16" s="104" t="s">
        <v>20</v>
      </c>
      <c r="L16" s="104" t="s">
        <v>7</v>
      </c>
      <c r="M16" s="103" t="s">
        <v>7</v>
      </c>
      <c r="N16" s="101"/>
      <c r="O16" s="101"/>
      <c r="P16" s="101"/>
      <c r="Q16" s="101"/>
      <c r="R16" s="101"/>
      <c r="S16" s="101"/>
    </row>
    <row r="17" spans="1:256" s="102" customFormat="1" ht="15.75" x14ac:dyDescent="0.3">
      <c r="A17" s="272"/>
      <c r="B17" s="279"/>
      <c r="C17" s="284"/>
      <c r="D17" s="272"/>
      <c r="E17" s="270"/>
      <c r="F17" s="272"/>
      <c r="G17" s="105" t="s">
        <v>21</v>
      </c>
      <c r="H17" s="105"/>
      <c r="I17" s="105" t="s">
        <v>21</v>
      </c>
      <c r="J17" s="105"/>
      <c r="K17" s="105" t="s">
        <v>21</v>
      </c>
      <c r="L17" s="105"/>
      <c r="M17" s="105"/>
      <c r="N17" s="101"/>
      <c r="O17" s="101"/>
      <c r="P17" s="101"/>
      <c r="Q17" s="101"/>
      <c r="R17" s="101"/>
      <c r="S17" s="101"/>
    </row>
    <row r="18" spans="1:256" s="107" customFormat="1" ht="15.75" x14ac:dyDescent="0.3">
      <c r="A18" s="104">
        <v>1</v>
      </c>
      <c r="B18" s="104">
        <v>2</v>
      </c>
      <c r="C18" s="104">
        <v>3</v>
      </c>
      <c r="D18" s="104">
        <v>4</v>
      </c>
      <c r="E18" s="104">
        <v>5</v>
      </c>
      <c r="F18" s="104">
        <v>6</v>
      </c>
      <c r="G18" s="104">
        <v>7</v>
      </c>
      <c r="H18" s="104">
        <v>8</v>
      </c>
      <c r="I18" s="104">
        <v>9</v>
      </c>
      <c r="J18" s="104">
        <v>10</v>
      </c>
      <c r="K18" s="104">
        <v>11</v>
      </c>
      <c r="L18" s="104">
        <v>12</v>
      </c>
      <c r="M18" s="104">
        <v>13</v>
      </c>
      <c r="N18" s="106"/>
      <c r="O18" s="106"/>
      <c r="P18" s="106"/>
      <c r="Q18" s="106"/>
      <c r="R18" s="106"/>
      <c r="S18" s="106"/>
    </row>
    <row r="19" spans="1:256" s="102" customFormat="1" ht="27.75" customHeight="1" x14ac:dyDescent="0.3">
      <c r="A19" s="285">
        <v>1</v>
      </c>
      <c r="B19" s="108" t="s">
        <v>43</v>
      </c>
      <c r="C19" s="109" t="s">
        <v>82</v>
      </c>
      <c r="D19" s="110" t="s">
        <v>44</v>
      </c>
      <c r="E19" s="109"/>
      <c r="F19" s="111">
        <v>178</v>
      </c>
      <c r="G19" s="112"/>
      <c r="H19" s="148"/>
      <c r="I19" s="148"/>
      <c r="J19" s="113"/>
      <c r="K19" s="114"/>
      <c r="L19" s="114"/>
      <c r="M19" s="114"/>
      <c r="N19" s="101"/>
      <c r="O19" s="101"/>
      <c r="P19" s="101"/>
      <c r="Q19" s="101"/>
      <c r="R19" s="101"/>
      <c r="S19" s="101"/>
    </row>
    <row r="20" spans="1:256" s="102" customFormat="1" ht="22.5" customHeight="1" x14ac:dyDescent="0.3">
      <c r="A20" s="287"/>
      <c r="B20" s="144"/>
      <c r="C20" s="115" t="s">
        <v>45</v>
      </c>
      <c r="D20" s="116" t="s">
        <v>11</v>
      </c>
      <c r="E20" s="117">
        <v>6.1700000000000001E-3</v>
      </c>
      <c r="F20" s="118">
        <f>F19*E20</f>
        <v>1.09826</v>
      </c>
      <c r="G20" s="120"/>
      <c r="H20" s="150"/>
      <c r="I20" s="153"/>
      <c r="J20" s="154"/>
      <c r="K20" s="149"/>
      <c r="L20" s="149"/>
      <c r="M20" s="149"/>
      <c r="N20" s="101"/>
      <c r="O20" s="101"/>
      <c r="P20" s="101"/>
      <c r="Q20" s="101"/>
      <c r="R20" s="101"/>
      <c r="S20" s="101"/>
    </row>
    <row r="21" spans="1:256" s="102" customFormat="1" ht="22.5" customHeight="1" x14ac:dyDescent="0.3">
      <c r="A21" s="286"/>
      <c r="B21" s="146" t="s">
        <v>68</v>
      </c>
      <c r="C21" s="115" t="s">
        <v>61</v>
      </c>
      <c r="D21" s="116" t="s">
        <v>64</v>
      </c>
      <c r="E21" s="117">
        <v>1.38E-2</v>
      </c>
      <c r="F21" s="118">
        <f>F19*E21</f>
        <v>2.4563999999999999</v>
      </c>
      <c r="G21" s="120"/>
      <c r="H21" s="150"/>
      <c r="I21" s="151"/>
      <c r="J21" s="121"/>
      <c r="K21" s="155"/>
      <c r="L21" s="149"/>
      <c r="M21" s="149"/>
      <c r="N21" s="101"/>
      <c r="O21" s="101"/>
      <c r="P21" s="101"/>
      <c r="Q21" s="101"/>
      <c r="R21" s="101"/>
      <c r="S21" s="101"/>
    </row>
    <row r="22" spans="1:256" s="102" customFormat="1" ht="33.75" customHeight="1" x14ac:dyDescent="0.3">
      <c r="A22" s="285">
        <v>2</v>
      </c>
      <c r="B22" s="142" t="s">
        <v>46</v>
      </c>
      <c r="C22" s="109" t="s">
        <v>83</v>
      </c>
      <c r="D22" s="110" t="s">
        <v>44</v>
      </c>
      <c r="E22" s="109"/>
      <c r="F22" s="111">
        <v>9</v>
      </c>
      <c r="G22" s="112"/>
      <c r="H22" s="113"/>
      <c r="I22" s="113"/>
      <c r="J22" s="113"/>
      <c r="K22" s="112"/>
      <c r="L22" s="113"/>
      <c r="M22" s="114"/>
      <c r="N22" s="101"/>
      <c r="O22" s="101"/>
      <c r="P22" s="101"/>
      <c r="Q22" s="101"/>
      <c r="R22" s="101"/>
      <c r="S22" s="101"/>
    </row>
    <row r="23" spans="1:256" s="102" customFormat="1" ht="21" customHeight="1" x14ac:dyDescent="0.3">
      <c r="A23" s="286"/>
      <c r="B23" s="143"/>
      <c r="C23" s="177" t="s">
        <v>45</v>
      </c>
      <c r="D23" s="178" t="s">
        <v>11</v>
      </c>
      <c r="E23" s="179">
        <v>2.39</v>
      </c>
      <c r="F23" s="180">
        <f>F22*E23</f>
        <v>21.51</v>
      </c>
      <c r="G23" s="181"/>
      <c r="H23" s="182"/>
      <c r="I23" s="183"/>
      <c r="J23" s="183"/>
      <c r="K23" s="123"/>
      <c r="L23" s="126"/>
      <c r="M23" s="152"/>
      <c r="N23" s="101"/>
      <c r="O23" s="101"/>
      <c r="P23" s="101"/>
      <c r="Q23" s="101"/>
      <c r="R23" s="101"/>
      <c r="S23" s="101"/>
    </row>
    <row r="24" spans="1:256" s="211" customFormat="1" ht="15.75" x14ac:dyDescent="0.3">
      <c r="A24" s="288">
        <v>1</v>
      </c>
      <c r="B24" s="205" t="s">
        <v>88</v>
      </c>
      <c r="C24" s="205" t="s">
        <v>96</v>
      </c>
      <c r="D24" s="206" t="s">
        <v>89</v>
      </c>
      <c r="E24" s="207"/>
      <c r="F24" s="208">
        <v>1.44</v>
      </c>
      <c r="G24" s="209"/>
      <c r="H24" s="210"/>
      <c r="I24" s="209"/>
      <c r="J24" s="210"/>
      <c r="K24" s="209"/>
      <c r="L24" s="210"/>
      <c r="M24" s="209"/>
      <c r="O24" s="211" t="e">
        <f>\\</f>
        <v>#NAME?</v>
      </c>
    </row>
    <row r="25" spans="1:256" s="219" customFormat="1" ht="21" customHeight="1" x14ac:dyDescent="0.3">
      <c r="A25" s="289"/>
      <c r="B25" s="212"/>
      <c r="C25" s="213" t="s">
        <v>90</v>
      </c>
      <c r="D25" s="213" t="s">
        <v>11</v>
      </c>
      <c r="E25" s="214">
        <v>0.89</v>
      </c>
      <c r="F25" s="215">
        <f>F24*E25</f>
        <v>1.2816000000000001</v>
      </c>
      <c r="G25" s="199"/>
      <c r="H25" s="216"/>
      <c r="I25" s="217"/>
      <c r="J25" s="218"/>
      <c r="K25" s="217"/>
      <c r="L25" s="218"/>
      <c r="M25" s="199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1"/>
      <c r="EZ25" s="211"/>
      <c r="FA25" s="211"/>
      <c r="FB25" s="211"/>
      <c r="FC25" s="211"/>
      <c r="FD25" s="211"/>
      <c r="FE25" s="211"/>
      <c r="FF25" s="211"/>
      <c r="FG25" s="211"/>
      <c r="FH25" s="211"/>
      <c r="FI25" s="211"/>
      <c r="FJ25" s="211"/>
      <c r="FK25" s="211"/>
      <c r="FL25" s="211"/>
      <c r="FM25" s="211"/>
      <c r="FN25" s="211"/>
      <c r="FO25" s="211"/>
      <c r="FP25" s="211"/>
      <c r="FQ25" s="211"/>
      <c r="FR25" s="211"/>
      <c r="FS25" s="211"/>
      <c r="FT25" s="211"/>
      <c r="FU25" s="211"/>
      <c r="FV25" s="211"/>
      <c r="FW25" s="211"/>
      <c r="FX25" s="211"/>
      <c r="FY25" s="211"/>
      <c r="FZ25" s="211"/>
      <c r="GA25" s="211"/>
      <c r="GB25" s="211"/>
      <c r="GC25" s="211"/>
      <c r="GD25" s="211"/>
      <c r="GE25" s="211"/>
      <c r="GF25" s="211"/>
      <c r="GG25" s="211"/>
      <c r="GH25" s="211"/>
      <c r="GI25" s="211"/>
      <c r="GJ25" s="211"/>
      <c r="GK25" s="211"/>
      <c r="GL25" s="211"/>
      <c r="GM25" s="211"/>
      <c r="GN25" s="211"/>
      <c r="GO25" s="211"/>
      <c r="GP25" s="211"/>
      <c r="GQ25" s="211"/>
      <c r="GR25" s="211"/>
      <c r="GS25" s="211"/>
      <c r="GT25" s="211"/>
      <c r="GU25" s="211"/>
      <c r="GV25" s="211"/>
      <c r="GW25" s="211"/>
      <c r="GX25" s="211"/>
      <c r="GY25" s="211"/>
      <c r="GZ25" s="211"/>
      <c r="HA25" s="211"/>
      <c r="HB25" s="211"/>
      <c r="HC25" s="211"/>
      <c r="HD25" s="211"/>
      <c r="HE25" s="211"/>
      <c r="HF25" s="211"/>
      <c r="HG25" s="211"/>
      <c r="HH25" s="211"/>
      <c r="HI25" s="211"/>
      <c r="HJ25" s="211"/>
      <c r="HK25" s="211"/>
      <c r="HL25" s="211"/>
      <c r="HM25" s="211"/>
      <c r="HN25" s="211"/>
      <c r="HO25" s="211"/>
      <c r="HP25" s="211"/>
      <c r="HQ25" s="211"/>
      <c r="HR25" s="211"/>
      <c r="HS25" s="211"/>
      <c r="HT25" s="211"/>
      <c r="HU25" s="211"/>
      <c r="HV25" s="211"/>
      <c r="HW25" s="211"/>
      <c r="HX25" s="211"/>
      <c r="HY25" s="211"/>
      <c r="HZ25" s="211"/>
      <c r="IA25" s="211"/>
      <c r="IB25" s="211"/>
      <c r="IC25" s="211"/>
      <c r="ID25" s="211"/>
      <c r="IE25" s="211"/>
      <c r="IF25" s="211"/>
      <c r="IG25" s="211"/>
      <c r="IH25" s="211"/>
      <c r="II25" s="211"/>
      <c r="IJ25" s="211"/>
      <c r="IK25" s="211"/>
      <c r="IL25" s="211"/>
      <c r="IM25" s="211"/>
      <c r="IN25" s="211"/>
      <c r="IO25" s="211"/>
      <c r="IP25" s="211"/>
      <c r="IQ25" s="211"/>
      <c r="IR25" s="211"/>
      <c r="IS25" s="211"/>
      <c r="IT25" s="211"/>
      <c r="IU25" s="211"/>
      <c r="IV25" s="211"/>
    </row>
    <row r="26" spans="1:256" s="221" customFormat="1" ht="15.75" x14ac:dyDescent="0.3">
      <c r="A26" s="289"/>
      <c r="B26" s="220"/>
      <c r="C26" s="213" t="s">
        <v>91</v>
      </c>
      <c r="D26" s="220" t="s">
        <v>5</v>
      </c>
      <c r="E26" s="214">
        <v>0.37</v>
      </c>
      <c r="F26" s="215">
        <f>F24*E26</f>
        <v>0.53279999999999994</v>
      </c>
      <c r="G26" s="209"/>
      <c r="H26" s="218"/>
      <c r="I26" s="217"/>
      <c r="J26" s="218"/>
      <c r="K26" s="199"/>
      <c r="L26" s="216"/>
      <c r="M26" s="199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1"/>
      <c r="FF26" s="211"/>
      <c r="FG26" s="211"/>
      <c r="FH26" s="211"/>
      <c r="FI26" s="211"/>
      <c r="FJ26" s="211"/>
      <c r="FK26" s="211"/>
      <c r="FL26" s="211"/>
      <c r="FM26" s="211"/>
      <c r="FN26" s="211"/>
      <c r="FO26" s="211"/>
      <c r="FP26" s="211"/>
      <c r="FQ26" s="211"/>
      <c r="FR26" s="211"/>
      <c r="FS26" s="211"/>
      <c r="FT26" s="211"/>
      <c r="FU26" s="211"/>
      <c r="FV26" s="211"/>
      <c r="FW26" s="211"/>
      <c r="FX26" s="211"/>
      <c r="FY26" s="211"/>
      <c r="FZ26" s="211"/>
      <c r="GA26" s="211"/>
      <c r="GB26" s="211"/>
      <c r="GC26" s="211"/>
      <c r="GD26" s="211"/>
      <c r="GE26" s="211"/>
      <c r="GF26" s="211"/>
      <c r="GG26" s="211"/>
      <c r="GH26" s="211"/>
      <c r="GI26" s="211"/>
      <c r="GJ26" s="211"/>
      <c r="GK26" s="211"/>
      <c r="GL26" s="211"/>
      <c r="GM26" s="211"/>
      <c r="GN26" s="211"/>
      <c r="GO26" s="211"/>
      <c r="GP26" s="211"/>
      <c r="GQ26" s="211"/>
      <c r="GR26" s="211"/>
      <c r="GS26" s="211"/>
      <c r="GT26" s="211"/>
      <c r="GU26" s="211"/>
      <c r="GV26" s="211"/>
      <c r="GW26" s="211"/>
      <c r="GX26" s="211"/>
      <c r="GY26" s="211"/>
      <c r="GZ26" s="211"/>
      <c r="HA26" s="211"/>
      <c r="HB26" s="211"/>
      <c r="HC26" s="211"/>
      <c r="HD26" s="211"/>
      <c r="HE26" s="211"/>
      <c r="HF26" s="211"/>
      <c r="HG26" s="211"/>
      <c r="HH26" s="211"/>
      <c r="HI26" s="211"/>
      <c r="HJ26" s="211"/>
      <c r="HK26" s="211"/>
      <c r="HL26" s="211"/>
      <c r="HM26" s="211"/>
      <c r="HN26" s="211"/>
      <c r="HO26" s="211"/>
      <c r="HP26" s="211"/>
      <c r="HQ26" s="211"/>
      <c r="HR26" s="211"/>
      <c r="HS26" s="211"/>
      <c r="HT26" s="211"/>
      <c r="HU26" s="211"/>
      <c r="HV26" s="211"/>
      <c r="HW26" s="211"/>
      <c r="HX26" s="211"/>
      <c r="HY26" s="211"/>
      <c r="HZ26" s="211"/>
      <c r="IA26" s="211"/>
      <c r="IB26" s="211"/>
      <c r="IC26" s="211"/>
      <c r="ID26" s="211"/>
      <c r="IE26" s="211"/>
      <c r="IF26" s="211"/>
      <c r="IG26" s="211"/>
      <c r="IH26" s="211"/>
      <c r="II26" s="211"/>
      <c r="IJ26" s="211"/>
      <c r="IK26" s="211"/>
      <c r="IL26" s="211"/>
      <c r="IM26" s="211"/>
      <c r="IN26" s="211"/>
      <c r="IO26" s="211"/>
      <c r="IP26" s="211"/>
      <c r="IQ26" s="211"/>
      <c r="IR26" s="211"/>
      <c r="IS26" s="211"/>
      <c r="IT26" s="211"/>
      <c r="IU26" s="211"/>
      <c r="IV26" s="211"/>
    </row>
    <row r="27" spans="1:256" s="223" customFormat="1" ht="15.75" x14ac:dyDescent="0.3">
      <c r="A27" s="289"/>
      <c r="B27" s="222" t="s">
        <v>92</v>
      </c>
      <c r="C27" s="213" t="s">
        <v>93</v>
      </c>
      <c r="D27" s="220" t="s">
        <v>89</v>
      </c>
      <c r="E27" s="214">
        <v>1.1499999999999999</v>
      </c>
      <c r="F27" s="215">
        <f>F24*E27</f>
        <v>1.6559999999999999</v>
      </c>
      <c r="G27" s="209"/>
      <c r="H27" s="218"/>
      <c r="I27" s="199"/>
      <c r="J27" s="216"/>
      <c r="K27" s="217"/>
      <c r="L27" s="218"/>
      <c r="M27" s="199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1"/>
      <c r="FF27" s="211"/>
      <c r="FG27" s="211"/>
      <c r="FH27" s="211"/>
      <c r="FI27" s="211"/>
      <c r="FJ27" s="211"/>
      <c r="FK27" s="211"/>
      <c r="FL27" s="211"/>
      <c r="FM27" s="211"/>
      <c r="FN27" s="211"/>
      <c r="FO27" s="211"/>
      <c r="FP27" s="211"/>
      <c r="FQ27" s="211"/>
      <c r="FR27" s="211"/>
      <c r="FS27" s="211"/>
      <c r="FT27" s="211"/>
      <c r="FU27" s="211"/>
      <c r="FV27" s="211"/>
      <c r="FW27" s="211"/>
      <c r="FX27" s="211"/>
      <c r="FY27" s="211"/>
      <c r="FZ27" s="211"/>
      <c r="GA27" s="211"/>
      <c r="GB27" s="211"/>
      <c r="GC27" s="211"/>
      <c r="GD27" s="211"/>
      <c r="GE27" s="211"/>
      <c r="GF27" s="211"/>
      <c r="GG27" s="211"/>
      <c r="GH27" s="211"/>
      <c r="GI27" s="211"/>
      <c r="GJ27" s="211"/>
      <c r="GK27" s="211"/>
      <c r="GL27" s="211"/>
      <c r="GM27" s="211"/>
      <c r="GN27" s="211"/>
      <c r="GO27" s="211"/>
      <c r="GP27" s="211"/>
      <c r="GQ27" s="211"/>
      <c r="GR27" s="211"/>
      <c r="GS27" s="211"/>
      <c r="GT27" s="211"/>
      <c r="GU27" s="211"/>
      <c r="GV27" s="211"/>
      <c r="GW27" s="211"/>
      <c r="GX27" s="211"/>
      <c r="GY27" s="211"/>
      <c r="GZ27" s="211"/>
      <c r="HA27" s="211"/>
      <c r="HB27" s="211"/>
      <c r="HC27" s="211"/>
      <c r="HD27" s="211"/>
      <c r="HE27" s="211"/>
      <c r="HF27" s="211"/>
      <c r="HG27" s="211"/>
      <c r="HH27" s="211"/>
      <c r="HI27" s="211"/>
      <c r="HJ27" s="211"/>
      <c r="HK27" s="211"/>
      <c r="HL27" s="211"/>
      <c r="HM27" s="211"/>
      <c r="HN27" s="211"/>
      <c r="HO27" s="211"/>
      <c r="HP27" s="211"/>
      <c r="HQ27" s="211"/>
      <c r="HR27" s="211"/>
      <c r="HS27" s="211"/>
      <c r="HT27" s="211"/>
      <c r="HU27" s="211"/>
      <c r="HV27" s="211"/>
      <c r="HW27" s="211"/>
      <c r="HX27" s="211"/>
      <c r="HY27" s="211"/>
      <c r="HZ27" s="211"/>
      <c r="IA27" s="211"/>
      <c r="IB27" s="211"/>
      <c r="IC27" s="211"/>
      <c r="ID27" s="211"/>
      <c r="IE27" s="211"/>
      <c r="IF27" s="211"/>
      <c r="IG27" s="211"/>
      <c r="IH27" s="211"/>
      <c r="II27" s="211"/>
      <c r="IJ27" s="211"/>
      <c r="IK27" s="211"/>
      <c r="IL27" s="211"/>
      <c r="IM27" s="211"/>
      <c r="IN27" s="211"/>
      <c r="IO27" s="211"/>
      <c r="IP27" s="211"/>
      <c r="IQ27" s="211"/>
      <c r="IR27" s="211"/>
      <c r="IS27" s="211"/>
      <c r="IT27" s="211"/>
      <c r="IU27" s="211"/>
      <c r="IV27" s="211"/>
    </row>
    <row r="28" spans="1:256" s="221" customFormat="1" ht="15.75" x14ac:dyDescent="0.3">
      <c r="A28" s="290"/>
      <c r="B28" s="224"/>
      <c r="C28" s="225" t="s">
        <v>94</v>
      </c>
      <c r="D28" s="224" t="s">
        <v>5</v>
      </c>
      <c r="E28" s="226">
        <v>0.02</v>
      </c>
      <c r="F28" s="227">
        <f>F24*E28</f>
        <v>2.8799999999999999E-2</v>
      </c>
      <c r="G28" s="228"/>
      <c r="H28" s="229"/>
      <c r="I28" s="230"/>
      <c r="J28" s="231"/>
      <c r="K28" s="232"/>
      <c r="L28" s="229"/>
      <c r="M28" s="230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  <c r="EZ28" s="211"/>
      <c r="FA28" s="211"/>
      <c r="FB28" s="211"/>
      <c r="FC28" s="211"/>
      <c r="FD28" s="211"/>
      <c r="FE28" s="211"/>
      <c r="FF28" s="211"/>
      <c r="FG28" s="211"/>
      <c r="FH28" s="211"/>
      <c r="FI28" s="211"/>
      <c r="FJ28" s="211"/>
      <c r="FK28" s="211"/>
      <c r="FL28" s="211"/>
      <c r="FM28" s="211"/>
      <c r="FN28" s="211"/>
      <c r="FO28" s="211"/>
      <c r="FP28" s="211"/>
      <c r="FQ28" s="211"/>
      <c r="FR28" s="211"/>
      <c r="FS28" s="211"/>
      <c r="FT28" s="211"/>
      <c r="FU28" s="211"/>
      <c r="FV28" s="211"/>
      <c r="FW28" s="211"/>
      <c r="FX28" s="211"/>
      <c r="FY28" s="211"/>
      <c r="FZ28" s="211"/>
      <c r="GA28" s="211"/>
      <c r="GB28" s="211"/>
      <c r="GC28" s="211"/>
      <c r="GD28" s="211"/>
      <c r="GE28" s="211"/>
      <c r="GF28" s="211"/>
      <c r="GG28" s="211"/>
      <c r="GH28" s="211"/>
      <c r="GI28" s="211"/>
      <c r="GJ28" s="211"/>
      <c r="GK28" s="211"/>
      <c r="GL28" s="211"/>
      <c r="GM28" s="211"/>
      <c r="GN28" s="211"/>
      <c r="GO28" s="211"/>
      <c r="GP28" s="211"/>
      <c r="GQ28" s="211"/>
      <c r="GR28" s="211"/>
      <c r="GS28" s="211"/>
      <c r="GT28" s="211"/>
      <c r="GU28" s="211"/>
      <c r="GV28" s="211"/>
      <c r="GW28" s="211"/>
      <c r="GX28" s="211"/>
      <c r="GY28" s="211"/>
      <c r="GZ28" s="211"/>
      <c r="HA28" s="211"/>
      <c r="HB28" s="211"/>
      <c r="HC28" s="211"/>
      <c r="HD28" s="211"/>
      <c r="HE28" s="211"/>
      <c r="HF28" s="211"/>
      <c r="HG28" s="211"/>
      <c r="HH28" s="211"/>
      <c r="HI28" s="211"/>
      <c r="HJ28" s="211"/>
      <c r="HK28" s="211"/>
      <c r="HL28" s="211"/>
      <c r="HM28" s="211"/>
      <c r="HN28" s="211"/>
      <c r="HO28" s="211"/>
      <c r="HP28" s="211"/>
      <c r="HQ28" s="211"/>
      <c r="HR28" s="211"/>
      <c r="HS28" s="211"/>
      <c r="HT28" s="211"/>
      <c r="HU28" s="211"/>
      <c r="HV28" s="211"/>
      <c r="HW28" s="211"/>
      <c r="HX28" s="211"/>
      <c r="HY28" s="211"/>
      <c r="HZ28" s="211"/>
      <c r="IA28" s="211"/>
      <c r="IB28" s="211"/>
      <c r="IC28" s="211"/>
      <c r="ID28" s="211"/>
      <c r="IE28" s="211"/>
      <c r="IF28" s="211"/>
      <c r="IG28" s="211"/>
      <c r="IH28" s="211"/>
      <c r="II28" s="211"/>
      <c r="IJ28" s="211"/>
      <c r="IK28" s="211"/>
      <c r="IL28" s="211"/>
      <c r="IM28" s="211"/>
      <c r="IN28" s="211"/>
      <c r="IO28" s="211"/>
      <c r="IP28" s="211"/>
      <c r="IQ28" s="211"/>
      <c r="IR28" s="211"/>
      <c r="IS28" s="211"/>
      <c r="IT28" s="211"/>
      <c r="IU28" s="211"/>
      <c r="IV28" s="211"/>
    </row>
    <row r="29" spans="1:256" s="241" customFormat="1" ht="15.75" x14ac:dyDescent="0.3">
      <c r="A29" s="291">
        <v>3</v>
      </c>
      <c r="B29" s="233" t="s">
        <v>95</v>
      </c>
      <c r="C29" s="205" t="s">
        <v>99</v>
      </c>
      <c r="D29" s="234" t="s">
        <v>89</v>
      </c>
      <c r="E29" s="235"/>
      <c r="F29" s="236">
        <v>10.8</v>
      </c>
      <c r="G29" s="237"/>
      <c r="H29" s="238"/>
      <c r="I29" s="239"/>
      <c r="J29" s="240"/>
      <c r="K29" s="237"/>
      <c r="L29" s="238"/>
      <c r="M29" s="239"/>
    </row>
    <row r="30" spans="1:256" s="240" customFormat="1" ht="15.75" x14ac:dyDescent="0.3">
      <c r="A30" s="292"/>
      <c r="C30" s="213" t="s">
        <v>90</v>
      </c>
      <c r="D30" s="242" t="s">
        <v>11</v>
      </c>
      <c r="E30" s="243">
        <v>2.9</v>
      </c>
      <c r="F30" s="244">
        <f>F29*E30</f>
        <v>31.32</v>
      </c>
      <c r="G30" s="239"/>
      <c r="I30" s="237"/>
      <c r="J30" s="238"/>
      <c r="K30" s="237"/>
      <c r="L30" s="238"/>
      <c r="M30" s="239"/>
    </row>
    <row r="31" spans="1:256" s="241" customFormat="1" ht="15.75" x14ac:dyDescent="0.3">
      <c r="A31" s="292"/>
      <c r="B31" s="222" t="s">
        <v>98</v>
      </c>
      <c r="C31" s="213" t="s">
        <v>97</v>
      </c>
      <c r="D31" s="240" t="s">
        <v>89</v>
      </c>
      <c r="E31" s="243">
        <v>1.02</v>
      </c>
      <c r="F31" s="244">
        <f>F29*E31</f>
        <v>11.016000000000002</v>
      </c>
      <c r="G31" s="237"/>
      <c r="H31" s="238"/>
      <c r="I31" s="239"/>
      <c r="J31" s="245"/>
      <c r="K31" s="237"/>
      <c r="L31" s="238"/>
      <c r="M31" s="239"/>
    </row>
    <row r="32" spans="1:256" s="241" customFormat="1" ht="15.75" x14ac:dyDescent="0.3">
      <c r="A32" s="293"/>
      <c r="B32" s="246"/>
      <c r="C32" s="225" t="s">
        <v>94</v>
      </c>
      <c r="D32" s="246" t="s">
        <v>5</v>
      </c>
      <c r="E32" s="247">
        <v>0.88</v>
      </c>
      <c r="F32" s="248">
        <f>F29*E32</f>
        <v>9.5040000000000013</v>
      </c>
      <c r="G32" s="249"/>
      <c r="H32" s="250"/>
      <c r="I32" s="251"/>
      <c r="J32" s="252"/>
      <c r="K32" s="249"/>
      <c r="L32" s="250"/>
      <c r="M32" s="251"/>
    </row>
    <row r="33" spans="1:13" s="102" customFormat="1" ht="33.75" customHeight="1" x14ac:dyDescent="0.3">
      <c r="A33" s="264">
        <v>4</v>
      </c>
      <c r="B33" s="124" t="s">
        <v>50</v>
      </c>
      <c r="C33" s="184" t="s">
        <v>79</v>
      </c>
      <c r="D33" s="185" t="s">
        <v>48</v>
      </c>
      <c r="E33" s="184"/>
      <c r="F33" s="186">
        <v>381.6</v>
      </c>
      <c r="G33" s="187"/>
      <c r="H33" s="188"/>
      <c r="I33" s="187"/>
      <c r="J33" s="189"/>
      <c r="K33" s="157"/>
      <c r="L33" s="121"/>
      <c r="M33" s="149"/>
    </row>
    <row r="34" spans="1:13" s="102" customFormat="1" ht="15.75" x14ac:dyDescent="0.3">
      <c r="A34" s="265"/>
      <c r="B34" s="127"/>
      <c r="C34" s="190" t="s">
        <v>45</v>
      </c>
      <c r="D34" s="191" t="s">
        <v>11</v>
      </c>
      <c r="E34" s="192">
        <v>1.1100000000000001</v>
      </c>
      <c r="F34" s="191">
        <f>E34*F33</f>
        <v>423.57600000000008</v>
      </c>
      <c r="G34" s="192"/>
      <c r="H34" s="193"/>
      <c r="I34" s="194"/>
      <c r="J34" s="195"/>
      <c r="K34" s="125"/>
      <c r="L34" s="121"/>
      <c r="M34" s="149"/>
    </row>
    <row r="35" spans="1:13" s="102" customFormat="1" ht="26.25" customHeight="1" x14ac:dyDescent="0.3">
      <c r="A35" s="265"/>
      <c r="B35" s="146" t="s">
        <v>72</v>
      </c>
      <c r="C35" s="196" t="s">
        <v>51</v>
      </c>
      <c r="D35" s="197" t="s">
        <v>62</v>
      </c>
      <c r="E35" s="198">
        <v>0.151</v>
      </c>
      <c r="F35" s="191">
        <f>E35*F33</f>
        <v>57.621600000000001</v>
      </c>
      <c r="G35" s="187"/>
      <c r="H35" s="199"/>
      <c r="I35" s="187"/>
      <c r="J35" s="193"/>
      <c r="K35" s="125"/>
      <c r="L35" s="121"/>
      <c r="M35" s="149"/>
    </row>
    <row r="36" spans="1:13" s="102" customFormat="1" ht="15.75" x14ac:dyDescent="0.3">
      <c r="A36" s="265"/>
      <c r="B36" s="127"/>
      <c r="C36" s="200" t="s">
        <v>36</v>
      </c>
      <c r="D36" s="197" t="s">
        <v>5</v>
      </c>
      <c r="E36" s="198">
        <v>0.51600000000000001</v>
      </c>
      <c r="F36" s="191">
        <f>E36*F33</f>
        <v>196.90560000000002</v>
      </c>
      <c r="G36" s="194"/>
      <c r="H36" s="195"/>
      <c r="I36" s="194"/>
      <c r="J36" s="195"/>
      <c r="K36" s="120"/>
      <c r="L36" s="145"/>
      <c r="M36" s="149"/>
    </row>
    <row r="37" spans="1:13" s="102" customFormat="1" ht="21" customHeight="1" x14ac:dyDescent="0.3">
      <c r="A37" s="265"/>
      <c r="B37" s="146" t="s">
        <v>73</v>
      </c>
      <c r="C37" s="200" t="s">
        <v>80</v>
      </c>
      <c r="D37" s="197" t="s">
        <v>47</v>
      </c>
      <c r="E37" s="200" t="s">
        <v>53</v>
      </c>
      <c r="F37" s="201">
        <f>(153.6*5.65)/1000</f>
        <v>0.86784000000000006</v>
      </c>
      <c r="G37" s="194"/>
      <c r="H37" s="195"/>
      <c r="I37" s="187"/>
      <c r="J37" s="202"/>
      <c r="K37" s="157"/>
      <c r="L37" s="121"/>
      <c r="M37" s="149"/>
    </row>
    <row r="38" spans="1:13" s="102" customFormat="1" ht="23.25" customHeight="1" x14ac:dyDescent="0.3">
      <c r="A38" s="265"/>
      <c r="B38" s="146" t="s">
        <v>74</v>
      </c>
      <c r="C38" s="200" t="s">
        <v>78</v>
      </c>
      <c r="D38" s="197" t="s">
        <v>47</v>
      </c>
      <c r="E38" s="200" t="s">
        <v>53</v>
      </c>
      <c r="F38" s="201">
        <f>(395*2.42)/1000</f>
        <v>0.95589999999999997</v>
      </c>
      <c r="G38" s="194"/>
      <c r="H38" s="195"/>
      <c r="I38" s="187"/>
      <c r="J38" s="202"/>
      <c r="K38" s="157"/>
      <c r="L38" s="121"/>
      <c r="M38" s="149"/>
    </row>
    <row r="39" spans="1:13" s="102" customFormat="1" ht="15.75" x14ac:dyDescent="0.3">
      <c r="A39" s="265"/>
      <c r="B39" s="204" t="s">
        <v>75</v>
      </c>
      <c r="C39" s="200" t="s">
        <v>81</v>
      </c>
      <c r="D39" s="197" t="s">
        <v>49</v>
      </c>
      <c r="E39" s="200" t="s">
        <v>53</v>
      </c>
      <c r="F39" s="191">
        <f>(0.2*0.2*36)</f>
        <v>1.4400000000000004</v>
      </c>
      <c r="G39" s="194"/>
      <c r="H39" s="195"/>
      <c r="I39" s="187"/>
      <c r="J39" s="202"/>
      <c r="K39" s="157"/>
      <c r="L39" s="121"/>
      <c r="M39" s="149"/>
    </row>
    <row r="40" spans="1:13" s="102" customFormat="1" ht="15" customHeight="1" x14ac:dyDescent="0.3">
      <c r="A40" s="265"/>
      <c r="B40" s="204" t="s">
        <v>87</v>
      </c>
      <c r="C40" s="200" t="s">
        <v>86</v>
      </c>
      <c r="D40" s="197" t="s">
        <v>85</v>
      </c>
      <c r="E40" s="200" t="s">
        <v>53</v>
      </c>
      <c r="F40" s="201">
        <f>(395*0.222)/1000</f>
        <v>8.7690000000000004E-2</v>
      </c>
      <c r="G40" s="194"/>
      <c r="H40" s="195"/>
      <c r="I40" s="187"/>
      <c r="J40" s="202"/>
      <c r="K40" s="157"/>
      <c r="L40" s="121"/>
      <c r="M40" s="149"/>
    </row>
    <row r="41" spans="1:13" s="102" customFormat="1" ht="15.75" x14ac:dyDescent="0.3">
      <c r="A41" s="265"/>
      <c r="B41" s="147" t="s">
        <v>63</v>
      </c>
      <c r="C41" s="200" t="s">
        <v>54</v>
      </c>
      <c r="D41" s="197" t="s">
        <v>55</v>
      </c>
      <c r="E41" s="200" t="s">
        <v>53</v>
      </c>
      <c r="F41" s="191">
        <v>6</v>
      </c>
      <c r="G41" s="203"/>
      <c r="H41" s="195"/>
      <c r="I41" s="187"/>
      <c r="J41" s="202"/>
      <c r="K41" s="157"/>
      <c r="L41" s="121"/>
      <c r="M41" s="149"/>
    </row>
    <row r="42" spans="1:13" s="102" customFormat="1" ht="15.75" x14ac:dyDescent="0.3">
      <c r="A42" s="265"/>
      <c r="B42" s="146" t="s">
        <v>76</v>
      </c>
      <c r="C42" s="200" t="s">
        <v>52</v>
      </c>
      <c r="D42" s="197" t="s">
        <v>39</v>
      </c>
      <c r="E42" s="198">
        <v>0.06</v>
      </c>
      <c r="F42" s="191">
        <f>E42*F33</f>
        <v>22.896000000000001</v>
      </c>
      <c r="G42" s="194"/>
      <c r="H42" s="195"/>
      <c r="I42" s="187"/>
      <c r="J42" s="202"/>
      <c r="K42" s="157"/>
      <c r="L42" s="121"/>
      <c r="M42" s="149"/>
    </row>
    <row r="43" spans="1:13" s="102" customFormat="1" ht="17.25" customHeight="1" x14ac:dyDescent="0.3">
      <c r="A43" s="265"/>
      <c r="B43" s="146" t="s">
        <v>77</v>
      </c>
      <c r="C43" s="200" t="s">
        <v>38</v>
      </c>
      <c r="D43" s="197" t="s">
        <v>39</v>
      </c>
      <c r="E43" s="198">
        <v>4.8000000000000001E-2</v>
      </c>
      <c r="F43" s="191">
        <f>E43*F33</f>
        <v>18.316800000000001</v>
      </c>
      <c r="G43" s="194"/>
      <c r="H43" s="195"/>
      <c r="I43" s="187"/>
      <c r="J43" s="199"/>
      <c r="K43" s="157"/>
      <c r="L43" s="121"/>
      <c r="M43" s="149"/>
    </row>
    <row r="44" spans="1:13" s="102" customFormat="1" ht="15.75" x14ac:dyDescent="0.3">
      <c r="A44" s="266"/>
      <c r="B44" s="127"/>
      <c r="C44" s="115" t="s">
        <v>37</v>
      </c>
      <c r="D44" s="116" t="s">
        <v>5</v>
      </c>
      <c r="E44" s="119">
        <v>5.3999999999999999E-2</v>
      </c>
      <c r="F44" s="118">
        <f>F33*E44</f>
        <v>20.606400000000001</v>
      </c>
      <c r="G44" s="156"/>
      <c r="H44" s="154"/>
      <c r="I44" s="120"/>
      <c r="J44" s="145"/>
      <c r="K44" s="120"/>
      <c r="L44" s="121"/>
      <c r="M44" s="149"/>
    </row>
    <row r="45" spans="1:13" s="128" customFormat="1" ht="16.5" customHeight="1" x14ac:dyDescent="0.3">
      <c r="A45" s="122">
        <v>5</v>
      </c>
      <c r="B45" s="129"/>
      <c r="C45" s="138" t="s">
        <v>56</v>
      </c>
      <c r="D45" s="175" t="s">
        <v>5</v>
      </c>
      <c r="E45" s="176"/>
      <c r="F45" s="131"/>
      <c r="G45" s="129"/>
      <c r="H45" s="137">
        <f>SUM(H19:H44)</f>
        <v>0</v>
      </c>
      <c r="I45" s="134"/>
      <c r="J45" s="137">
        <f>SUM(J19:J44)</f>
        <v>0</v>
      </c>
      <c r="K45" s="133"/>
      <c r="L45" s="137">
        <f>SUM(L19:L44)</f>
        <v>0</v>
      </c>
      <c r="M45" s="137">
        <f>SUM(M19:M44)</f>
        <v>0</v>
      </c>
    </row>
    <row r="46" spans="1:13" s="128" customFormat="1" ht="23.25" customHeight="1" x14ac:dyDescent="0.3">
      <c r="A46" s="129"/>
      <c r="B46" s="129"/>
      <c r="C46" s="138" t="s">
        <v>57</v>
      </c>
      <c r="D46" s="174">
        <v>0.1</v>
      </c>
      <c r="E46" s="130"/>
      <c r="F46" s="131"/>
      <c r="G46" s="129"/>
      <c r="H46" s="132"/>
      <c r="I46" s="133"/>
      <c r="J46" s="132"/>
      <c r="K46" s="134"/>
      <c r="L46" s="132"/>
      <c r="M46" s="137">
        <f>M45*D46</f>
        <v>0</v>
      </c>
    </row>
    <row r="47" spans="1:13" s="128" customFormat="1" ht="23.25" customHeight="1" x14ac:dyDescent="0.3">
      <c r="A47" s="129"/>
      <c r="B47" s="129"/>
      <c r="C47" s="138" t="s">
        <v>7</v>
      </c>
      <c r="D47" s="175" t="s">
        <v>5</v>
      </c>
      <c r="E47" s="130"/>
      <c r="F47" s="131"/>
      <c r="G47" s="129"/>
      <c r="H47" s="135"/>
      <c r="I47" s="134"/>
      <c r="J47" s="132"/>
      <c r="K47" s="136"/>
      <c r="L47" s="135"/>
      <c r="M47" s="137">
        <f>M45+M46</f>
        <v>0</v>
      </c>
    </row>
    <row r="48" spans="1:13" s="128" customFormat="1" ht="23.25" customHeight="1" x14ac:dyDescent="0.3">
      <c r="A48" s="129"/>
      <c r="B48" s="129"/>
      <c r="C48" s="139" t="s">
        <v>60</v>
      </c>
      <c r="D48" s="174">
        <v>0.08</v>
      </c>
      <c r="E48" s="130"/>
      <c r="F48" s="131"/>
      <c r="G48" s="129"/>
      <c r="H48" s="132"/>
      <c r="I48" s="133"/>
      <c r="J48" s="132"/>
      <c r="K48" s="133"/>
      <c r="L48" s="132"/>
      <c r="M48" s="137">
        <f>M47*D48</f>
        <v>0</v>
      </c>
    </row>
    <row r="49" spans="1:13" s="128" customFormat="1" ht="23.25" customHeight="1" x14ac:dyDescent="0.3">
      <c r="A49" s="129"/>
      <c r="B49" s="129"/>
      <c r="C49" s="138" t="s">
        <v>58</v>
      </c>
      <c r="D49" s="175" t="s">
        <v>5</v>
      </c>
      <c r="E49" s="130"/>
      <c r="F49" s="131"/>
      <c r="G49" s="129"/>
      <c r="H49" s="135"/>
      <c r="I49" s="134"/>
      <c r="J49" s="132"/>
      <c r="K49" s="136"/>
      <c r="L49" s="135"/>
      <c r="M49" s="137">
        <f>M47+M48</f>
        <v>0</v>
      </c>
    </row>
    <row r="51" spans="1:13" s="9" customFormat="1" ht="17.25" customHeight="1" x14ac:dyDescent="0.3"/>
    <row r="52" spans="1:13" s="9" customFormat="1" x14ac:dyDescent="0.3"/>
    <row r="53" spans="1:13" s="9" customFormat="1" x14ac:dyDescent="0.3">
      <c r="C53" s="294" t="s">
        <v>102</v>
      </c>
    </row>
    <row r="54" spans="1:13" s="8" customFormat="1" ht="17.25" customHeight="1" x14ac:dyDescent="0.3">
      <c r="B54" s="10"/>
      <c r="E54" s="11"/>
      <c r="F54" s="11"/>
      <c r="G54" s="12"/>
      <c r="I54" s="13"/>
      <c r="K54" s="13"/>
      <c r="M54" s="14"/>
    </row>
    <row r="55" spans="1:13" s="8" customFormat="1" ht="15.75" x14ac:dyDescent="0.3">
      <c r="E55" s="11"/>
      <c r="F55" s="11"/>
      <c r="G55" s="12"/>
      <c r="H55" s="13"/>
      <c r="I55" s="13"/>
      <c r="J55" s="13"/>
      <c r="K55" s="13"/>
      <c r="L55" s="13"/>
      <c r="M55" s="13"/>
    </row>
    <row r="56" spans="1:13" s="8" customFormat="1" ht="15.75" x14ac:dyDescent="0.3">
      <c r="B56" s="10"/>
      <c r="E56" s="11"/>
      <c r="F56" s="11"/>
      <c r="G56" s="12"/>
      <c r="I56" s="13"/>
      <c r="K56" s="13"/>
      <c r="M56" s="14"/>
    </row>
    <row r="57" spans="1:13" s="8" customFormat="1" ht="17.25" customHeight="1" x14ac:dyDescent="0.3">
      <c r="E57" s="11"/>
      <c r="F57" s="11"/>
      <c r="G57" s="12"/>
      <c r="H57" s="13"/>
      <c r="I57" s="13"/>
      <c r="J57" s="13"/>
      <c r="K57" s="13"/>
      <c r="L57" s="13"/>
      <c r="M57" s="13"/>
    </row>
    <row r="58" spans="1:13" s="8" customFormat="1" ht="15.75" x14ac:dyDescent="0.3">
      <c r="B58" s="10"/>
      <c r="E58" s="11"/>
      <c r="F58" s="11"/>
      <c r="G58" s="12"/>
      <c r="I58" s="13"/>
      <c r="K58" s="13"/>
      <c r="M58" s="14"/>
    </row>
    <row r="59" spans="1:13" s="8" customFormat="1" ht="15.75" x14ac:dyDescent="0.3">
      <c r="E59" s="11"/>
      <c r="F59" s="11"/>
      <c r="G59" s="12"/>
      <c r="H59" s="13"/>
      <c r="I59" s="13"/>
      <c r="J59" s="13"/>
      <c r="K59" s="13"/>
      <c r="L59" s="13"/>
      <c r="M59" s="13"/>
    </row>
    <row r="60" spans="1:13" s="8" customFormat="1" ht="17.25" customHeight="1" x14ac:dyDescent="0.3">
      <c r="B60" s="10"/>
      <c r="E60" s="11"/>
      <c r="F60" s="11"/>
      <c r="G60" s="12"/>
      <c r="I60" s="13"/>
      <c r="K60" s="13"/>
      <c r="M60" s="14"/>
    </row>
    <row r="61" spans="1:13" s="8" customFormat="1" ht="15.75" x14ac:dyDescent="0.3">
      <c r="E61" s="11"/>
      <c r="F61" s="11"/>
      <c r="G61" s="12"/>
      <c r="H61" s="13"/>
      <c r="I61" s="13"/>
      <c r="J61" s="13"/>
      <c r="K61" s="13"/>
      <c r="L61" s="13"/>
      <c r="M61" s="13"/>
    </row>
    <row r="62" spans="1:13" s="8" customFormat="1" ht="15.75" x14ac:dyDescent="0.3">
      <c r="B62" s="10"/>
      <c r="E62" s="11"/>
      <c r="F62" s="11"/>
      <c r="G62" s="12"/>
      <c r="I62" s="13"/>
      <c r="K62" s="13"/>
      <c r="M62" s="14"/>
    </row>
    <row r="63" spans="1:13" s="8" customFormat="1" ht="15.75" x14ac:dyDescent="0.3">
      <c r="E63" s="11"/>
      <c r="F63" s="11"/>
      <c r="G63" s="12"/>
      <c r="H63" s="13"/>
      <c r="I63" s="13"/>
      <c r="J63" s="13"/>
      <c r="K63" s="13"/>
      <c r="L63" s="13"/>
      <c r="M63" s="13"/>
    </row>
    <row r="64" spans="1:13" s="8" customFormat="1" ht="15.75" x14ac:dyDescent="0.3">
      <c r="B64" s="10"/>
      <c r="E64" s="11"/>
      <c r="F64" s="11"/>
      <c r="G64" s="12"/>
      <c r="H64" s="14"/>
      <c r="I64" s="12"/>
      <c r="K64" s="13"/>
      <c r="L64" s="13"/>
      <c r="M64" s="15"/>
    </row>
    <row r="65" spans="1:13" s="8" customFormat="1" ht="15.75" x14ac:dyDescent="0.3">
      <c r="E65" s="11"/>
      <c r="F65" s="11"/>
      <c r="G65" s="12"/>
      <c r="H65" s="13"/>
      <c r="I65" s="13"/>
      <c r="J65" s="13"/>
      <c r="K65" s="13"/>
      <c r="L65" s="13"/>
      <c r="M65" s="13"/>
    </row>
    <row r="66" spans="1:13" s="8" customFormat="1" ht="15.75" x14ac:dyDescent="0.3">
      <c r="B66" s="10"/>
      <c r="C66" s="16"/>
      <c r="E66" s="11"/>
      <c r="F66" s="11"/>
      <c r="G66" s="12"/>
      <c r="I66" s="13"/>
      <c r="K66" s="13"/>
      <c r="M66" s="14"/>
    </row>
    <row r="67" spans="1:13" s="8" customFormat="1" ht="15.75" x14ac:dyDescent="0.3">
      <c r="E67" s="11"/>
      <c r="F67" s="11"/>
      <c r="G67" s="12"/>
      <c r="H67" s="13"/>
      <c r="I67" s="13"/>
      <c r="J67" s="13"/>
      <c r="K67" s="13"/>
      <c r="L67" s="13"/>
      <c r="M67" s="13"/>
    </row>
    <row r="68" spans="1:13" s="18" customFormat="1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s="8" customFormat="1" ht="15.75" x14ac:dyDescent="0.3">
      <c r="B69" s="10"/>
      <c r="C69" s="16"/>
      <c r="E69" s="11"/>
      <c r="F69" s="11"/>
      <c r="G69" s="12"/>
      <c r="I69" s="13"/>
      <c r="K69" s="13"/>
      <c r="M69" s="14"/>
    </row>
    <row r="70" spans="1:13" s="8" customFormat="1" ht="15.75" x14ac:dyDescent="0.3">
      <c r="E70" s="11"/>
      <c r="F70" s="11"/>
      <c r="G70" s="12"/>
      <c r="H70" s="13"/>
      <c r="I70" s="13"/>
      <c r="J70" s="13"/>
      <c r="K70" s="13"/>
      <c r="L70" s="13"/>
      <c r="M70" s="13"/>
    </row>
    <row r="71" spans="1:13" s="8" customFormat="1" ht="15.75" x14ac:dyDescent="0.3">
      <c r="B71" s="10"/>
      <c r="C71" s="16"/>
      <c r="E71" s="11"/>
      <c r="F71" s="11"/>
      <c r="G71" s="12"/>
      <c r="I71" s="13"/>
      <c r="K71" s="13"/>
      <c r="M71" s="14"/>
    </row>
    <row r="72" spans="1:13" s="8" customFormat="1" ht="15.75" x14ac:dyDescent="0.3">
      <c r="E72" s="11"/>
      <c r="F72" s="11"/>
      <c r="G72" s="12"/>
      <c r="H72" s="13"/>
      <c r="I72" s="13"/>
      <c r="J72" s="13"/>
      <c r="K72" s="13"/>
      <c r="L72" s="13"/>
      <c r="M72" s="13"/>
    </row>
    <row r="73" spans="1:13" s="8" customFormat="1" ht="15.75" x14ac:dyDescent="0.3">
      <c r="C73" s="16"/>
      <c r="E73" s="11"/>
      <c r="F73" s="11"/>
      <c r="G73" s="12"/>
      <c r="I73" s="13"/>
      <c r="K73" s="13"/>
      <c r="M73" s="14"/>
    </row>
    <row r="74" spans="1:13" s="8" customFormat="1" ht="15.75" x14ac:dyDescent="0.3">
      <c r="E74" s="11"/>
      <c r="F74" s="11"/>
      <c r="G74" s="12"/>
      <c r="H74" s="13"/>
      <c r="I74" s="13"/>
      <c r="J74" s="13"/>
      <c r="K74" s="13"/>
      <c r="L74" s="13"/>
      <c r="M74" s="13"/>
    </row>
    <row r="75" spans="1:13" s="8" customFormat="1" ht="15.75" x14ac:dyDescent="0.3">
      <c r="B75" s="10"/>
      <c r="C75" s="16"/>
      <c r="E75" s="11"/>
      <c r="F75" s="11"/>
      <c r="G75" s="12"/>
      <c r="I75" s="13"/>
      <c r="K75" s="13"/>
      <c r="M75" s="14"/>
    </row>
    <row r="76" spans="1:13" s="8" customFormat="1" ht="15.75" x14ac:dyDescent="0.3">
      <c r="E76" s="11"/>
      <c r="F76" s="11"/>
      <c r="G76" s="12"/>
      <c r="H76" s="13"/>
      <c r="I76" s="13"/>
      <c r="J76" s="13"/>
      <c r="K76" s="13"/>
      <c r="L76" s="13"/>
      <c r="M76" s="13"/>
    </row>
    <row r="77" spans="1:13" s="8" customFormat="1" ht="15.75" x14ac:dyDescent="0.3">
      <c r="C77" s="16"/>
      <c r="E77" s="11"/>
      <c r="F77" s="11"/>
      <c r="G77" s="12"/>
      <c r="I77" s="13"/>
      <c r="K77" s="13"/>
      <c r="M77" s="14"/>
    </row>
    <row r="78" spans="1:13" s="8" customFormat="1" ht="15.75" x14ac:dyDescent="0.3">
      <c r="E78" s="11"/>
      <c r="F78" s="11"/>
      <c r="G78" s="12"/>
      <c r="H78" s="13"/>
      <c r="I78" s="13"/>
      <c r="J78" s="13"/>
      <c r="K78" s="13"/>
      <c r="L78" s="13"/>
      <c r="M78" s="13"/>
    </row>
    <row r="79" spans="1:13" s="8" customFormat="1" ht="15.75" x14ac:dyDescent="0.3">
      <c r="C79" s="16"/>
      <c r="E79" s="11"/>
      <c r="F79" s="11"/>
      <c r="G79" s="12"/>
      <c r="I79" s="13"/>
      <c r="K79" s="13"/>
      <c r="M79" s="14"/>
    </row>
    <row r="80" spans="1:13" s="8" customFormat="1" ht="15.75" x14ac:dyDescent="0.3">
      <c r="E80" s="11"/>
      <c r="F80" s="11"/>
      <c r="G80" s="12"/>
      <c r="H80" s="13"/>
      <c r="I80" s="13"/>
      <c r="J80" s="13"/>
      <c r="K80" s="13"/>
      <c r="L80" s="13"/>
      <c r="M80" s="13"/>
    </row>
    <row r="81" spans="1:13" s="8" customFormat="1" ht="15.75" x14ac:dyDescent="0.3">
      <c r="C81" s="16"/>
      <c r="E81" s="11"/>
      <c r="F81" s="11"/>
      <c r="G81" s="12"/>
      <c r="I81" s="13"/>
      <c r="K81" s="13"/>
      <c r="M81" s="14"/>
    </row>
    <row r="82" spans="1:13" s="8" customFormat="1" ht="15.75" x14ac:dyDescent="0.3">
      <c r="E82" s="11"/>
      <c r="F82" s="11"/>
      <c r="G82" s="12"/>
      <c r="H82" s="13"/>
      <c r="I82" s="13"/>
      <c r="J82" s="13"/>
      <c r="K82" s="13"/>
      <c r="L82" s="13"/>
      <c r="M82" s="13"/>
    </row>
    <row r="83" spans="1:13" s="8" customFormat="1" ht="15.75" x14ac:dyDescent="0.3">
      <c r="C83" s="16"/>
      <c r="E83" s="11"/>
      <c r="F83" s="11"/>
      <c r="G83" s="12"/>
      <c r="I83" s="13"/>
      <c r="K83" s="13"/>
      <c r="M83" s="14"/>
    </row>
    <row r="84" spans="1:13" s="8" customFormat="1" ht="15.75" x14ac:dyDescent="0.3">
      <c r="E84" s="11"/>
      <c r="F84" s="11"/>
      <c r="G84" s="12"/>
      <c r="H84" s="13"/>
      <c r="I84" s="13"/>
      <c r="J84" s="13"/>
      <c r="K84" s="13"/>
      <c r="L84" s="13"/>
      <c r="M84" s="13"/>
    </row>
    <row r="85" spans="1:13" s="18" customFormat="1" x14ac:dyDescent="0.3">
      <c r="A85" s="8"/>
      <c r="B85" s="8"/>
      <c r="C85" s="16"/>
      <c r="D85" s="8"/>
      <c r="E85" s="8"/>
      <c r="F85" s="8"/>
      <c r="G85" s="12"/>
      <c r="H85" s="8"/>
      <c r="I85" s="13"/>
      <c r="J85" s="13"/>
      <c r="K85" s="13"/>
      <c r="L85" s="13"/>
      <c r="M85" s="13"/>
    </row>
    <row r="86" spans="1:13" s="18" customFormat="1" x14ac:dyDescent="0.3">
      <c r="A86" s="8"/>
      <c r="B86" s="8"/>
      <c r="C86" s="8"/>
      <c r="D86" s="8"/>
      <c r="E86" s="11"/>
      <c r="F86" s="11"/>
      <c r="G86" s="12"/>
      <c r="H86" s="8"/>
      <c r="I86" s="13"/>
      <c r="J86" s="13"/>
      <c r="K86" s="13"/>
      <c r="L86" s="13"/>
      <c r="M86" s="14"/>
    </row>
    <row r="87" spans="1:13" s="18" customFormat="1" x14ac:dyDescent="0.3">
      <c r="A87" s="8"/>
      <c r="B87" s="8"/>
      <c r="C87" s="8"/>
      <c r="D87" s="8"/>
      <c r="E87" s="11"/>
      <c r="F87" s="11"/>
      <c r="G87" s="12"/>
      <c r="H87" s="14"/>
      <c r="I87" s="12"/>
      <c r="J87" s="8"/>
      <c r="K87" s="12"/>
      <c r="L87" s="8"/>
      <c r="M87" s="12"/>
    </row>
    <row r="88" spans="1:13" s="18" customFormat="1" x14ac:dyDescent="0.3">
      <c r="A88" s="8"/>
      <c r="B88" s="8"/>
      <c r="C88" s="8"/>
      <c r="D88" s="8"/>
      <c r="E88" s="12"/>
      <c r="F88" s="11"/>
      <c r="G88" s="12"/>
      <c r="H88" s="14"/>
      <c r="I88" s="19"/>
      <c r="J88" s="8"/>
      <c r="K88" s="13"/>
      <c r="L88" s="13"/>
      <c r="M88" s="14"/>
    </row>
    <row r="89" spans="1:13" s="18" customFormat="1" x14ac:dyDescent="0.3">
      <c r="A89" s="8"/>
      <c r="B89" s="8"/>
      <c r="C89" s="8"/>
      <c r="D89" s="8"/>
      <c r="E89" s="11"/>
      <c r="F89" s="11"/>
      <c r="G89" s="12"/>
      <c r="I89" s="19"/>
      <c r="J89" s="8"/>
      <c r="K89" s="13"/>
      <c r="L89" s="13"/>
      <c r="M89" s="14"/>
    </row>
    <row r="90" spans="1:13" s="18" customFormat="1" x14ac:dyDescent="0.3">
      <c r="A90" s="8"/>
      <c r="B90" s="8"/>
      <c r="C90" s="8"/>
      <c r="D90" s="8"/>
      <c r="E90" s="11"/>
      <c r="F90" s="11"/>
      <c r="G90" s="12"/>
      <c r="H90" s="14"/>
      <c r="I90" s="19"/>
      <c r="J90" s="8"/>
      <c r="K90" s="13"/>
      <c r="L90" s="13"/>
      <c r="M90" s="14"/>
    </row>
    <row r="91" spans="1:13" s="8" customFormat="1" ht="15.75" x14ac:dyDescent="0.3">
      <c r="E91" s="11"/>
      <c r="F91" s="11"/>
      <c r="G91" s="12"/>
      <c r="H91" s="13"/>
      <c r="I91" s="13"/>
      <c r="J91" s="13"/>
      <c r="K91" s="13"/>
      <c r="L91" s="13"/>
      <c r="M91" s="13"/>
    </row>
    <row r="92" spans="1:13" s="18" customFormat="1" x14ac:dyDescent="0.3">
      <c r="A92" s="8"/>
      <c r="B92" s="8"/>
      <c r="C92" s="16"/>
      <c r="D92" s="8"/>
      <c r="E92" s="8"/>
      <c r="F92" s="8"/>
      <c r="G92" s="12"/>
      <c r="H92" s="8"/>
      <c r="I92" s="13"/>
      <c r="J92" s="13"/>
      <c r="K92" s="13"/>
      <c r="L92" s="13"/>
      <c r="M92" s="13"/>
    </row>
    <row r="93" spans="1:13" s="18" customFormat="1" x14ac:dyDescent="0.3">
      <c r="A93" s="8"/>
      <c r="B93" s="8"/>
      <c r="C93" s="8"/>
      <c r="D93" s="8"/>
      <c r="E93" s="11"/>
      <c r="F93" s="11"/>
      <c r="G93" s="12"/>
      <c r="H93" s="8"/>
      <c r="I93" s="13"/>
      <c r="J93" s="13"/>
      <c r="K93" s="13"/>
      <c r="L93" s="13"/>
      <c r="M93" s="14"/>
    </row>
    <row r="94" spans="1:13" s="18" customFormat="1" x14ac:dyDescent="0.3">
      <c r="A94" s="8"/>
      <c r="B94" s="8"/>
      <c r="C94" s="8"/>
      <c r="D94" s="8"/>
      <c r="E94" s="20"/>
      <c r="F94" s="11"/>
      <c r="G94" s="12"/>
      <c r="H94" s="14"/>
      <c r="I94" s="12"/>
      <c r="J94" s="8"/>
      <c r="K94" s="12"/>
      <c r="L94" s="8"/>
      <c r="M94" s="12"/>
    </row>
    <row r="95" spans="1:13" s="18" customFormat="1" x14ac:dyDescent="0.3">
      <c r="A95" s="8"/>
      <c r="B95" s="8"/>
      <c r="C95" s="8"/>
      <c r="D95" s="8"/>
      <c r="E95" s="12"/>
      <c r="F95" s="11"/>
      <c r="G95" s="12"/>
      <c r="H95" s="14"/>
      <c r="I95" s="19"/>
      <c r="J95" s="8"/>
      <c r="K95" s="13"/>
      <c r="L95" s="13"/>
      <c r="M95" s="14"/>
    </row>
    <row r="96" spans="1:13" s="18" customFormat="1" x14ac:dyDescent="0.3">
      <c r="A96" s="8"/>
      <c r="B96" s="8"/>
      <c r="C96" s="8"/>
      <c r="D96" s="8"/>
      <c r="E96" s="20"/>
      <c r="F96" s="11"/>
      <c r="G96" s="12"/>
      <c r="H96" s="14"/>
      <c r="I96" s="19"/>
      <c r="J96" s="8"/>
      <c r="K96" s="13"/>
      <c r="L96" s="13"/>
      <c r="M96" s="14"/>
    </row>
    <row r="97" spans="1:13" s="8" customFormat="1" ht="15.75" x14ac:dyDescent="0.3">
      <c r="E97" s="11"/>
      <c r="F97" s="11"/>
      <c r="G97" s="12"/>
      <c r="H97" s="13"/>
      <c r="I97" s="13"/>
      <c r="J97" s="13"/>
      <c r="K97" s="13"/>
      <c r="L97" s="13"/>
      <c r="M97" s="13"/>
    </row>
    <row r="98" spans="1:13" s="18" customFormat="1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s="18" customFormat="1" x14ac:dyDescent="0.3">
      <c r="A99" s="8"/>
      <c r="B99" s="8"/>
      <c r="C99" s="16"/>
      <c r="D99" s="8"/>
      <c r="E99" s="8"/>
      <c r="F99" s="8"/>
      <c r="G99" s="12"/>
      <c r="H99" s="8"/>
      <c r="I99" s="13"/>
      <c r="J99" s="13"/>
      <c r="K99" s="13"/>
      <c r="L99" s="13"/>
      <c r="M99" s="13"/>
    </row>
    <row r="100" spans="1:13" s="18" customFormat="1" x14ac:dyDescent="0.3">
      <c r="A100" s="8"/>
      <c r="B100" s="8"/>
      <c r="C100" s="8"/>
      <c r="D100" s="8"/>
      <c r="E100" s="11"/>
      <c r="F100" s="11"/>
      <c r="G100" s="12"/>
      <c r="H100" s="8"/>
      <c r="I100" s="13"/>
      <c r="J100" s="13"/>
      <c r="K100" s="13"/>
      <c r="L100" s="13"/>
      <c r="M100" s="14"/>
    </row>
    <row r="101" spans="1:13" s="18" customFormat="1" x14ac:dyDescent="0.3">
      <c r="A101" s="8"/>
      <c r="B101" s="8"/>
      <c r="C101" s="8"/>
      <c r="D101" s="8"/>
      <c r="E101" s="20"/>
      <c r="F101" s="11"/>
      <c r="G101" s="12"/>
      <c r="H101" s="14"/>
      <c r="I101" s="12"/>
      <c r="J101" s="8"/>
      <c r="K101" s="12"/>
      <c r="L101" s="8"/>
      <c r="M101" s="12"/>
    </row>
    <row r="102" spans="1:13" s="18" customFormat="1" x14ac:dyDescent="0.3">
      <c r="A102" s="8"/>
      <c r="B102" s="8"/>
      <c r="C102" s="8"/>
      <c r="D102" s="8"/>
      <c r="E102" s="12"/>
      <c r="F102" s="11"/>
      <c r="G102" s="12"/>
      <c r="H102" s="14"/>
      <c r="I102" s="19"/>
      <c r="J102" s="8"/>
      <c r="K102" s="13"/>
      <c r="L102" s="13"/>
      <c r="M102" s="14"/>
    </row>
    <row r="103" spans="1:13" s="18" customFormat="1" x14ac:dyDescent="0.3">
      <c r="A103" s="8"/>
      <c r="B103" s="8"/>
      <c r="C103" s="8"/>
      <c r="D103" s="8"/>
      <c r="E103" s="20"/>
      <c r="F103" s="11"/>
      <c r="G103" s="12"/>
      <c r="H103" s="14"/>
      <c r="I103" s="19"/>
      <c r="J103" s="8"/>
      <c r="K103" s="13"/>
      <c r="L103" s="13"/>
      <c r="M103" s="14"/>
    </row>
    <row r="104" spans="1:13" s="8" customFormat="1" ht="15.75" x14ac:dyDescent="0.3">
      <c r="E104" s="11"/>
      <c r="F104" s="11"/>
      <c r="G104" s="12"/>
      <c r="H104" s="13"/>
      <c r="I104" s="13"/>
      <c r="J104" s="13"/>
      <c r="K104" s="13"/>
      <c r="L104" s="13"/>
      <c r="M104" s="13"/>
    </row>
    <row r="105" spans="1:13" s="18" customFormat="1" x14ac:dyDescent="0.3">
      <c r="A105" s="8"/>
      <c r="B105" s="8"/>
      <c r="C105" s="16"/>
      <c r="D105" s="8"/>
      <c r="E105" s="8"/>
      <c r="F105" s="8"/>
      <c r="G105" s="12"/>
      <c r="H105" s="8"/>
      <c r="I105" s="13"/>
      <c r="J105" s="13"/>
      <c r="K105" s="13"/>
      <c r="L105" s="13"/>
      <c r="M105" s="13"/>
    </row>
    <row r="106" spans="1:13" s="18" customFormat="1" x14ac:dyDescent="0.3">
      <c r="A106" s="8"/>
      <c r="B106" s="8"/>
      <c r="C106" s="8"/>
      <c r="D106" s="8"/>
      <c r="E106" s="11"/>
      <c r="F106" s="11"/>
      <c r="G106" s="12"/>
      <c r="H106" s="8"/>
      <c r="I106" s="13"/>
      <c r="J106" s="13"/>
      <c r="K106" s="13"/>
      <c r="L106" s="13"/>
      <c r="M106" s="14"/>
    </row>
    <row r="107" spans="1:13" s="18" customFormat="1" x14ac:dyDescent="0.3">
      <c r="A107" s="8"/>
      <c r="B107" s="8"/>
      <c r="C107" s="8"/>
      <c r="D107" s="8"/>
      <c r="E107" s="20"/>
      <c r="F107" s="11"/>
      <c r="G107" s="12"/>
      <c r="H107" s="14"/>
      <c r="I107" s="12"/>
      <c r="J107" s="8"/>
      <c r="K107" s="12"/>
      <c r="L107" s="8"/>
      <c r="M107" s="12"/>
    </row>
    <row r="108" spans="1:13" s="18" customFormat="1" x14ac:dyDescent="0.3">
      <c r="A108" s="8"/>
      <c r="B108" s="8"/>
      <c r="C108" s="8"/>
      <c r="D108" s="8"/>
      <c r="E108" s="12"/>
      <c r="F108" s="11"/>
      <c r="G108" s="12"/>
      <c r="H108" s="14"/>
      <c r="I108" s="19"/>
      <c r="J108" s="8"/>
      <c r="K108" s="13"/>
      <c r="L108" s="13"/>
      <c r="M108" s="14"/>
    </row>
    <row r="109" spans="1:13" s="18" customFormat="1" x14ac:dyDescent="0.3">
      <c r="A109" s="8"/>
      <c r="B109" s="8"/>
      <c r="C109" s="8"/>
      <c r="D109" s="8"/>
      <c r="E109" s="20"/>
      <c r="F109" s="11"/>
      <c r="G109" s="12"/>
      <c r="H109" s="14"/>
      <c r="I109" s="19"/>
      <c r="J109" s="8"/>
      <c r="K109" s="13"/>
      <c r="L109" s="13"/>
      <c r="M109" s="14"/>
    </row>
    <row r="110" spans="1:13" s="8" customFormat="1" ht="15.75" x14ac:dyDescent="0.3">
      <c r="E110" s="11"/>
      <c r="F110" s="11"/>
      <c r="G110" s="12"/>
      <c r="H110" s="13"/>
      <c r="I110" s="13"/>
      <c r="J110" s="13"/>
      <c r="K110" s="13"/>
      <c r="L110" s="13"/>
      <c r="M110" s="13"/>
    </row>
    <row r="111" spans="1:13" s="18" customFormat="1" x14ac:dyDescent="0.3">
      <c r="A111" s="8"/>
      <c r="B111" s="8"/>
      <c r="C111" s="16"/>
      <c r="D111" s="8"/>
      <c r="E111" s="8"/>
      <c r="F111" s="8"/>
      <c r="G111" s="12"/>
      <c r="H111" s="8"/>
      <c r="I111" s="13"/>
      <c r="J111" s="13"/>
      <c r="K111" s="13"/>
      <c r="L111" s="13"/>
      <c r="M111" s="13"/>
    </row>
    <row r="112" spans="1:13" s="18" customFormat="1" x14ac:dyDescent="0.3">
      <c r="A112" s="8"/>
      <c r="B112" s="8"/>
      <c r="C112" s="8"/>
      <c r="D112" s="8"/>
      <c r="E112" s="11"/>
      <c r="F112" s="11"/>
      <c r="G112" s="12"/>
      <c r="H112" s="8"/>
      <c r="I112" s="13"/>
      <c r="J112" s="13"/>
      <c r="K112" s="13"/>
      <c r="L112" s="13"/>
      <c r="M112" s="14"/>
    </row>
    <row r="113" spans="1:13" s="18" customFormat="1" x14ac:dyDescent="0.3">
      <c r="A113" s="8"/>
      <c r="B113" s="8"/>
      <c r="C113" s="8"/>
      <c r="D113" s="8"/>
      <c r="E113" s="20"/>
      <c r="F113" s="11"/>
      <c r="G113" s="12"/>
      <c r="H113" s="14"/>
      <c r="I113" s="12"/>
      <c r="J113" s="8"/>
      <c r="K113" s="12"/>
      <c r="L113" s="8"/>
      <c r="M113" s="12"/>
    </row>
    <row r="114" spans="1:13" s="18" customFormat="1" x14ac:dyDescent="0.3">
      <c r="A114" s="8"/>
      <c r="B114" s="8"/>
      <c r="C114" s="8"/>
      <c r="D114" s="8"/>
      <c r="E114" s="12"/>
      <c r="F114" s="11"/>
      <c r="G114" s="12"/>
      <c r="H114" s="14"/>
      <c r="I114" s="19"/>
      <c r="J114" s="8"/>
      <c r="K114" s="13"/>
      <c r="L114" s="13"/>
      <c r="M114" s="14"/>
    </row>
    <row r="115" spans="1:13" s="18" customFormat="1" x14ac:dyDescent="0.3">
      <c r="A115" s="8"/>
      <c r="B115" s="8"/>
      <c r="C115" s="8"/>
      <c r="D115" s="8"/>
      <c r="E115" s="20"/>
      <c r="F115" s="11"/>
      <c r="G115" s="12"/>
      <c r="H115" s="14"/>
      <c r="I115" s="19"/>
      <c r="J115" s="8"/>
      <c r="K115" s="13"/>
      <c r="L115" s="13"/>
      <c r="M115" s="14"/>
    </row>
    <row r="116" spans="1:13" s="8" customFormat="1" ht="15.75" x14ac:dyDescent="0.3">
      <c r="E116" s="11"/>
      <c r="F116" s="11"/>
      <c r="G116" s="12"/>
      <c r="H116" s="13"/>
      <c r="I116" s="13"/>
      <c r="J116" s="13"/>
      <c r="K116" s="13"/>
      <c r="L116" s="13"/>
      <c r="M116" s="13"/>
    </row>
    <row r="117" spans="1:13" s="18" customFormat="1" x14ac:dyDescent="0.3">
      <c r="A117" s="8"/>
      <c r="B117" s="8"/>
      <c r="C117" s="16"/>
      <c r="D117" s="8"/>
      <c r="E117" s="8"/>
      <c r="F117" s="8"/>
      <c r="G117" s="12"/>
      <c r="H117" s="8"/>
      <c r="I117" s="13"/>
      <c r="J117" s="13"/>
      <c r="K117" s="13"/>
      <c r="L117" s="13"/>
      <c r="M117" s="13"/>
    </row>
    <row r="118" spans="1:13" s="18" customFormat="1" x14ac:dyDescent="0.3">
      <c r="A118" s="8"/>
      <c r="B118" s="8"/>
      <c r="C118" s="8"/>
      <c r="D118" s="8"/>
      <c r="E118" s="11"/>
      <c r="F118" s="11"/>
      <c r="G118" s="12"/>
      <c r="H118" s="8"/>
      <c r="I118" s="13"/>
      <c r="J118" s="13"/>
      <c r="K118" s="13"/>
      <c r="L118" s="13"/>
      <c r="M118" s="14"/>
    </row>
    <row r="119" spans="1:13" s="18" customFormat="1" x14ac:dyDescent="0.3">
      <c r="A119" s="8"/>
      <c r="B119" s="8"/>
      <c r="C119" s="8"/>
      <c r="D119" s="8"/>
      <c r="E119" s="20"/>
      <c r="F119" s="11"/>
      <c r="G119" s="12"/>
      <c r="H119" s="14"/>
      <c r="I119" s="12"/>
      <c r="J119" s="8"/>
      <c r="K119" s="12"/>
      <c r="L119" s="8"/>
      <c r="M119" s="12"/>
    </row>
    <row r="120" spans="1:13" s="18" customFormat="1" x14ac:dyDescent="0.3">
      <c r="A120" s="8"/>
      <c r="B120" s="8"/>
      <c r="C120" s="8"/>
      <c r="D120" s="8"/>
      <c r="E120" s="12"/>
      <c r="F120" s="11"/>
      <c r="G120" s="12"/>
      <c r="H120" s="14"/>
      <c r="I120" s="19"/>
      <c r="J120" s="8"/>
      <c r="K120" s="13"/>
      <c r="L120" s="13"/>
      <c r="M120" s="14"/>
    </row>
    <row r="121" spans="1:13" s="18" customFormat="1" x14ac:dyDescent="0.3">
      <c r="A121" s="8"/>
      <c r="B121" s="8"/>
      <c r="C121" s="8"/>
      <c r="D121" s="8"/>
      <c r="E121" s="20"/>
      <c r="F121" s="11"/>
      <c r="G121" s="12"/>
      <c r="H121" s="14"/>
      <c r="I121" s="19"/>
      <c r="J121" s="8"/>
      <c r="K121" s="13"/>
      <c r="L121" s="13"/>
      <c r="M121" s="14"/>
    </row>
    <row r="122" spans="1:13" s="8" customFormat="1" ht="15.75" x14ac:dyDescent="0.3">
      <c r="E122" s="11"/>
      <c r="F122" s="11"/>
      <c r="G122" s="12"/>
      <c r="H122" s="13"/>
      <c r="I122" s="13"/>
      <c r="J122" s="13"/>
      <c r="K122" s="13"/>
      <c r="L122" s="13"/>
      <c r="M122" s="13"/>
    </row>
    <row r="123" spans="1:13" s="18" customFormat="1" x14ac:dyDescent="0.3">
      <c r="A123" s="8"/>
      <c r="B123" s="8"/>
      <c r="C123" s="16"/>
      <c r="D123" s="8"/>
      <c r="E123" s="8"/>
      <c r="F123" s="8"/>
      <c r="G123" s="12"/>
      <c r="H123" s="8"/>
      <c r="I123" s="13"/>
      <c r="J123" s="13"/>
      <c r="K123" s="13"/>
      <c r="L123" s="13"/>
      <c r="M123" s="13"/>
    </row>
    <row r="124" spans="1:13" s="18" customFormat="1" x14ac:dyDescent="0.3">
      <c r="A124" s="8"/>
      <c r="B124" s="8"/>
      <c r="C124" s="8"/>
      <c r="D124" s="8"/>
      <c r="E124" s="11"/>
      <c r="F124" s="11"/>
      <c r="G124" s="12"/>
      <c r="H124" s="8"/>
      <c r="I124" s="13"/>
      <c r="J124" s="13"/>
      <c r="K124" s="13"/>
      <c r="L124" s="13"/>
      <c r="M124" s="14"/>
    </row>
    <row r="125" spans="1:13" s="18" customFormat="1" x14ac:dyDescent="0.3">
      <c r="A125" s="8"/>
      <c r="B125" s="8"/>
      <c r="C125" s="8"/>
      <c r="D125" s="8"/>
      <c r="E125" s="20"/>
      <c r="F125" s="11"/>
      <c r="G125" s="12"/>
      <c r="H125" s="14"/>
      <c r="I125" s="12"/>
      <c r="J125" s="8"/>
      <c r="K125" s="12"/>
      <c r="L125" s="8"/>
      <c r="M125" s="12"/>
    </row>
    <row r="126" spans="1:13" s="18" customFormat="1" x14ac:dyDescent="0.3">
      <c r="A126" s="8"/>
      <c r="B126" s="8"/>
      <c r="C126" s="8"/>
      <c r="D126" s="8"/>
      <c r="E126" s="12"/>
      <c r="F126" s="11"/>
      <c r="G126" s="12"/>
      <c r="H126" s="14"/>
      <c r="I126" s="19"/>
      <c r="J126" s="8"/>
      <c r="K126" s="13"/>
      <c r="L126" s="13"/>
      <c r="M126" s="14"/>
    </row>
    <row r="127" spans="1:13" s="18" customFormat="1" x14ac:dyDescent="0.3">
      <c r="A127" s="8"/>
      <c r="B127" s="8"/>
      <c r="C127" s="8"/>
      <c r="D127" s="8"/>
      <c r="E127" s="20"/>
      <c r="F127" s="11"/>
      <c r="G127" s="12"/>
      <c r="H127" s="14"/>
      <c r="I127" s="19"/>
      <c r="J127" s="8"/>
      <c r="K127" s="13"/>
      <c r="L127" s="13"/>
      <c r="M127" s="14"/>
    </row>
    <row r="128" spans="1:13" s="8" customFormat="1" ht="15.75" x14ac:dyDescent="0.3">
      <c r="E128" s="11"/>
      <c r="F128" s="11"/>
      <c r="G128" s="12"/>
      <c r="H128" s="13"/>
      <c r="I128" s="13"/>
      <c r="J128" s="13"/>
      <c r="K128" s="13"/>
      <c r="L128" s="13"/>
      <c r="M128" s="13"/>
    </row>
    <row r="129" spans="1:13" s="8" customFormat="1" ht="15.75" x14ac:dyDescent="0.3">
      <c r="G129" s="12"/>
      <c r="I129" s="13"/>
      <c r="J129" s="13"/>
      <c r="K129" s="13"/>
      <c r="L129" s="13"/>
      <c r="M129" s="13"/>
    </row>
    <row r="130" spans="1:13" s="8" customFormat="1" ht="15.75" x14ac:dyDescent="0.3">
      <c r="E130" s="11"/>
      <c r="F130" s="11"/>
      <c r="G130" s="12"/>
      <c r="I130" s="13"/>
      <c r="J130" s="13"/>
      <c r="K130" s="13"/>
      <c r="L130" s="13"/>
      <c r="M130" s="14"/>
    </row>
    <row r="131" spans="1:13" s="8" customFormat="1" ht="15.75" x14ac:dyDescent="0.3">
      <c r="E131" s="20"/>
      <c r="F131" s="11"/>
      <c r="G131" s="12"/>
      <c r="H131" s="14"/>
      <c r="I131" s="12"/>
      <c r="K131" s="12"/>
      <c r="M131" s="12"/>
    </row>
    <row r="132" spans="1:13" s="18" customFormat="1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s="8" customFormat="1" x14ac:dyDescent="0.3">
      <c r="E133" s="12"/>
      <c r="F133" s="11"/>
      <c r="G133" s="12"/>
      <c r="H133" s="14"/>
      <c r="I133" s="19"/>
      <c r="K133" s="13"/>
      <c r="L133" s="13"/>
      <c r="M133" s="14"/>
    </row>
    <row r="134" spans="1:13" s="8" customFormat="1" x14ac:dyDescent="0.3">
      <c r="E134" s="11"/>
      <c r="F134" s="11"/>
      <c r="G134" s="12"/>
      <c r="H134" s="14"/>
      <c r="I134" s="19"/>
      <c r="K134" s="13"/>
      <c r="L134" s="13"/>
      <c r="M134" s="14"/>
    </row>
    <row r="135" spans="1:13" s="8" customFormat="1" x14ac:dyDescent="0.3">
      <c r="E135" s="20"/>
      <c r="F135" s="11"/>
      <c r="G135" s="12"/>
      <c r="H135" s="14"/>
      <c r="I135" s="19"/>
      <c r="K135" s="13"/>
      <c r="L135" s="13"/>
      <c r="M135" s="14"/>
    </row>
    <row r="136" spans="1:13" s="8" customFormat="1" ht="15.75" x14ac:dyDescent="0.3">
      <c r="E136" s="11"/>
      <c r="F136" s="11"/>
      <c r="G136" s="12"/>
      <c r="H136" s="13"/>
      <c r="I136" s="13"/>
      <c r="J136" s="13"/>
      <c r="K136" s="13"/>
      <c r="L136" s="13"/>
      <c r="M136" s="13"/>
    </row>
    <row r="137" spans="1:13" s="18" customFormat="1" x14ac:dyDescent="0.3">
      <c r="A137" s="8"/>
      <c r="B137" s="8"/>
      <c r="C137" s="16"/>
      <c r="D137" s="8"/>
      <c r="E137" s="8"/>
      <c r="F137" s="8"/>
      <c r="G137" s="12"/>
      <c r="H137" s="8"/>
      <c r="I137" s="13"/>
      <c r="J137" s="13"/>
      <c r="K137" s="13"/>
      <c r="L137" s="13"/>
      <c r="M137" s="13"/>
    </row>
  </sheetData>
  <mergeCells count="16">
    <mergeCell ref="A33:A44"/>
    <mergeCell ref="K15:L15"/>
    <mergeCell ref="E16:E17"/>
    <mergeCell ref="F16:F17"/>
    <mergeCell ref="A1:F2"/>
    <mergeCell ref="G15:H15"/>
    <mergeCell ref="I15:J15"/>
    <mergeCell ref="A15:A17"/>
    <mergeCell ref="B15:B17"/>
    <mergeCell ref="D15:D17"/>
    <mergeCell ref="E15:F15"/>
    <mergeCell ref="C15:C17"/>
    <mergeCell ref="A22:A23"/>
    <mergeCell ref="A19:A21"/>
    <mergeCell ref="A24:A28"/>
    <mergeCell ref="A29:A32"/>
  </mergeCells>
  <pageMargins left="0.37" right="0.27559055118110198" top="0.31496062992126" bottom="0.43307086614173201" header="0.118110236220472" footer="0.15748031496063"/>
  <pageSetup paperSize="9" orientation="landscape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TAV</vt:lpstr>
      <vt:lpstr>G.B.</vt:lpstr>
      <vt:lpstr>O.X2-1</vt:lpstr>
      <vt:lpstr>x.2-1</vt:lpstr>
      <vt:lpstr>'x.2-1'!Заголовки_для_печати</vt:lpstr>
      <vt:lpstr>'x.2-1'!Область_печати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2020-07-02T07:59:02Z</dcterms:modified>
</cp:coreProperties>
</file>