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Qseli\2020\იმერეთის საყრდენი პუნქტი N7,N9,N11\"/>
    </mc:Choice>
  </mc:AlternateContent>
  <bookViews>
    <workbookView xWindow="0" yWindow="0" windowWidth="28800" windowHeight="12435" activeTab="1"/>
  </bookViews>
  <sheets>
    <sheet name="დანართი 1" sheetId="1" r:id="rId1"/>
    <sheet name="დანართი 2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" i="2" l="1"/>
  <c r="F44" i="2" l="1"/>
  <c r="F47" i="2"/>
  <c r="F43" i="2"/>
  <c r="F42" i="2"/>
  <c r="F41" i="2"/>
  <c r="F39" i="2"/>
  <c r="F38" i="2"/>
  <c r="F37" i="2"/>
  <c r="F36" i="2"/>
  <c r="F35" i="2"/>
  <c r="F34" i="2"/>
  <c r="F25" i="2" l="1"/>
  <c r="F24" i="2"/>
  <c r="F23" i="2"/>
  <c r="F22" i="2"/>
  <c r="F21" i="2"/>
  <c r="F27" i="2" l="1"/>
  <c r="F32" i="2"/>
  <c r="F31" i="2"/>
  <c r="F29" i="2" l="1"/>
  <c r="F28" i="2"/>
  <c r="F13" i="2" l="1"/>
  <c r="F16" i="2"/>
  <c r="F11" i="2"/>
  <c r="F12" i="2"/>
  <c r="F17" i="2" l="1"/>
  <c r="F18" i="2"/>
  <c r="F15" i="2"/>
  <c r="F14" i="2"/>
</calcChain>
</file>

<file path=xl/sharedStrings.xml><?xml version="1.0" encoding="utf-8"?>
<sst xmlns="http://schemas.openxmlformats.org/spreadsheetml/2006/main" count="132" uniqueCount="75">
  <si>
    <r>
      <t xml:space="preserve">                                                                                                       </t>
    </r>
    <r>
      <rPr>
        <b/>
        <sz val="12"/>
        <rFont val="AcadNusx"/>
      </rPr>
      <t>danarTi #1</t>
    </r>
    <r>
      <rPr>
        <sz val="10"/>
        <rFont val="AcadNusx"/>
      </rPr>
      <t xml:space="preserve">
</t>
    </r>
  </si>
  <si>
    <t>nakrebi xarjTaRricxva</t>
  </si>
  <si>
    <t>#</t>
  </si>
  <si>
    <t>samuSaoebis dasaxeleba</t>
  </si>
  <si>
    <t>ganz. erTeuli</t>
  </si>
  <si>
    <t>Rirebuleba. Llari</t>
  </si>
  <si>
    <t>maT Soris xelfasi</t>
  </si>
  <si>
    <t>ლარი</t>
  </si>
  <si>
    <t>ჯამი</t>
  </si>
  <si>
    <t>gauTvaliswinebeli xarjebi %</t>
  </si>
  <si>
    <t>jami</t>
  </si>
  <si>
    <t>dagrovebiTi sapensio gadasaxadi %</t>
  </si>
  <si>
    <t>სულ ჯამი</t>
  </si>
  <si>
    <t>obieqtis lokaluri xarjTaRricxva</t>
  </si>
  <si>
    <t>დანართი №2</t>
  </si>
  <si>
    <t>№</t>
  </si>
  <si>
    <t>საფუძველი</t>
  </si>
  <si>
    <t>სამუშაოების, რესურსების  დასახელება</t>
  </si>
  <si>
    <t>განზ.</t>
  </si>
  <si>
    <t>ნორმატიული რესურსი</t>
  </si>
  <si>
    <t>მასალა</t>
  </si>
  <si>
    <t>ხელფასი</t>
  </si>
  <si>
    <t>მანქანა მექანიზმები</t>
  </si>
  <si>
    <t>ერთეული</t>
  </si>
  <si>
    <t>სულ</t>
  </si>
  <si>
    <t>ერთ. ფასი</t>
  </si>
  <si>
    <t xml:space="preserve">I.  დემონტაჟის სამუშაოები </t>
  </si>
  <si>
    <t>ს.ნ და წ.  46-28-3</t>
  </si>
  <si>
    <t>აზბესტო ცემენტის სახურავის დემონტაჟი (დასაწყობებით)</t>
  </si>
  <si>
    <r>
      <t>მ</t>
    </r>
    <r>
      <rPr>
        <b/>
        <vertAlign val="superscript"/>
        <sz val="11"/>
        <rFont val="AcadNusx"/>
      </rPr>
      <t>2</t>
    </r>
  </si>
  <si>
    <t>შრომითი რესურსი</t>
  </si>
  <si>
    <t>კაც/სთ</t>
  </si>
  <si>
    <t>მანქანები</t>
  </si>
  <si>
    <t>ს.ნ და წ.  46-27-4</t>
  </si>
  <si>
    <t>დაზიანებულ ადგილებში ხის კონსტრუქციების დაშლა</t>
  </si>
  <si>
    <t>ე.ნ. და გ.               1-22</t>
  </si>
  <si>
    <t>სამშენებლო ტერიტორიის გასუფთავება ნაგვისგან და დატვირთვა ავტოთვითმცლელზე ხელით</t>
  </si>
  <si>
    <t>ტონა</t>
  </si>
  <si>
    <t>სამშენებლო ნაგვის ტრანსპორტირება 5 კმ-ზე</t>
  </si>
  <si>
    <t>II. სახურავის მოწყობა</t>
  </si>
  <si>
    <t>ს.ნ და წ.  10-4-1                  მის.</t>
  </si>
  <si>
    <t>სახურავის ხის კონსტრუქციების მოწყობა დაზიანებულ ადგილებში</t>
  </si>
  <si>
    <r>
      <t>1 m</t>
    </r>
    <r>
      <rPr>
        <b/>
        <vertAlign val="superscript"/>
        <sz val="11"/>
        <rFont val="AcadNusx"/>
      </rPr>
      <t>3</t>
    </r>
  </si>
  <si>
    <t xml:space="preserve">ხე მასალა </t>
  </si>
  <si>
    <t>კუბ.მ.</t>
  </si>
  <si>
    <t>ლურსმანი</t>
  </si>
  <si>
    <t>კგ.</t>
  </si>
  <si>
    <t>სხვა მასალები</t>
  </si>
  <si>
    <t>ცალი</t>
  </si>
  <si>
    <t>სხვა ხარჯები</t>
  </si>
  <si>
    <t>სახურავის მოწყობა პროფნასტილით სისქით 0,5 მმ. (+-2%)</t>
  </si>
  <si>
    <t>კვ.მ.</t>
  </si>
  <si>
    <t>გამო.</t>
  </si>
  <si>
    <t>სჭვალი (1 კვ.მ. 6 ცალი)</t>
  </si>
  <si>
    <t xml:space="preserve">ზედნადები ხარჯები </t>
  </si>
  <si>
    <t>გეგმიური დაგროვება</t>
  </si>
  <si>
    <t>ს.ნ და წ. 12-6-2</t>
  </si>
  <si>
    <t>ს.ნ და წ.  12-8-4</t>
  </si>
  <si>
    <t>წყალმიმღები ღარის მოწყობა მოთუთიებული თუნუქით სისქით 0.5მმ.</t>
  </si>
  <si>
    <t>მეტრი</t>
  </si>
  <si>
    <t>მოთუთიებული თუნუქი სისქით 0.5მმ.</t>
  </si>
  <si>
    <t>ჭანჭიკი</t>
  </si>
  <si>
    <t>სამაგრი კავი</t>
  </si>
  <si>
    <t>ს.ნ და წ.      12-8-1</t>
  </si>
  <si>
    <t>წყალმიმღები მილების მოწყობა მოთუთიებული თუნუქის</t>
  </si>
  <si>
    <t>წყალმიმღები მილი მოთუთიებული თუნუქის სისქით 0.5მმ.</t>
  </si>
  <si>
    <t>საწვიმარი ძაბრი მოთუთიებული თუნუქის სისქით 0.5მმ.</t>
  </si>
  <si>
    <t>გრძ.მ.</t>
  </si>
  <si>
    <t>საწვიმარი მუხლი მოთუთიებული თუნუქის სისქით 0.5მმ.</t>
  </si>
  <si>
    <t>მოთუთიებული თუნუქის პროფნასტილი სისქით 0,5 მმ.</t>
  </si>
  <si>
    <t>მოთუთიებული თუნუქი 0,5 მმ. (კეხი)</t>
  </si>
  <si>
    <t xml:space="preserve">წყალტუბოს მუნიციპალიტეტის სოფელ მაღლაკში (იმერეთის საყრდენი პუნქტი) #7 საცხოვრებელი ბინის სახურავის მოწყობის სამუშაოები  </t>
  </si>
  <si>
    <t>Sedgenilia: m.S.k. I kvartlis mixedviT</t>
  </si>
  <si>
    <t>Rirebuleba: 2020 wlis mimdinare fasebi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</si>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</sst>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0.0000"/>
    <numFmt numFmtId="166" formatCode="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cadNusx"/>
    </font>
    <font>
      <b/>
      <sz val="12"/>
      <name val="AcadNusx"/>
    </font>
    <font>
      <sz val="10"/>
      <name val="Arial"/>
      <family val="2"/>
    </font>
    <font>
      <b/>
      <sz val="11"/>
      <color theme="1"/>
      <name val="AcadMtavr"/>
    </font>
    <font>
      <b/>
      <i/>
      <sz val="10"/>
      <color theme="1"/>
      <name val="AcadNusx"/>
    </font>
    <font>
      <sz val="10"/>
      <color theme="1"/>
      <name val="AcadNusx"/>
    </font>
    <font>
      <sz val="11"/>
      <color theme="1"/>
      <name val="AcadNusx"/>
    </font>
    <font>
      <b/>
      <sz val="10"/>
      <color theme="1"/>
      <name val="AcadNusx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name val="AcadNusx"/>
    </font>
    <font>
      <b/>
      <sz val="11"/>
      <name val="AcadNusx"/>
    </font>
    <font>
      <b/>
      <vertAlign val="superscript"/>
      <sz val="11"/>
      <name val="AcadNusx"/>
    </font>
    <font>
      <b/>
      <sz val="11"/>
      <name val="Calibri"/>
      <family val="2"/>
      <charset val="204"/>
      <scheme val="minor"/>
    </font>
    <font>
      <sz val="11"/>
      <name val="AcadNusx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name val="AcadNusx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</cellStyleXfs>
  <cellXfs count="131">
    <xf numFmtId="0" fontId="0" fillId="0" borderId="0" xfId="0"/>
    <xf numFmtId="0" fontId="7" fillId="0" borderId="0" xfId="3"/>
    <xf numFmtId="0" fontId="5" fillId="0" borderId="0" xfId="2" applyFont="1" applyAlignment="1">
      <alignment wrapText="1"/>
    </xf>
    <xf numFmtId="0" fontId="8" fillId="0" borderId="0" xfId="0" applyFont="1" applyAlignment="1">
      <alignment vertical="center"/>
    </xf>
    <xf numFmtId="0" fontId="5" fillId="0" borderId="1" xfId="2" applyFont="1" applyBorder="1" applyAlignment="1">
      <alignment wrapText="1"/>
    </xf>
    <xf numFmtId="0" fontId="8" fillId="0" borderId="0" xfId="0" applyFont="1" applyAlignment="1">
      <alignment vertical="center" wrapText="1"/>
    </xf>
    <xf numFmtId="0" fontId="9" fillId="0" borderId="2" xfId="3" applyFont="1" applyBorder="1" applyAlignment="1">
      <alignment horizontal="center" vertical="center"/>
    </xf>
    <xf numFmtId="0" fontId="10" fillId="0" borderId="0" xfId="3" applyFont="1"/>
    <xf numFmtId="0" fontId="9" fillId="2" borderId="2" xfId="3" applyFont="1" applyFill="1" applyBorder="1" applyAlignment="1">
      <alignment horizontal="center" vertical="center"/>
    </xf>
    <xf numFmtId="0" fontId="10" fillId="0" borderId="2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 wrapText="1"/>
    </xf>
    <xf numFmtId="1" fontId="10" fillId="0" borderId="2" xfId="3" applyNumberFormat="1" applyFont="1" applyBorder="1" applyAlignment="1">
      <alignment horizontal="center" vertical="center"/>
    </xf>
    <xf numFmtId="2" fontId="12" fillId="0" borderId="2" xfId="3" applyNumberFormat="1" applyFont="1" applyBorder="1" applyAlignment="1">
      <alignment horizontal="center" vertical="center"/>
    </xf>
    <xf numFmtId="1" fontId="12" fillId="0" borderId="2" xfId="3" applyNumberFormat="1" applyFont="1" applyBorder="1" applyAlignment="1">
      <alignment horizontal="center" vertical="center"/>
    </xf>
    <xf numFmtId="9" fontId="9" fillId="0" borderId="2" xfId="3" applyNumberFormat="1" applyFont="1" applyBorder="1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2" fontId="0" fillId="4" borderId="2" xfId="0" applyNumberFormat="1" applyFill="1" applyBorder="1"/>
    <xf numFmtId="49" fontId="15" fillId="5" borderId="2" xfId="0" applyNumberFormat="1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left" vertical="center" wrapText="1"/>
    </xf>
    <xf numFmtId="0" fontId="16" fillId="5" borderId="2" xfId="0" applyFont="1" applyFill="1" applyBorder="1" applyAlignment="1">
      <alignment horizontal="center" vertical="center"/>
    </xf>
    <xf numFmtId="165" fontId="18" fillId="5" borderId="2" xfId="1" applyNumberFormat="1" applyFont="1" applyFill="1" applyBorder="1" applyAlignment="1">
      <alignment horizontal="center" vertical="center" wrapText="1"/>
    </xf>
    <xf numFmtId="165" fontId="18" fillId="5" borderId="2" xfId="1" applyNumberFormat="1" applyFont="1" applyFill="1" applyBorder="1" applyAlignment="1" applyProtection="1">
      <alignment horizontal="center" vertical="center" wrapText="1"/>
      <protection locked="0"/>
    </xf>
    <xf numFmtId="2" fontId="18" fillId="5" borderId="2" xfId="1" applyNumberFormat="1" applyFont="1" applyFill="1" applyBorder="1" applyAlignment="1" applyProtection="1">
      <alignment horizontal="center" vertical="center" wrapText="1"/>
      <protection locked="0"/>
    </xf>
    <xf numFmtId="2" fontId="18" fillId="5" borderId="2" xfId="1" applyNumberFormat="1" applyFont="1" applyFill="1" applyBorder="1" applyAlignment="1">
      <alignment horizontal="center" vertical="center" wrapText="1"/>
    </xf>
    <xf numFmtId="49" fontId="15" fillId="6" borderId="2" xfId="0" applyNumberFormat="1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left" vertical="center"/>
    </xf>
    <xf numFmtId="0" fontId="19" fillId="7" borderId="2" xfId="0" applyFont="1" applyFill="1" applyBorder="1" applyAlignment="1">
      <alignment horizontal="center" vertical="center"/>
    </xf>
    <xf numFmtId="165" fontId="20" fillId="7" borderId="2" xfId="1" applyNumberFormat="1" applyFont="1" applyFill="1" applyBorder="1" applyAlignment="1">
      <alignment horizontal="center" vertical="center" wrapText="1"/>
    </xf>
    <xf numFmtId="165" fontId="20" fillId="7" borderId="2" xfId="1" applyNumberFormat="1" applyFont="1" applyFill="1" applyBorder="1" applyAlignment="1" applyProtection="1">
      <alignment horizontal="center" vertical="center" wrapText="1"/>
      <protection locked="0"/>
    </xf>
    <xf numFmtId="2" fontId="20" fillId="7" borderId="2" xfId="1" applyNumberFormat="1" applyFont="1" applyFill="1" applyBorder="1" applyAlignment="1" applyProtection="1">
      <alignment horizontal="center" vertical="center" wrapText="1"/>
      <protection locked="0"/>
    </xf>
    <xf numFmtId="2" fontId="20" fillId="7" borderId="2" xfId="1" applyNumberFormat="1" applyFont="1" applyFill="1" applyBorder="1" applyAlignment="1">
      <alignment horizontal="center" vertical="center" wrapText="1"/>
    </xf>
    <xf numFmtId="49" fontId="15" fillId="5" borderId="2" xfId="4" applyNumberFormat="1" applyFont="1" applyFill="1" applyBorder="1" applyAlignment="1">
      <alignment horizontal="center" vertical="center" wrapText="1"/>
    </xf>
    <xf numFmtId="0" fontId="16" fillId="5" borderId="2" xfId="4" applyFont="1" applyFill="1" applyBorder="1" applyAlignment="1">
      <alignment horizontal="left" vertical="center" wrapText="1"/>
    </xf>
    <xf numFmtId="165" fontId="20" fillId="5" borderId="2" xfId="4" applyNumberFormat="1" applyFont="1" applyFill="1" applyBorder="1" applyAlignment="1">
      <alignment horizontal="center"/>
    </xf>
    <xf numFmtId="165" fontId="18" fillId="5" borderId="2" xfId="4" applyNumberFormat="1" applyFont="1" applyFill="1" applyBorder="1" applyAlignment="1">
      <alignment horizontal="center" vertical="center"/>
    </xf>
    <xf numFmtId="2" fontId="20" fillId="5" borderId="2" xfId="4" applyNumberFormat="1" applyFont="1" applyFill="1" applyBorder="1" applyAlignment="1">
      <alignment horizontal="center"/>
    </xf>
    <xf numFmtId="49" fontId="15" fillId="6" borderId="2" xfId="4" applyNumberFormat="1" applyFont="1" applyFill="1" applyBorder="1" applyAlignment="1">
      <alignment horizontal="center" vertical="center" wrapText="1"/>
    </xf>
    <xf numFmtId="165" fontId="20" fillId="0" borderId="2" xfId="1" applyNumberFormat="1" applyFont="1" applyBorder="1" applyAlignment="1">
      <alignment horizontal="center"/>
    </xf>
    <xf numFmtId="165" fontId="20" fillId="0" borderId="2" xfId="1" applyNumberFormat="1" applyFont="1" applyBorder="1" applyAlignment="1">
      <alignment horizontal="center" vertical="center"/>
    </xf>
    <xf numFmtId="2" fontId="20" fillId="0" borderId="2" xfId="1" applyNumberFormat="1" applyFont="1" applyBorder="1" applyAlignment="1">
      <alignment horizontal="center" vertical="center"/>
    </xf>
    <xf numFmtId="2" fontId="20" fillId="0" borderId="2" xfId="1" applyNumberFormat="1" applyFont="1" applyBorder="1" applyAlignment="1">
      <alignment horizontal="center"/>
    </xf>
    <xf numFmtId="0" fontId="16" fillId="5" borderId="2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165" fontId="20" fillId="5" borderId="2" xfId="1" applyNumberFormat="1" applyFont="1" applyFill="1" applyBorder="1" applyAlignment="1" applyProtection="1">
      <alignment horizontal="center" vertical="center" wrapText="1"/>
      <protection locked="0"/>
    </xf>
    <xf numFmtId="165" fontId="20" fillId="5" borderId="2" xfId="1" applyNumberFormat="1" applyFont="1" applyFill="1" applyBorder="1" applyAlignment="1">
      <alignment horizontal="center" vertical="center" wrapText="1"/>
    </xf>
    <xf numFmtId="2" fontId="20" fillId="5" borderId="2" xfId="1" applyNumberFormat="1" applyFont="1" applyFill="1" applyBorder="1" applyAlignment="1" applyProtection="1">
      <alignment horizontal="center" vertical="center" wrapText="1"/>
      <protection locked="0"/>
    </xf>
    <xf numFmtId="2" fontId="20" fillId="5" borderId="2" xfId="1" applyNumberFormat="1" applyFont="1" applyFill="1" applyBorder="1" applyAlignment="1">
      <alignment horizontal="center" vertical="center" wrapText="1"/>
    </xf>
    <xf numFmtId="0" fontId="19" fillId="4" borderId="2" xfId="4" applyFont="1" applyFill="1" applyBorder="1" applyAlignment="1">
      <alignment horizontal="center" vertical="center"/>
    </xf>
    <xf numFmtId="49" fontId="5" fillId="4" borderId="2" xfId="4" applyNumberFormat="1" applyFont="1" applyFill="1" applyBorder="1" applyAlignment="1">
      <alignment horizontal="center"/>
    </xf>
    <xf numFmtId="165" fontId="16" fillId="4" borderId="2" xfId="1" applyNumberFormat="1" applyFont="1" applyFill="1" applyBorder="1" applyAlignment="1">
      <alignment horizontal="right" vertical="center" wrapText="1"/>
    </xf>
    <xf numFmtId="49" fontId="5" fillId="0" borderId="2" xfId="4" applyNumberFormat="1" applyFont="1" applyBorder="1" applyAlignment="1">
      <alignment horizontal="center"/>
    </xf>
    <xf numFmtId="0" fontId="19" fillId="7" borderId="2" xfId="0" applyFont="1" applyFill="1" applyBorder="1" applyAlignment="1">
      <alignment horizontal="left" vertical="center" wrapText="1"/>
    </xf>
    <xf numFmtId="2" fontId="20" fillId="7" borderId="2" xfId="1" applyNumberFormat="1" applyFont="1" applyFill="1" applyBorder="1" applyAlignment="1">
      <alignment horizontal="center" vertical="center"/>
    </xf>
    <xf numFmtId="165" fontId="20" fillId="7" borderId="2" xfId="1" applyNumberFormat="1" applyFont="1" applyFill="1" applyBorder="1" applyAlignment="1">
      <alignment horizontal="center" vertical="center"/>
    </xf>
    <xf numFmtId="2" fontId="20" fillId="7" borderId="2" xfId="1" applyNumberFormat="1" applyFont="1" applyFill="1" applyBorder="1" applyAlignment="1" applyProtection="1">
      <alignment horizontal="center" vertical="center"/>
      <protection locked="0"/>
    </xf>
    <xf numFmtId="49" fontId="5" fillId="7" borderId="2" xfId="0" applyNumberFormat="1" applyFont="1" applyFill="1" applyBorder="1" applyAlignment="1">
      <alignment horizontal="center" vertical="center" wrapText="1"/>
    </xf>
    <xf numFmtId="49" fontId="5" fillId="7" borderId="2" xfId="0" applyNumberFormat="1" applyFont="1" applyFill="1" applyBorder="1" applyAlignment="1">
      <alignment horizontal="center"/>
    </xf>
    <xf numFmtId="166" fontId="20" fillId="7" borderId="2" xfId="1" applyNumberFormat="1" applyFont="1" applyFill="1" applyBorder="1" applyAlignment="1">
      <alignment horizontal="center" vertical="center"/>
    </xf>
    <xf numFmtId="49" fontId="5" fillId="7" borderId="2" xfId="0" applyNumberFormat="1" applyFont="1" applyFill="1" applyBorder="1" applyAlignment="1">
      <alignment horizontal="center" vertical="center"/>
    </xf>
    <xf numFmtId="49" fontId="15" fillId="5" borderId="2" xfId="0" applyNumberFormat="1" applyFont="1" applyFill="1" applyBorder="1" applyAlignment="1">
      <alignment horizontal="center" wrapText="1"/>
    </xf>
    <xf numFmtId="165" fontId="18" fillId="5" borderId="2" xfId="1" applyNumberFormat="1" applyFont="1" applyFill="1" applyBorder="1" applyAlignment="1">
      <alignment horizontal="center" vertical="center"/>
    </xf>
    <xf numFmtId="2" fontId="18" fillId="5" borderId="2" xfId="1" applyNumberFormat="1" applyFont="1" applyFill="1" applyBorder="1" applyAlignment="1">
      <alignment horizontal="center" vertical="center"/>
    </xf>
    <xf numFmtId="2" fontId="18" fillId="5" borderId="2" xfId="1" applyNumberFormat="1" applyFont="1" applyFill="1" applyBorder="1" applyAlignment="1" applyProtection="1">
      <alignment horizontal="center" vertical="center"/>
      <protection locked="0"/>
    </xf>
    <xf numFmtId="166" fontId="20" fillId="7" borderId="2" xfId="1" applyNumberFormat="1" applyFont="1" applyFill="1" applyBorder="1" applyAlignment="1">
      <alignment horizontal="center" vertical="center" wrapText="1"/>
    </xf>
    <xf numFmtId="0" fontId="19" fillId="7" borderId="2" xfId="6" applyFont="1" applyFill="1" applyBorder="1" applyAlignment="1">
      <alignment horizontal="left" vertical="center" wrapText="1"/>
    </xf>
    <xf numFmtId="0" fontId="19" fillId="7" borderId="2" xfId="6" applyFont="1" applyFill="1" applyBorder="1" applyAlignment="1">
      <alignment horizontal="center" vertical="center"/>
    </xf>
    <xf numFmtId="0" fontId="0" fillId="8" borderId="2" xfId="0" applyFill="1" applyBorder="1" applyAlignment="1">
      <alignment vertical="center"/>
    </xf>
    <xf numFmtId="0" fontId="21" fillId="8" borderId="2" xfId="0" applyFont="1" applyFill="1" applyBorder="1"/>
    <xf numFmtId="0" fontId="3" fillId="8" borderId="2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vertical="center"/>
    </xf>
    <xf numFmtId="165" fontId="0" fillId="8" borderId="2" xfId="0" applyNumberFormat="1" applyFill="1" applyBorder="1"/>
    <xf numFmtId="2" fontId="0" fillId="8" borderId="2" xfId="0" applyNumberFormat="1" applyFill="1" applyBorder="1" applyAlignment="1">
      <alignment vertical="center"/>
    </xf>
    <xf numFmtId="2" fontId="3" fillId="8" borderId="2" xfId="0" applyNumberFormat="1" applyFont="1" applyFill="1" applyBorder="1" applyAlignment="1">
      <alignment vertical="center"/>
    </xf>
    <xf numFmtId="9" fontId="3" fillId="8" borderId="2" xfId="0" applyNumberFormat="1" applyFont="1" applyFill="1" applyBorder="1" applyAlignment="1">
      <alignment horizontal="center" vertical="center"/>
    </xf>
    <xf numFmtId="0" fontId="0" fillId="8" borderId="2" xfId="0" applyFill="1" applyBorder="1"/>
    <xf numFmtId="2" fontId="0" fillId="8" borderId="2" xfId="0" applyNumberFormat="1" applyFill="1" applyBorder="1"/>
    <xf numFmtId="0" fontId="0" fillId="0" borderId="0" xfId="0" applyAlignment="1">
      <alignment vertical="center"/>
    </xf>
    <xf numFmtId="0" fontId="21" fillId="0" borderId="0" xfId="0" applyFont="1"/>
    <xf numFmtId="2" fontId="20" fillId="0" borderId="2" xfId="4" applyNumberFormat="1" applyFont="1" applyBorder="1" applyAlignment="1">
      <alignment horizontal="center" vertical="center"/>
    </xf>
    <xf numFmtId="49" fontId="19" fillId="6" borderId="2" xfId="0" applyNumberFormat="1" applyFont="1" applyFill="1" applyBorder="1" applyAlignment="1">
      <alignment horizontal="center" vertical="center" wrapText="1"/>
    </xf>
    <xf numFmtId="2" fontId="20" fillId="6" borderId="2" xfId="1" applyNumberFormat="1" applyFont="1" applyFill="1" applyBorder="1" applyAlignment="1" applyProtection="1">
      <alignment horizontal="center" vertical="center"/>
      <protection locked="0"/>
    </xf>
    <xf numFmtId="0" fontId="19" fillId="7" borderId="2" xfId="0" applyFont="1" applyFill="1" applyBorder="1" applyAlignment="1">
      <alignment horizontal="left"/>
    </xf>
    <xf numFmtId="0" fontId="19" fillId="7" borderId="2" xfId="0" applyFont="1" applyFill="1" applyBorder="1" applyAlignment="1">
      <alignment wrapText="1"/>
    </xf>
    <xf numFmtId="49" fontId="22" fillId="5" borderId="2" xfId="0" applyNumberFormat="1" applyFont="1" applyFill="1" applyBorder="1" applyAlignment="1">
      <alignment horizontal="center" wrapText="1"/>
    </xf>
    <xf numFmtId="0" fontId="6" fillId="5" borderId="2" xfId="0" applyFont="1" applyFill="1" applyBorder="1" applyAlignment="1">
      <alignment vertical="center" wrapText="1"/>
    </xf>
    <xf numFmtId="49" fontId="22" fillId="5" borderId="2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left" vertical="center" wrapText="1"/>
    </xf>
    <xf numFmtId="1" fontId="3" fillId="6" borderId="0" xfId="0" applyNumberFormat="1" applyFont="1" applyFill="1" applyAlignment="1">
      <alignment horizontal="center" vertical="center" wrapText="1"/>
    </xf>
    <xf numFmtId="0" fontId="5" fillId="0" borderId="0" xfId="2" applyFont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6" fillId="5" borderId="8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6" fillId="4" borderId="4" xfId="5" applyFont="1" applyFill="1" applyBorder="1" applyAlignment="1">
      <alignment horizontal="center" vertical="center"/>
    </xf>
    <xf numFmtId="0" fontId="6" fillId="4" borderId="7" xfId="5" applyFont="1" applyFill="1" applyBorder="1" applyAlignment="1">
      <alignment horizontal="center" vertical="center"/>
    </xf>
    <xf numFmtId="0" fontId="6" fillId="4" borderId="5" xfId="5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</cellXfs>
  <cellStyles count="7">
    <cellStyle name="Comma" xfId="1" builtinId="3"/>
    <cellStyle name="Normal" xfId="0" builtinId="0"/>
    <cellStyle name="Normal 10" xfId="4"/>
    <cellStyle name="Normal 2" xfId="3"/>
    <cellStyle name="Normal_gare wyalsadfenigagarini 2_SMSH2008-IIkv ." xfId="5"/>
    <cellStyle name="Обычный 4_პუშკინის 13" xfId="2"/>
    <cellStyle name="Обычный_Лист10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D25" sqref="D25"/>
    </sheetView>
  </sheetViews>
  <sheetFormatPr defaultRowHeight="12.75" x14ac:dyDescent="0.2"/>
  <cols>
    <col min="1" max="1" width="4" style="1" customWidth="1"/>
    <col min="2" max="2" width="62.42578125" style="1" customWidth="1"/>
    <col min="3" max="3" width="22.28515625" style="1" customWidth="1"/>
    <col min="4" max="4" width="25.28515625" style="1" customWidth="1"/>
    <col min="5" max="5" width="27.5703125" style="1" customWidth="1"/>
    <col min="6" max="6" width="12.140625" style="1" customWidth="1"/>
    <col min="7" max="7" width="11.85546875" style="1" customWidth="1"/>
    <col min="8" max="16384" width="9.140625" style="1"/>
  </cols>
  <sheetData>
    <row r="1" spans="1:6" ht="19.5" customHeight="1" x14ac:dyDescent="0.2">
      <c r="A1" s="103" t="s">
        <v>0</v>
      </c>
      <c r="B1" s="103"/>
      <c r="C1" s="103"/>
      <c r="D1" s="103"/>
      <c r="E1" s="103"/>
    </row>
    <row r="2" spans="1:6" ht="13.5" x14ac:dyDescent="0.25">
      <c r="A2" s="2"/>
      <c r="B2" s="2"/>
      <c r="C2" s="2"/>
      <c r="D2" s="2"/>
      <c r="E2" s="2"/>
    </row>
    <row r="3" spans="1:6" ht="13.5" x14ac:dyDescent="0.25">
      <c r="A3" s="2"/>
      <c r="B3" s="2"/>
      <c r="C3" s="2"/>
      <c r="D3" s="2"/>
      <c r="E3" s="2"/>
    </row>
    <row r="4" spans="1:6" ht="14.25" x14ac:dyDescent="0.2">
      <c r="A4" s="104" t="s">
        <v>1</v>
      </c>
      <c r="B4" s="104"/>
      <c r="C4" s="104"/>
      <c r="D4" s="104"/>
      <c r="E4" s="104"/>
      <c r="F4" s="3"/>
    </row>
    <row r="5" spans="1:6" ht="13.5" x14ac:dyDescent="0.25">
      <c r="A5" s="2"/>
      <c r="B5" s="2"/>
      <c r="C5" s="2"/>
      <c r="D5" s="2"/>
      <c r="E5" s="2"/>
    </row>
    <row r="6" spans="1:6" ht="14.25" x14ac:dyDescent="0.25">
      <c r="A6" s="2"/>
      <c r="B6" s="3" t="s">
        <v>72</v>
      </c>
      <c r="C6" s="2"/>
      <c r="D6" s="2"/>
      <c r="E6" s="2"/>
    </row>
    <row r="7" spans="1:6" ht="14.25" x14ac:dyDescent="0.25">
      <c r="A7" s="4"/>
      <c r="B7" s="5" t="s">
        <v>73</v>
      </c>
      <c r="C7" s="4"/>
      <c r="D7" s="4"/>
      <c r="E7" s="4"/>
    </row>
    <row r="8" spans="1:6" ht="35.25" customHeight="1" x14ac:dyDescent="0.25">
      <c r="A8" s="6" t="s">
        <v>2</v>
      </c>
      <c r="B8" s="6" t="s">
        <v>3</v>
      </c>
      <c r="C8" s="6" t="s">
        <v>4</v>
      </c>
      <c r="D8" s="6" t="s">
        <v>5</v>
      </c>
      <c r="E8" s="6" t="s">
        <v>6</v>
      </c>
      <c r="F8" s="7"/>
    </row>
    <row r="9" spans="1:6" ht="13.5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7"/>
    </row>
    <row r="10" spans="1:6" ht="47.25" x14ac:dyDescent="0.25">
      <c r="A10" s="9">
        <v>1</v>
      </c>
      <c r="B10" s="10" t="s">
        <v>71</v>
      </c>
      <c r="C10" s="9" t="s">
        <v>7</v>
      </c>
      <c r="D10" s="11"/>
      <c r="E10" s="11"/>
      <c r="F10" s="7"/>
    </row>
    <row r="11" spans="1:6" ht="13.5" x14ac:dyDescent="0.25">
      <c r="A11" s="9"/>
      <c r="B11" s="6" t="s">
        <v>8</v>
      </c>
      <c r="C11" s="6"/>
      <c r="D11" s="12"/>
      <c r="E11" s="13"/>
      <c r="F11" s="7"/>
    </row>
    <row r="12" spans="1:6" ht="13.5" x14ac:dyDescent="0.25">
      <c r="A12" s="9"/>
      <c r="B12" s="6" t="s">
        <v>9</v>
      </c>
      <c r="C12" s="14">
        <v>0.03</v>
      </c>
      <c r="D12" s="12"/>
      <c r="E12" s="13"/>
      <c r="F12" s="7"/>
    </row>
    <row r="13" spans="1:6" ht="13.5" x14ac:dyDescent="0.25">
      <c r="A13" s="9"/>
      <c r="B13" s="6" t="s">
        <v>10</v>
      </c>
      <c r="C13" s="6"/>
      <c r="D13" s="12"/>
      <c r="E13" s="13"/>
      <c r="F13" s="7"/>
    </row>
    <row r="14" spans="1:6" ht="13.5" x14ac:dyDescent="0.25">
      <c r="A14" s="9"/>
      <c r="B14" s="6" t="s">
        <v>11</v>
      </c>
      <c r="C14" s="14">
        <v>0.02</v>
      </c>
      <c r="D14" s="12"/>
      <c r="E14" s="13"/>
      <c r="F14" s="7"/>
    </row>
    <row r="15" spans="1:6" ht="13.5" x14ac:dyDescent="0.25">
      <c r="A15" s="9"/>
      <c r="B15" s="6" t="s">
        <v>10</v>
      </c>
      <c r="C15" s="6"/>
      <c r="D15" s="12"/>
      <c r="E15" s="13"/>
      <c r="F15" s="7"/>
    </row>
    <row r="16" spans="1:6" ht="13.5" x14ac:dyDescent="0.25">
      <c r="A16" s="9"/>
      <c r="B16" s="6" t="s">
        <v>12</v>
      </c>
      <c r="C16" s="6"/>
      <c r="D16" s="12"/>
      <c r="E16" s="13"/>
      <c r="F16" s="7"/>
    </row>
    <row r="17" spans="1:10" ht="13.5" x14ac:dyDescent="0.25">
      <c r="A17" s="7"/>
      <c r="B17" s="7"/>
      <c r="C17" s="7"/>
      <c r="D17" s="7"/>
      <c r="E17" s="7"/>
      <c r="F17" s="7"/>
    </row>
    <row r="18" spans="1:10" ht="13.5" x14ac:dyDescent="0.25">
      <c r="A18" s="7"/>
      <c r="B18" s="7"/>
      <c r="C18" s="7"/>
      <c r="D18" s="7"/>
      <c r="E18" s="7"/>
      <c r="F18" s="7"/>
    </row>
    <row r="19" spans="1:10" ht="13.5" x14ac:dyDescent="0.25">
      <c r="A19" s="15"/>
      <c r="B19" s="15"/>
      <c r="C19" s="15"/>
      <c r="D19" s="15"/>
      <c r="E19" s="15"/>
      <c r="F19" s="7"/>
    </row>
    <row r="20" spans="1:10" ht="15" x14ac:dyDescent="0.25">
      <c r="A20" s="15"/>
      <c r="B20" s="16"/>
      <c r="C20" s="17"/>
      <c r="D20" s="18"/>
      <c r="E20" s="18"/>
      <c r="F20" s="18"/>
    </row>
    <row r="21" spans="1:10" ht="15" x14ac:dyDescent="0.25">
      <c r="A21" s="15"/>
      <c r="B21" s="19"/>
      <c r="C21" s="17"/>
      <c r="D21" s="18"/>
      <c r="E21" s="18"/>
      <c r="F21" s="18"/>
    </row>
    <row r="22" spans="1:10" ht="15" x14ac:dyDescent="0.25">
      <c r="A22" s="15"/>
      <c r="B22" s="16"/>
      <c r="F22" s="20"/>
      <c r="G22" s="18"/>
      <c r="H22" s="18"/>
      <c r="I22" s="18"/>
      <c r="J22" s="18"/>
    </row>
    <row r="23" spans="1:10" ht="13.5" x14ac:dyDescent="0.25">
      <c r="A23" s="21"/>
      <c r="B23" s="21"/>
      <c r="C23" s="21"/>
      <c r="D23" s="21"/>
      <c r="E23" s="21"/>
      <c r="F23" s="7"/>
    </row>
    <row r="24" spans="1:10" ht="15" x14ac:dyDescent="0.25">
      <c r="A24" s="7"/>
      <c r="B24" s="16"/>
      <c r="C24" s="20"/>
      <c r="D24" s="20"/>
      <c r="E24" s="7"/>
      <c r="F24" s="7"/>
    </row>
    <row r="25" spans="1:10" ht="13.5" x14ac:dyDescent="0.25">
      <c r="A25" s="7"/>
      <c r="B25" s="7"/>
      <c r="C25" s="7"/>
      <c r="D25" s="7"/>
      <c r="E25" s="7"/>
      <c r="F25" s="7"/>
    </row>
    <row r="26" spans="1:10" ht="13.5" x14ac:dyDescent="0.25">
      <c r="A26" s="7"/>
      <c r="B26" s="7"/>
      <c r="C26" s="7"/>
      <c r="D26" s="7"/>
      <c r="E26" s="7"/>
      <c r="F26" s="7"/>
    </row>
    <row r="27" spans="1:10" ht="13.5" x14ac:dyDescent="0.25">
      <c r="A27" s="7"/>
      <c r="B27" s="7"/>
      <c r="C27" s="7"/>
      <c r="D27" s="7"/>
      <c r="E27" s="7"/>
      <c r="F27" s="7"/>
    </row>
    <row r="28" spans="1:10" ht="13.5" x14ac:dyDescent="0.25">
      <c r="A28" s="7"/>
      <c r="B28" s="7"/>
      <c r="C28" s="7"/>
      <c r="D28" s="7"/>
      <c r="E28" s="7"/>
      <c r="F28" s="7"/>
    </row>
  </sheetData>
  <mergeCells count="2">
    <mergeCell ref="A1:E1"/>
    <mergeCell ref="A4:E4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abSelected="1" workbookViewId="0">
      <selection activeCell="K54" sqref="K54"/>
    </sheetView>
  </sheetViews>
  <sheetFormatPr defaultRowHeight="15" x14ac:dyDescent="0.25"/>
  <cols>
    <col min="1" max="1" width="3.85546875" style="91" customWidth="1"/>
    <col min="2" max="2" width="11.42578125" style="92" customWidth="1"/>
    <col min="3" max="3" width="59.85546875" customWidth="1"/>
    <col min="6" max="8" width="9.5703125" bestFit="1" customWidth="1"/>
    <col min="9" max="9" width="7.85546875" customWidth="1"/>
    <col min="10" max="10" width="8.7109375" customWidth="1"/>
    <col min="11" max="11" width="7.5703125" customWidth="1"/>
    <col min="12" max="12" width="8" customWidth="1"/>
    <col min="13" max="13" width="9" customWidth="1"/>
  </cols>
  <sheetData>
    <row r="1" spans="1:13" ht="23.25" customHeight="1" x14ac:dyDescent="0.25">
      <c r="A1" s="126" t="s">
        <v>71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ht="15" customHeight="1" x14ac:dyDescent="0.25">
      <c r="A2" s="126" t="s">
        <v>13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1:13" ht="15" customHeight="1" x14ac:dyDescent="0.25">
      <c r="A3" s="22"/>
      <c r="B3" s="23"/>
      <c r="C3" s="22"/>
      <c r="D3" s="22"/>
      <c r="E3" s="22"/>
      <c r="F3" s="22"/>
      <c r="G3" s="22"/>
      <c r="H3" s="22"/>
      <c r="I3" s="22"/>
      <c r="J3" s="22"/>
      <c r="K3" s="22"/>
      <c r="L3" s="127" t="s">
        <v>14</v>
      </c>
      <c r="M3" s="127"/>
    </row>
    <row r="4" spans="1:13" x14ac:dyDescent="0.25">
      <c r="A4" s="20"/>
      <c r="B4" s="20"/>
      <c r="C4" s="3" t="s">
        <v>72</v>
      </c>
      <c r="D4" s="20"/>
      <c r="E4" s="22"/>
      <c r="F4" s="22"/>
      <c r="G4" s="22"/>
      <c r="H4" s="22"/>
      <c r="I4" s="22"/>
      <c r="J4" s="22"/>
      <c r="K4" s="22"/>
      <c r="L4" s="22"/>
      <c r="M4" s="22"/>
    </row>
    <row r="5" spans="1:13" ht="15" customHeight="1" x14ac:dyDescent="0.25">
      <c r="A5" s="24"/>
      <c r="B5" s="24"/>
      <c r="C5" s="5" t="s">
        <v>73</v>
      </c>
      <c r="D5" s="24"/>
      <c r="E5" s="24"/>
      <c r="F5" s="25"/>
      <c r="G5" s="128"/>
      <c r="H5" s="128"/>
      <c r="I5" s="128"/>
      <c r="J5" s="128"/>
      <c r="K5" s="128"/>
      <c r="L5" s="128"/>
      <c r="M5" s="102"/>
    </row>
    <row r="6" spans="1:13" ht="33.75" customHeight="1" x14ac:dyDescent="0.25">
      <c r="A6" s="112" t="s">
        <v>15</v>
      </c>
      <c r="B6" s="129" t="s">
        <v>16</v>
      </c>
      <c r="C6" s="112" t="s">
        <v>17</v>
      </c>
      <c r="D6" s="112" t="s">
        <v>18</v>
      </c>
      <c r="E6" s="110" t="s">
        <v>19</v>
      </c>
      <c r="F6" s="111"/>
      <c r="G6" s="108" t="s">
        <v>20</v>
      </c>
      <c r="H6" s="109"/>
      <c r="I6" s="108" t="s">
        <v>21</v>
      </c>
      <c r="J6" s="109"/>
      <c r="K6" s="110" t="s">
        <v>22</v>
      </c>
      <c r="L6" s="111"/>
      <c r="M6" s="112" t="s">
        <v>8</v>
      </c>
    </row>
    <row r="7" spans="1:13" ht="30" x14ac:dyDescent="0.25">
      <c r="A7" s="113"/>
      <c r="B7" s="130"/>
      <c r="C7" s="113"/>
      <c r="D7" s="113"/>
      <c r="E7" s="26" t="s">
        <v>23</v>
      </c>
      <c r="F7" s="27" t="s">
        <v>24</v>
      </c>
      <c r="G7" s="28" t="s">
        <v>25</v>
      </c>
      <c r="H7" s="27" t="s">
        <v>8</v>
      </c>
      <c r="I7" s="28" t="s">
        <v>25</v>
      </c>
      <c r="J7" s="27" t="s">
        <v>8</v>
      </c>
      <c r="K7" s="28" t="s">
        <v>25</v>
      </c>
      <c r="L7" s="27" t="s">
        <v>8</v>
      </c>
      <c r="M7" s="113"/>
    </row>
    <row r="8" spans="1:13" x14ac:dyDescent="0.25">
      <c r="A8" s="29">
        <v>1</v>
      </c>
      <c r="B8" s="30">
        <v>2</v>
      </c>
      <c r="C8" s="29">
        <v>3</v>
      </c>
      <c r="D8" s="29">
        <v>4</v>
      </c>
      <c r="E8" s="29">
        <v>5</v>
      </c>
      <c r="F8" s="29">
        <v>6</v>
      </c>
      <c r="G8" s="29">
        <v>7</v>
      </c>
      <c r="H8" s="29">
        <v>8</v>
      </c>
      <c r="I8" s="29">
        <v>9</v>
      </c>
      <c r="J8" s="29">
        <v>10</v>
      </c>
      <c r="K8" s="29">
        <v>11</v>
      </c>
      <c r="L8" s="29">
        <v>12</v>
      </c>
      <c r="M8" s="29">
        <v>13</v>
      </c>
    </row>
    <row r="9" spans="1:13" ht="15.75" x14ac:dyDescent="0.25">
      <c r="A9" s="29"/>
      <c r="B9" s="114" t="s">
        <v>26</v>
      </c>
      <c r="C9" s="115"/>
      <c r="D9" s="115"/>
      <c r="E9" s="115"/>
      <c r="F9" s="116"/>
      <c r="G9" s="31"/>
      <c r="H9" s="31"/>
      <c r="I9" s="31"/>
      <c r="J9" s="31"/>
      <c r="K9" s="31"/>
      <c r="L9" s="31"/>
      <c r="M9" s="31"/>
    </row>
    <row r="10" spans="1:13" ht="31.5" x14ac:dyDescent="0.25">
      <c r="A10" s="117">
        <v>1</v>
      </c>
      <c r="B10" s="32" t="s">
        <v>27</v>
      </c>
      <c r="C10" s="33" t="s">
        <v>28</v>
      </c>
      <c r="D10" s="34" t="s">
        <v>29</v>
      </c>
      <c r="E10" s="35"/>
      <c r="F10" s="35">
        <v>260</v>
      </c>
      <c r="G10" s="36"/>
      <c r="H10" s="35"/>
      <c r="I10" s="37"/>
      <c r="J10" s="38"/>
      <c r="K10" s="37"/>
      <c r="L10" s="38"/>
      <c r="M10" s="38"/>
    </row>
    <row r="11" spans="1:13" ht="15.75" x14ac:dyDescent="0.25">
      <c r="A11" s="118"/>
      <c r="B11" s="39"/>
      <c r="C11" s="40" t="s">
        <v>30</v>
      </c>
      <c r="D11" s="41" t="s">
        <v>31</v>
      </c>
      <c r="E11" s="42">
        <v>0.51500000000000001</v>
      </c>
      <c r="F11" s="42">
        <f>E11*F10</f>
        <v>133.9</v>
      </c>
      <c r="G11" s="43"/>
      <c r="H11" s="42"/>
      <c r="I11" s="44"/>
      <c r="J11" s="45"/>
      <c r="K11" s="44"/>
      <c r="L11" s="45"/>
      <c r="M11" s="45"/>
    </row>
    <row r="12" spans="1:13" ht="15.75" x14ac:dyDescent="0.25">
      <c r="A12" s="119"/>
      <c r="B12" s="39"/>
      <c r="C12" s="40" t="s">
        <v>32</v>
      </c>
      <c r="D12" s="41" t="s">
        <v>7</v>
      </c>
      <c r="E12" s="42">
        <v>3.7999999999999999E-2</v>
      </c>
      <c r="F12" s="42">
        <f>E12*F10</f>
        <v>9.879999999999999</v>
      </c>
      <c r="G12" s="43"/>
      <c r="H12" s="42"/>
      <c r="I12" s="44"/>
      <c r="J12" s="45"/>
      <c r="K12" s="44"/>
      <c r="L12" s="45"/>
      <c r="M12" s="45"/>
    </row>
    <row r="13" spans="1:13" ht="29.25" customHeight="1" x14ac:dyDescent="0.25">
      <c r="A13" s="117">
        <v>2</v>
      </c>
      <c r="B13" s="46" t="s">
        <v>33</v>
      </c>
      <c r="C13" s="47" t="s">
        <v>34</v>
      </c>
      <c r="D13" s="34" t="s">
        <v>29</v>
      </c>
      <c r="E13" s="48"/>
      <c r="F13" s="49">
        <f>F10*40%</f>
        <v>104</v>
      </c>
      <c r="G13" s="48"/>
      <c r="H13" s="48"/>
      <c r="I13" s="50"/>
      <c r="J13" s="50"/>
      <c r="K13" s="50"/>
      <c r="L13" s="50"/>
      <c r="M13" s="50"/>
    </row>
    <row r="14" spans="1:13" ht="15.75" x14ac:dyDescent="0.25">
      <c r="A14" s="118"/>
      <c r="B14" s="51"/>
      <c r="C14" s="40" t="s">
        <v>30</v>
      </c>
      <c r="D14" s="41" t="s">
        <v>31</v>
      </c>
      <c r="E14" s="52">
        <v>0.51600000000000001</v>
      </c>
      <c r="F14" s="53">
        <f>E14*F13</f>
        <v>53.664000000000001</v>
      </c>
      <c r="G14" s="52"/>
      <c r="H14" s="52"/>
      <c r="I14" s="54"/>
      <c r="J14" s="55"/>
      <c r="K14" s="55"/>
      <c r="L14" s="55"/>
      <c r="M14" s="55"/>
    </row>
    <row r="15" spans="1:13" ht="15.75" x14ac:dyDescent="0.25">
      <c r="A15" s="119"/>
      <c r="B15" s="51"/>
      <c r="C15" s="40" t="s">
        <v>32</v>
      </c>
      <c r="D15" s="41" t="s">
        <v>7</v>
      </c>
      <c r="E15" s="52">
        <v>0.104</v>
      </c>
      <c r="F15" s="53">
        <f>E15*F13</f>
        <v>10.815999999999999</v>
      </c>
      <c r="G15" s="52"/>
      <c r="H15" s="52"/>
      <c r="I15" s="55"/>
      <c r="J15" s="55"/>
      <c r="K15" s="55"/>
      <c r="L15" s="55"/>
      <c r="M15" s="55"/>
    </row>
    <row r="16" spans="1:13" ht="35.25" customHeight="1" x14ac:dyDescent="0.25">
      <c r="A16" s="117">
        <v>3</v>
      </c>
      <c r="B16" s="57" t="s">
        <v>35</v>
      </c>
      <c r="C16" s="33" t="s">
        <v>36</v>
      </c>
      <c r="D16" s="34" t="s">
        <v>37</v>
      </c>
      <c r="E16" s="35"/>
      <c r="F16" s="35">
        <f>F10*0.016</f>
        <v>4.16</v>
      </c>
      <c r="G16" s="58"/>
      <c r="H16" s="59"/>
      <c r="I16" s="60"/>
      <c r="J16" s="61"/>
      <c r="K16" s="60"/>
      <c r="L16" s="61"/>
      <c r="M16" s="61"/>
    </row>
    <row r="17" spans="1:13" ht="15.75" x14ac:dyDescent="0.25">
      <c r="A17" s="118"/>
      <c r="B17" s="39"/>
      <c r="C17" s="40" t="s">
        <v>30</v>
      </c>
      <c r="D17" s="41" t="s">
        <v>31</v>
      </c>
      <c r="E17" s="45">
        <v>0.53</v>
      </c>
      <c r="F17" s="42">
        <f>E17*F16</f>
        <v>2.2048000000000001</v>
      </c>
      <c r="G17" s="43"/>
      <c r="H17" s="42"/>
      <c r="I17" s="44"/>
      <c r="J17" s="45"/>
      <c r="K17" s="44"/>
      <c r="L17" s="45"/>
      <c r="M17" s="45"/>
    </row>
    <row r="18" spans="1:13" ht="15.75" x14ac:dyDescent="0.25">
      <c r="A18" s="119"/>
      <c r="B18" s="39"/>
      <c r="C18" s="40" t="s">
        <v>38</v>
      </c>
      <c r="D18" s="41" t="s">
        <v>37</v>
      </c>
      <c r="E18" s="45">
        <v>1</v>
      </c>
      <c r="F18" s="42">
        <f>E18*F16</f>
        <v>4.16</v>
      </c>
      <c r="G18" s="43"/>
      <c r="H18" s="42"/>
      <c r="I18" s="44"/>
      <c r="J18" s="45"/>
      <c r="K18" s="44"/>
      <c r="L18" s="45"/>
      <c r="M18" s="45"/>
    </row>
    <row r="19" spans="1:13" ht="16.5" x14ac:dyDescent="0.25">
      <c r="A19" s="62"/>
      <c r="B19" s="63"/>
      <c r="C19" s="120" t="s">
        <v>39</v>
      </c>
      <c r="D19" s="121"/>
      <c r="E19" s="121"/>
      <c r="F19" s="122"/>
      <c r="G19" s="64"/>
      <c r="H19" s="64"/>
      <c r="I19" s="64"/>
      <c r="J19" s="64"/>
      <c r="K19" s="64"/>
      <c r="L19" s="64"/>
      <c r="M19" s="64"/>
    </row>
    <row r="20" spans="1:13" ht="40.5" x14ac:dyDescent="0.25">
      <c r="A20" s="123">
        <v>4</v>
      </c>
      <c r="B20" s="32" t="s">
        <v>40</v>
      </c>
      <c r="C20" s="33" t="s">
        <v>41</v>
      </c>
      <c r="D20" s="56" t="s">
        <v>42</v>
      </c>
      <c r="E20" s="35"/>
      <c r="F20" s="35">
        <v>2.1</v>
      </c>
      <c r="G20" s="37"/>
      <c r="H20" s="38"/>
      <c r="I20" s="37"/>
      <c r="J20" s="38"/>
      <c r="K20" s="37"/>
      <c r="L20" s="38"/>
      <c r="M20" s="38"/>
    </row>
    <row r="21" spans="1:13" ht="15.75" x14ac:dyDescent="0.25">
      <c r="A21" s="124"/>
      <c r="B21" s="65"/>
      <c r="C21" s="66" t="s">
        <v>30</v>
      </c>
      <c r="D21" s="41" t="s">
        <v>31</v>
      </c>
      <c r="E21" s="67">
        <v>24</v>
      </c>
      <c r="F21" s="68">
        <f>E21*F20</f>
        <v>50.400000000000006</v>
      </c>
      <c r="G21" s="69"/>
      <c r="H21" s="67"/>
      <c r="I21" s="69"/>
      <c r="J21" s="67"/>
      <c r="K21" s="69"/>
      <c r="L21" s="67"/>
      <c r="M21" s="67"/>
    </row>
    <row r="22" spans="1:13" ht="15.75" x14ac:dyDescent="0.25">
      <c r="A22" s="124"/>
      <c r="B22" s="65"/>
      <c r="C22" s="66" t="s">
        <v>32</v>
      </c>
      <c r="D22" s="41" t="s">
        <v>7</v>
      </c>
      <c r="E22" s="67">
        <v>1.3</v>
      </c>
      <c r="F22" s="68">
        <f>E22*F20</f>
        <v>2.7300000000000004</v>
      </c>
      <c r="G22" s="69"/>
      <c r="H22" s="67"/>
      <c r="I22" s="69"/>
      <c r="J22" s="67"/>
      <c r="K22" s="69"/>
      <c r="L22" s="67"/>
      <c r="M22" s="67"/>
    </row>
    <row r="23" spans="1:13" ht="15.75" x14ac:dyDescent="0.25">
      <c r="A23" s="124"/>
      <c r="B23" s="70"/>
      <c r="C23" s="66" t="s">
        <v>43</v>
      </c>
      <c r="D23" s="41" t="s">
        <v>44</v>
      </c>
      <c r="E23" s="68"/>
      <c r="F23" s="68">
        <f>F20</f>
        <v>2.1</v>
      </c>
      <c r="G23" s="69"/>
      <c r="H23" s="67"/>
      <c r="I23" s="69"/>
      <c r="J23" s="67"/>
      <c r="K23" s="69"/>
      <c r="L23" s="67"/>
      <c r="M23" s="67"/>
    </row>
    <row r="24" spans="1:13" ht="15.75" x14ac:dyDescent="0.25">
      <c r="A24" s="124"/>
      <c r="B24" s="70"/>
      <c r="C24" s="66" t="s">
        <v>45</v>
      </c>
      <c r="D24" s="41" t="s">
        <v>46</v>
      </c>
      <c r="E24" s="68">
        <v>7.5</v>
      </c>
      <c r="F24" s="68">
        <f>E24*F20</f>
        <v>15.75</v>
      </c>
      <c r="G24" s="69"/>
      <c r="H24" s="67"/>
      <c r="I24" s="69"/>
      <c r="J24" s="67"/>
      <c r="K24" s="69"/>
      <c r="L24" s="67"/>
      <c r="M24" s="67"/>
    </row>
    <row r="25" spans="1:13" ht="15.75" x14ac:dyDescent="0.25">
      <c r="A25" s="125"/>
      <c r="B25" s="71"/>
      <c r="C25" s="66" t="s">
        <v>47</v>
      </c>
      <c r="D25" s="41" t="s">
        <v>7</v>
      </c>
      <c r="E25" s="72">
        <v>1.38</v>
      </c>
      <c r="F25" s="68">
        <f>E25*F20</f>
        <v>2.8979999999999997</v>
      </c>
      <c r="G25" s="69"/>
      <c r="H25" s="67"/>
      <c r="I25" s="69"/>
      <c r="J25" s="67"/>
      <c r="K25" s="69"/>
      <c r="L25" s="67"/>
      <c r="M25" s="67"/>
    </row>
    <row r="26" spans="1:13" ht="28.5" customHeight="1" x14ac:dyDescent="0.25">
      <c r="A26" s="105">
        <v>5</v>
      </c>
      <c r="B26" s="74" t="s">
        <v>56</v>
      </c>
      <c r="C26" s="33" t="s">
        <v>50</v>
      </c>
      <c r="D26" s="56" t="s">
        <v>29</v>
      </c>
      <c r="E26" s="75"/>
      <c r="F26" s="76">
        <f>20*13</f>
        <v>260</v>
      </c>
      <c r="G26" s="77"/>
      <c r="H26" s="76"/>
      <c r="I26" s="77"/>
      <c r="J26" s="76"/>
      <c r="K26" s="77"/>
      <c r="L26" s="76"/>
      <c r="M26" s="76"/>
    </row>
    <row r="27" spans="1:13" ht="15.75" x14ac:dyDescent="0.25">
      <c r="A27" s="106"/>
      <c r="B27" s="71"/>
      <c r="C27" s="66" t="s">
        <v>30</v>
      </c>
      <c r="D27" s="41" t="s">
        <v>31</v>
      </c>
      <c r="E27" s="68">
        <v>0.439</v>
      </c>
      <c r="F27" s="72">
        <f>E27*F26</f>
        <v>114.14</v>
      </c>
      <c r="G27" s="69"/>
      <c r="H27" s="67"/>
      <c r="I27" s="69"/>
      <c r="J27" s="67"/>
      <c r="K27" s="69"/>
      <c r="L27" s="67"/>
      <c r="M27" s="67"/>
    </row>
    <row r="28" spans="1:13" ht="15.75" x14ac:dyDescent="0.25">
      <c r="A28" s="106"/>
      <c r="B28" s="71"/>
      <c r="C28" s="66" t="s">
        <v>32</v>
      </c>
      <c r="D28" s="41" t="s">
        <v>7</v>
      </c>
      <c r="E28" s="68">
        <v>3.5400000000000001E-2</v>
      </c>
      <c r="F28" s="72">
        <f>E28*F26</f>
        <v>9.2040000000000006</v>
      </c>
      <c r="G28" s="69"/>
      <c r="H28" s="67"/>
      <c r="I28" s="69"/>
      <c r="J28" s="67"/>
      <c r="K28" s="69"/>
      <c r="L28" s="67"/>
      <c r="M28" s="67"/>
    </row>
    <row r="29" spans="1:13" ht="21" customHeight="1" x14ac:dyDescent="0.25">
      <c r="A29" s="106"/>
      <c r="B29" s="71"/>
      <c r="C29" s="66" t="s">
        <v>69</v>
      </c>
      <c r="D29" s="41" t="s">
        <v>51</v>
      </c>
      <c r="E29" s="45">
        <v>1.28</v>
      </c>
      <c r="F29" s="78">
        <f>E29*F26</f>
        <v>332.8</v>
      </c>
      <c r="G29" s="69"/>
      <c r="H29" s="67"/>
      <c r="I29" s="69"/>
      <c r="J29" s="67"/>
      <c r="K29" s="69"/>
      <c r="L29" s="67"/>
      <c r="M29" s="67"/>
    </row>
    <row r="30" spans="1:13" ht="15.75" x14ac:dyDescent="0.25">
      <c r="A30" s="106"/>
      <c r="B30" s="70" t="s">
        <v>52</v>
      </c>
      <c r="C30" s="79" t="s">
        <v>70</v>
      </c>
      <c r="D30" s="80" t="s">
        <v>51</v>
      </c>
      <c r="E30" s="42"/>
      <c r="F30" s="78">
        <v>23.1</v>
      </c>
      <c r="G30" s="69"/>
      <c r="H30" s="67"/>
      <c r="I30" s="69"/>
      <c r="J30" s="67"/>
      <c r="K30" s="69"/>
      <c r="L30" s="67"/>
      <c r="M30" s="67"/>
    </row>
    <row r="31" spans="1:13" ht="15.75" x14ac:dyDescent="0.25">
      <c r="A31" s="106"/>
      <c r="B31" s="70" t="s">
        <v>52</v>
      </c>
      <c r="C31" s="66" t="s">
        <v>53</v>
      </c>
      <c r="D31" s="41" t="s">
        <v>48</v>
      </c>
      <c r="E31" s="68"/>
      <c r="F31" s="67">
        <f>F26*6</f>
        <v>1560</v>
      </c>
      <c r="G31" s="69"/>
      <c r="H31" s="67"/>
      <c r="I31" s="69"/>
      <c r="J31" s="67"/>
      <c r="K31" s="69"/>
      <c r="L31" s="67"/>
      <c r="M31" s="67"/>
    </row>
    <row r="32" spans="1:13" ht="15.75" x14ac:dyDescent="0.25">
      <c r="A32" s="107"/>
      <c r="B32" s="71"/>
      <c r="C32" s="66" t="s">
        <v>49</v>
      </c>
      <c r="D32" s="41" t="s">
        <v>7</v>
      </c>
      <c r="E32" s="68">
        <v>8.2799999999999999E-2</v>
      </c>
      <c r="F32" s="68">
        <f>E32*F26</f>
        <v>21.527999999999999</v>
      </c>
      <c r="G32" s="69"/>
      <c r="H32" s="67"/>
      <c r="I32" s="69"/>
      <c r="J32" s="67"/>
      <c r="K32" s="69"/>
      <c r="L32" s="67"/>
      <c r="M32" s="67"/>
    </row>
    <row r="33" spans="1:13" ht="33" x14ac:dyDescent="0.25">
      <c r="A33" s="105">
        <v>6</v>
      </c>
      <c r="B33" s="98" t="s">
        <v>57</v>
      </c>
      <c r="C33" s="99" t="s">
        <v>58</v>
      </c>
      <c r="D33" s="56" t="s">
        <v>67</v>
      </c>
      <c r="E33" s="35"/>
      <c r="F33" s="35">
        <v>67.12</v>
      </c>
      <c r="G33" s="37"/>
      <c r="H33" s="38"/>
      <c r="I33" s="37"/>
      <c r="J33" s="38"/>
      <c r="K33" s="37"/>
      <c r="L33" s="38"/>
      <c r="M33" s="38"/>
    </row>
    <row r="34" spans="1:13" ht="15.75" x14ac:dyDescent="0.25">
      <c r="A34" s="106"/>
      <c r="B34" s="65"/>
      <c r="C34" s="66" t="s">
        <v>30</v>
      </c>
      <c r="D34" s="41" t="s">
        <v>31</v>
      </c>
      <c r="E34" s="42">
        <v>0.28599999999999998</v>
      </c>
      <c r="F34" s="42">
        <f>F33*E34</f>
        <v>19.19632</v>
      </c>
      <c r="G34" s="93"/>
      <c r="H34" s="93"/>
      <c r="I34" s="44"/>
      <c r="J34" s="45"/>
      <c r="K34" s="44"/>
      <c r="L34" s="45"/>
      <c r="M34" s="45"/>
    </row>
    <row r="35" spans="1:13" ht="15.75" x14ac:dyDescent="0.25">
      <c r="A35" s="106"/>
      <c r="B35" s="71"/>
      <c r="C35" s="66" t="s">
        <v>32</v>
      </c>
      <c r="D35" s="41" t="s">
        <v>7</v>
      </c>
      <c r="E35" s="42">
        <v>4.1000000000000003E-3</v>
      </c>
      <c r="F35" s="42">
        <f>E35*F33</f>
        <v>0.27519200000000005</v>
      </c>
      <c r="G35" s="44"/>
      <c r="H35" s="45"/>
      <c r="I35" s="44"/>
      <c r="J35" s="45"/>
      <c r="K35" s="44"/>
      <c r="L35" s="45"/>
      <c r="M35" s="45"/>
    </row>
    <row r="36" spans="1:13" ht="15.75" x14ac:dyDescent="0.25">
      <c r="A36" s="106"/>
      <c r="B36" s="94"/>
      <c r="C36" s="66" t="s">
        <v>60</v>
      </c>
      <c r="D36" s="41" t="s">
        <v>37</v>
      </c>
      <c r="E36" s="42">
        <v>2.3E-3</v>
      </c>
      <c r="F36" s="42">
        <f>E36*F33</f>
        <v>0.15437600000000001</v>
      </c>
      <c r="G36" s="95"/>
      <c r="H36" s="45"/>
      <c r="I36" s="93"/>
      <c r="J36" s="93"/>
      <c r="K36" s="44"/>
      <c r="L36" s="45"/>
      <c r="M36" s="45"/>
    </row>
    <row r="37" spans="1:13" ht="15.75" x14ac:dyDescent="0.25">
      <c r="A37" s="106"/>
      <c r="B37" s="73"/>
      <c r="C37" s="66" t="s">
        <v>45</v>
      </c>
      <c r="D37" s="41" t="s">
        <v>46</v>
      </c>
      <c r="E37" s="42">
        <v>3.7999999999999999E-2</v>
      </c>
      <c r="F37" s="42">
        <f>E37*F33</f>
        <v>2.5505599999999999</v>
      </c>
      <c r="G37" s="44"/>
      <c r="H37" s="45"/>
      <c r="I37" s="45"/>
      <c r="J37" s="45"/>
      <c r="K37" s="44"/>
      <c r="L37" s="45"/>
      <c r="M37" s="45"/>
    </row>
    <row r="38" spans="1:13" ht="15.75" x14ac:dyDescent="0.25">
      <c r="A38" s="106"/>
      <c r="B38" s="73"/>
      <c r="C38" s="66" t="s">
        <v>61</v>
      </c>
      <c r="D38" s="41" t="s">
        <v>46</v>
      </c>
      <c r="E38" s="42">
        <v>3.7999999999999999E-2</v>
      </c>
      <c r="F38" s="42">
        <f>E38*F33</f>
        <v>2.5505599999999999</v>
      </c>
      <c r="G38" s="44"/>
      <c r="H38" s="45"/>
      <c r="I38" s="45"/>
      <c r="J38" s="45"/>
      <c r="K38" s="44"/>
      <c r="L38" s="45"/>
      <c r="M38" s="45"/>
    </row>
    <row r="39" spans="1:13" ht="15.75" x14ac:dyDescent="0.3">
      <c r="A39" s="107"/>
      <c r="B39" s="71"/>
      <c r="C39" s="96" t="s">
        <v>62</v>
      </c>
      <c r="D39" s="41" t="s">
        <v>46</v>
      </c>
      <c r="E39" s="42">
        <v>1.69</v>
      </c>
      <c r="F39" s="42">
        <f>E39*F33</f>
        <v>113.4328</v>
      </c>
      <c r="G39" s="44"/>
      <c r="H39" s="45"/>
      <c r="I39" s="93"/>
      <c r="J39" s="93"/>
      <c r="K39" s="44"/>
      <c r="L39" s="45"/>
      <c r="M39" s="45"/>
    </row>
    <row r="40" spans="1:13" ht="33" x14ac:dyDescent="0.25">
      <c r="A40" s="105">
        <v>7</v>
      </c>
      <c r="B40" s="100" t="s">
        <v>63</v>
      </c>
      <c r="C40" s="101" t="s">
        <v>64</v>
      </c>
      <c r="D40" s="56" t="s">
        <v>29</v>
      </c>
      <c r="E40" s="35"/>
      <c r="F40" s="35">
        <v>231</v>
      </c>
      <c r="G40" s="37"/>
      <c r="H40" s="38"/>
      <c r="I40" s="37"/>
      <c r="J40" s="38"/>
      <c r="K40" s="37"/>
      <c r="L40" s="38"/>
      <c r="M40" s="38"/>
    </row>
    <row r="41" spans="1:13" ht="15.75" x14ac:dyDescent="0.25">
      <c r="A41" s="106"/>
      <c r="B41" s="65"/>
      <c r="C41" s="66" t="s">
        <v>30</v>
      </c>
      <c r="D41" s="41" t="s">
        <v>31</v>
      </c>
      <c r="E41" s="42">
        <v>7.9000000000000001E-2</v>
      </c>
      <c r="F41" s="42">
        <f>E41*F40</f>
        <v>18.248999999999999</v>
      </c>
      <c r="G41" s="44"/>
      <c r="H41" s="45"/>
      <c r="I41" s="44"/>
      <c r="J41" s="45"/>
      <c r="K41" s="44"/>
      <c r="L41" s="45"/>
      <c r="M41" s="45"/>
    </row>
    <row r="42" spans="1:13" ht="15.75" x14ac:dyDescent="0.25">
      <c r="A42" s="106"/>
      <c r="B42" s="71"/>
      <c r="C42" s="66" t="s">
        <v>32</v>
      </c>
      <c r="D42" s="41" t="s">
        <v>7</v>
      </c>
      <c r="E42" s="42">
        <v>5.9999999999999995E-4</v>
      </c>
      <c r="F42" s="42">
        <f>E42*F40</f>
        <v>0.1386</v>
      </c>
      <c r="G42" s="44"/>
      <c r="H42" s="45"/>
      <c r="I42" s="44"/>
      <c r="J42" s="45"/>
      <c r="K42" s="44"/>
      <c r="L42" s="45"/>
      <c r="M42" s="45"/>
    </row>
    <row r="43" spans="1:13" ht="15.75" x14ac:dyDescent="0.3">
      <c r="A43" s="106"/>
      <c r="B43" s="71"/>
      <c r="C43" s="96" t="s">
        <v>62</v>
      </c>
      <c r="D43" s="41" t="s">
        <v>46</v>
      </c>
      <c r="E43" s="42">
        <v>0.112</v>
      </c>
      <c r="F43" s="42">
        <f>E43*F40</f>
        <v>25.872</v>
      </c>
      <c r="G43" s="44"/>
      <c r="H43" s="45"/>
      <c r="I43" s="45"/>
      <c r="J43" s="45"/>
      <c r="K43" s="44"/>
      <c r="L43" s="45"/>
      <c r="M43" s="45"/>
    </row>
    <row r="44" spans="1:13" ht="31.5" x14ac:dyDescent="0.25">
      <c r="A44" s="106"/>
      <c r="B44" s="73"/>
      <c r="C44" s="66" t="s">
        <v>65</v>
      </c>
      <c r="D44" s="41" t="s">
        <v>59</v>
      </c>
      <c r="E44" s="42"/>
      <c r="F44" s="42">
        <f>6*7</f>
        <v>42</v>
      </c>
      <c r="G44" s="44"/>
      <c r="H44" s="45"/>
      <c r="I44" s="45"/>
      <c r="J44" s="45"/>
      <c r="K44" s="44"/>
      <c r="L44" s="45"/>
      <c r="M44" s="45"/>
    </row>
    <row r="45" spans="1:13" ht="25.5" customHeight="1" x14ac:dyDescent="0.25">
      <c r="A45" s="106"/>
      <c r="B45" s="70"/>
      <c r="C45" s="66" t="s">
        <v>66</v>
      </c>
      <c r="D45" s="41" t="s">
        <v>48</v>
      </c>
      <c r="E45" s="42"/>
      <c r="F45" s="42">
        <v>6</v>
      </c>
      <c r="G45" s="44"/>
      <c r="H45" s="45"/>
      <c r="I45" s="45"/>
      <c r="J45" s="45"/>
      <c r="K45" s="44"/>
      <c r="L45" s="45"/>
      <c r="M45" s="45"/>
    </row>
    <row r="46" spans="1:13" ht="25.5" customHeight="1" x14ac:dyDescent="0.25">
      <c r="A46" s="106"/>
      <c r="B46" s="70"/>
      <c r="C46" s="66" t="s">
        <v>68</v>
      </c>
      <c r="D46" s="41" t="s">
        <v>48</v>
      </c>
      <c r="E46" s="42"/>
      <c r="F46" s="42">
        <v>6</v>
      </c>
      <c r="G46" s="44"/>
      <c r="H46" s="45"/>
      <c r="I46" s="45"/>
      <c r="J46" s="45"/>
      <c r="K46" s="44"/>
      <c r="L46" s="45"/>
      <c r="M46" s="45"/>
    </row>
    <row r="47" spans="1:13" ht="15.75" x14ac:dyDescent="0.3">
      <c r="A47" s="107"/>
      <c r="B47" s="71"/>
      <c r="C47" s="97" t="s">
        <v>49</v>
      </c>
      <c r="D47" s="41" t="s">
        <v>7</v>
      </c>
      <c r="E47" s="68">
        <v>3.7000000000000002E-3</v>
      </c>
      <c r="F47" s="68">
        <f>E47*F40</f>
        <v>0.85470000000000002</v>
      </c>
      <c r="G47" s="69"/>
      <c r="H47" s="67"/>
      <c r="I47" s="93"/>
      <c r="J47" s="93"/>
      <c r="K47" s="69"/>
      <c r="L47" s="67"/>
      <c r="M47" s="67"/>
    </row>
    <row r="48" spans="1:13" x14ac:dyDescent="0.25">
      <c r="A48" s="81"/>
      <c r="B48" s="82"/>
      <c r="C48" s="83" t="s">
        <v>8</v>
      </c>
      <c r="D48" s="84"/>
      <c r="E48" s="85"/>
      <c r="F48" s="85"/>
      <c r="G48" s="86"/>
      <c r="H48" s="87"/>
      <c r="I48" s="87"/>
      <c r="J48" s="87"/>
      <c r="K48" s="87"/>
      <c r="L48" s="87"/>
      <c r="M48" s="87"/>
    </row>
    <row r="49" spans="1:13" x14ac:dyDescent="0.25">
      <c r="A49" s="81"/>
      <c r="B49" s="82"/>
      <c r="C49" s="83" t="s">
        <v>54</v>
      </c>
      <c r="D49" s="88" t="s">
        <v>74</v>
      </c>
      <c r="E49" s="89"/>
      <c r="F49" s="90"/>
      <c r="G49" s="86"/>
      <c r="H49" s="87"/>
      <c r="I49" s="87"/>
      <c r="J49" s="87"/>
      <c r="K49" s="87"/>
      <c r="L49" s="87"/>
      <c r="M49" s="87"/>
    </row>
    <row r="50" spans="1:13" x14ac:dyDescent="0.25">
      <c r="A50" s="81"/>
      <c r="B50" s="82"/>
      <c r="C50" s="83" t="s">
        <v>8</v>
      </c>
      <c r="D50" s="83"/>
      <c r="E50" s="89"/>
      <c r="F50" s="90"/>
      <c r="G50" s="86"/>
      <c r="H50" s="87"/>
      <c r="I50" s="87"/>
      <c r="J50" s="87"/>
      <c r="K50" s="87"/>
      <c r="L50" s="87"/>
      <c r="M50" s="87"/>
    </row>
    <row r="51" spans="1:13" x14ac:dyDescent="0.25">
      <c r="A51" s="81"/>
      <c r="B51" s="82"/>
      <c r="C51" s="83" t="s">
        <v>55</v>
      </c>
      <c r="D51" s="88" t="s">
        <v>74</v>
      </c>
      <c r="E51" s="89"/>
      <c r="F51" s="90"/>
      <c r="G51" s="86"/>
      <c r="H51" s="87"/>
      <c r="I51" s="87"/>
      <c r="J51" s="87"/>
      <c r="K51" s="87"/>
      <c r="L51" s="87"/>
      <c r="M51" s="87"/>
    </row>
    <row r="52" spans="1:13" x14ac:dyDescent="0.25">
      <c r="A52" s="81"/>
      <c r="B52" s="82"/>
      <c r="C52" s="83" t="s">
        <v>8</v>
      </c>
      <c r="D52" s="88"/>
      <c r="E52" s="89"/>
      <c r="F52" s="90"/>
      <c r="G52" s="86"/>
      <c r="H52" s="87"/>
      <c r="I52" s="87"/>
      <c r="J52" s="87"/>
      <c r="K52" s="87"/>
      <c r="L52" s="87"/>
      <c r="M52" s="87"/>
    </row>
    <row r="53" spans="1:13" x14ac:dyDescent="0.25">
      <c r="A53" s="81"/>
      <c r="B53" s="82"/>
      <c r="C53" s="83" t="s">
        <v>12</v>
      </c>
      <c r="D53" s="84"/>
      <c r="E53" s="89"/>
      <c r="F53" s="89"/>
      <c r="G53" s="86"/>
      <c r="H53" s="87"/>
      <c r="I53" s="87"/>
      <c r="J53" s="87"/>
      <c r="K53" s="87"/>
      <c r="L53" s="87"/>
      <c r="M53" s="87"/>
    </row>
    <row r="55" spans="1:13" x14ac:dyDescent="0.25">
      <c r="C55" s="16"/>
    </row>
    <row r="56" spans="1:13" x14ac:dyDescent="0.25">
      <c r="C56" s="19"/>
    </row>
    <row r="57" spans="1:13" x14ac:dyDescent="0.25">
      <c r="C57" s="16"/>
    </row>
    <row r="58" spans="1:13" x14ac:dyDescent="0.25">
      <c r="C58" s="21"/>
    </row>
    <row r="59" spans="1:13" x14ac:dyDescent="0.25">
      <c r="C59" s="16"/>
    </row>
  </sheetData>
  <mergeCells count="22">
    <mergeCell ref="A1:M1"/>
    <mergeCell ref="A2:M2"/>
    <mergeCell ref="L3:M3"/>
    <mergeCell ref="G5:L5"/>
    <mergeCell ref="A6:A7"/>
    <mergeCell ref="B6:B7"/>
    <mergeCell ref="C6:C7"/>
    <mergeCell ref="D6:D7"/>
    <mergeCell ref="E6:F6"/>
    <mergeCell ref="G6:H6"/>
    <mergeCell ref="A40:A47"/>
    <mergeCell ref="I6:J6"/>
    <mergeCell ref="K6:L6"/>
    <mergeCell ref="M6:M7"/>
    <mergeCell ref="B9:F9"/>
    <mergeCell ref="A10:A12"/>
    <mergeCell ref="A13:A15"/>
    <mergeCell ref="A16:A18"/>
    <mergeCell ref="C19:F19"/>
    <mergeCell ref="A20:A25"/>
    <mergeCell ref="A26:A32"/>
    <mergeCell ref="A33:A39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დანართი 1</vt:lpstr>
      <vt:lpstr>დანართი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KOBA</dc:creator>
  <cp:lastModifiedBy>ana.gelenidze</cp:lastModifiedBy>
  <cp:lastPrinted>2020-02-26T07:01:32Z</cp:lastPrinted>
  <dcterms:created xsi:type="dcterms:W3CDTF">2015-06-05T18:19:34Z</dcterms:created>
  <dcterms:modified xsi:type="dcterms:W3CDTF">2020-06-25T14:01:24Z</dcterms:modified>
</cp:coreProperties>
</file>