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xali\Desktop\სააგენტოს ნებართვები\2019 WELI\კალის გაბიონი\"/>
    </mc:Choice>
  </mc:AlternateContent>
  <bookViews>
    <workbookView xWindow="0" yWindow="0" windowWidth="20490" windowHeight="7650"/>
  </bookViews>
  <sheets>
    <sheet name="საყრდენი კედელი" sheetId="2" r:id="rId1"/>
    <sheet name="სარჩევი ეზო" sheetId="3" state="hidden" r:id="rId2"/>
    <sheet name="თავფურცელი მასალები" sheetId="4" state="hidden" r:id="rId3"/>
    <sheet name="შეძენა მასალების" sheetId="5" state="hidden" r:id="rId4"/>
    <sheet name="დეფექტური" sheetId="6" state="hidden" r:id="rId5"/>
    <sheet name="თავფურცელი ეზო" sheetId="7" state="hidden" r:id="rId6"/>
  </sheets>
  <calcPr calcId="162913"/>
</workbook>
</file>

<file path=xl/calcChain.xml><?xml version="1.0" encoding="utf-8"?>
<calcChain xmlns="http://schemas.openxmlformats.org/spreadsheetml/2006/main">
  <c r="F13" i="5" l="1"/>
  <c r="J27" i="5"/>
  <c r="H27" i="5"/>
  <c r="F27" i="5"/>
  <c r="J21" i="5"/>
  <c r="H21" i="5"/>
  <c r="F21" i="5"/>
  <c r="J12" i="5"/>
  <c r="H12" i="5"/>
  <c r="F12" i="5"/>
  <c r="J10" i="5"/>
  <c r="H10" i="5"/>
  <c r="F10" i="5"/>
  <c r="J9" i="5"/>
  <c r="H9" i="5"/>
  <c r="F9" i="5"/>
  <c r="J8" i="5"/>
  <c r="H8" i="5"/>
  <c r="F8" i="5"/>
  <c r="J28" i="5"/>
  <c r="H28" i="5"/>
  <c r="F28" i="5"/>
  <c r="J26" i="5"/>
  <c r="H26" i="5"/>
  <c r="F26" i="5"/>
  <c r="J25" i="5"/>
  <c r="H25" i="5"/>
  <c r="F25" i="5"/>
  <c r="J24" i="5"/>
  <c r="H24" i="5"/>
  <c r="F24" i="5"/>
  <c r="J23" i="5"/>
  <c r="H23" i="5"/>
  <c r="F23" i="5"/>
  <c r="J22" i="5"/>
  <c r="H22" i="5"/>
  <c r="F22" i="5"/>
  <c r="J20" i="5"/>
  <c r="H20" i="5"/>
  <c r="F20" i="5"/>
  <c r="J19" i="5"/>
  <c r="H19" i="5"/>
  <c r="F19" i="5"/>
  <c r="J18" i="5"/>
  <c r="H18" i="5"/>
  <c r="F18" i="5"/>
  <c r="J17" i="5"/>
  <c r="H17" i="5"/>
  <c r="F17" i="5"/>
  <c r="J16" i="5"/>
  <c r="H16" i="5"/>
  <c r="F16" i="5"/>
  <c r="J15" i="5"/>
  <c r="H15" i="5"/>
  <c r="F15" i="5"/>
  <c r="J14" i="5"/>
  <c r="H14" i="5"/>
  <c r="F14" i="5"/>
  <c r="J13" i="5"/>
  <c r="J11" i="5"/>
  <c r="H11" i="5"/>
  <c r="F11" i="5"/>
  <c r="K21" i="5" l="1"/>
  <c r="K27" i="5"/>
  <c r="K13" i="5"/>
  <c r="F29" i="5"/>
  <c r="F30" i="5" s="1"/>
  <c r="K10" i="5"/>
  <c r="K11" i="5"/>
  <c r="K28" i="5"/>
  <c r="K14" i="5"/>
  <c r="K8" i="5"/>
  <c r="K15" i="5"/>
  <c r="K9" i="5"/>
  <c r="K12" i="5"/>
  <c r="K18" i="5"/>
  <c r="K22" i="5"/>
  <c r="K26" i="5"/>
  <c r="K16" i="5"/>
  <c r="K24" i="5"/>
  <c r="K17" i="5"/>
  <c r="K25" i="5"/>
  <c r="K23" i="5"/>
  <c r="K20" i="5"/>
  <c r="K19" i="5"/>
  <c r="F6" i="3" l="1"/>
  <c r="D6" i="3"/>
  <c r="K29" i="5"/>
  <c r="K30" i="5"/>
  <c r="E6" i="3"/>
  <c r="E7" i="3"/>
  <c r="F7" i="3"/>
  <c r="F8" i="3" l="1"/>
  <c r="E8" i="3"/>
  <c r="D7" i="3"/>
  <c r="G7" i="3" s="1"/>
  <c r="G6" i="3"/>
  <c r="K31" i="5"/>
  <c r="K32" i="5" s="1"/>
  <c r="K33" i="5" s="1"/>
  <c r="D8" i="3" l="1"/>
  <c r="G9" i="3" s="1"/>
  <c r="G8" i="3"/>
  <c r="G10" i="3" l="1"/>
  <c r="G11" i="3" s="1"/>
  <c r="G12" i="3" s="1"/>
  <c r="G13" i="3" s="1"/>
  <c r="G14" i="3" s="1"/>
  <c r="G15" i="3" s="1"/>
  <c r="G17" i="3" s="1"/>
  <c r="G18" i="3" s="1"/>
  <c r="K34" i="5"/>
  <c r="K35" i="5" s="1"/>
  <c r="F2" i="5" s="1"/>
  <c r="H13" i="4" s="1"/>
  <c r="F2" i="2" l="1"/>
  <c r="H13" i="7" s="1"/>
</calcChain>
</file>

<file path=xl/sharedStrings.xml><?xml version="1.0" encoding="utf-8"?>
<sst xmlns="http://schemas.openxmlformats.org/spreadsheetml/2006/main" count="166" uniqueCount="87">
  <si>
    <t>#</t>
  </si>
  <si>
    <t>სამუშაოს დასახელება</t>
  </si>
  <si>
    <t>რაოდენობა</t>
  </si>
  <si>
    <t>ერთეულის ფასი</t>
  </si>
  <si>
    <t>ჯამი</t>
  </si>
  <si>
    <t>ც</t>
  </si>
  <si>
    <t>შესაკრავი მავთული</t>
  </si>
  <si>
    <t>კგ</t>
  </si>
  <si>
    <t xml:space="preserve">ზედნადები ხარჯი </t>
  </si>
  <si>
    <t xml:space="preserve">გეგმიური დაგროვება </t>
  </si>
  <si>
    <t>დ.ღ.გ.</t>
  </si>
  <si>
    <t>ხ ა რ ჯ თ ა ღ რ ი ც ხ ვ ა</t>
  </si>
  <si>
    <t>სახარჯთაღრიცხვო ღირებულება</t>
  </si>
  <si>
    <t>ლარი</t>
  </si>
  <si>
    <t>განზომილების ერთეული</t>
  </si>
  <si>
    <t>მასალები</t>
  </si>
  <si>
    <t>ხელფასი</t>
  </si>
  <si>
    <t>ტრანსპორტი</t>
  </si>
  <si>
    <t>საერთო ჯამი</t>
  </si>
  <si>
    <t>სულ ჯამი</t>
  </si>
  <si>
    <t>შეადგინა-                                               (ნ.ფირცხელანი)</t>
  </si>
  <si>
    <t>უჟანგავი გაბიონის კალათა (1*1*1)</t>
  </si>
  <si>
    <t>სატრანსპორტო ხარჯი (მასალის % მაჩვენებელი</t>
  </si>
  <si>
    <t xml:space="preserve">                          </t>
  </si>
  <si>
    <t>საერთო სარემონტო სამუშაოებზე თანხების მიმართულება</t>
  </si>
  <si>
    <t>თავების დასახელება</t>
  </si>
  <si>
    <t>განზონილება</t>
  </si>
  <si>
    <t>მასალა</t>
  </si>
  <si>
    <t>სატრანსპორტო ხარჯი</t>
  </si>
  <si>
    <t>ზედნადები ხარჯი 10 %</t>
  </si>
  <si>
    <t>გეგმიური დაგროვება 8 %</t>
  </si>
  <si>
    <t>dRg  18 %</t>
  </si>
  <si>
    <t>ი/მ    "ნესტორ ფირცხელანი"</t>
  </si>
  <si>
    <t>x   a  r  j  T  a  R  r  ი  c  x  v  a</t>
  </si>
  <si>
    <t>თანხით</t>
  </si>
  <si>
    <t>შეადგინა:                                                 /ნ.ფირცხელანი/</t>
  </si>
  <si>
    <t>მესტიის ტერიტორიული ერთეული:</t>
  </si>
  <si>
    <t>გაბიონის კალათების შევსება ქვით</t>
  </si>
  <si>
    <t>დ. მესტია  2019    წელი</t>
  </si>
  <si>
    <t>თავი II</t>
  </si>
  <si>
    <t>გ.მ</t>
  </si>
  <si>
    <r>
      <t>მ</t>
    </r>
    <r>
      <rPr>
        <vertAlign val="superscript"/>
        <sz val="11"/>
        <color theme="1"/>
        <rFont val="Sylfaen"/>
        <family val="1"/>
      </rPr>
      <t>3</t>
    </r>
  </si>
  <si>
    <t>I თავი</t>
  </si>
  <si>
    <t>ლურსმანი</t>
  </si>
  <si>
    <t>ჩოთქი</t>
  </si>
  <si>
    <t xml:space="preserve">მილ-კვადრატი 10*10 3 მმ.სისქის      </t>
  </si>
  <si>
    <t>ლაქი</t>
  </si>
  <si>
    <t>მილ კვადრატი 60*40 3 მმ სისქის</t>
  </si>
  <si>
    <t xml:space="preserve">მილ-კვადრატი 1,5*1,5- 1,5 მმ.სისქის      </t>
  </si>
  <si>
    <t>ლისტი ფურცლოვანი 125*2,50*2,5 მმ სისქის</t>
  </si>
  <si>
    <t xml:space="preserve">პეტლი </t>
  </si>
  <si>
    <t>სახელური</t>
  </si>
  <si>
    <t>მილის თავსახური 100*100</t>
  </si>
  <si>
    <t>ლითონური ზოლი (პალასა) 40/3</t>
  </si>
  <si>
    <t>გლინულა დ-16 მმ</t>
  </si>
  <si>
    <t>კუთხოვანა დეკორი</t>
  </si>
  <si>
    <t>შავი საღებავი</t>
  </si>
  <si>
    <t>დისკის საჭრელი დ-225 მმ</t>
  </si>
  <si>
    <t>დისკი საჩალხე დ-125 მმ</t>
  </si>
  <si>
    <t>ელექტროდი</t>
  </si>
  <si>
    <t>კოლოფი</t>
  </si>
  <si>
    <t>კოჭა 10*10 2,2 მ.სიმაღლის</t>
  </si>
  <si>
    <t>დ.მესტიაში შ.შ.მ.პ.  სკოლის  ეზოს და ჭიშკრის მოსაწყობად მასალების შეძენა-შემოტანა</t>
  </si>
  <si>
    <t xml:space="preserve"> ჯამი</t>
  </si>
  <si>
    <t>ფიცარი (6*0,1) 3 სმ. სისქის</t>
  </si>
  <si>
    <t>დეფექტების აქტი</t>
  </si>
  <si>
    <t>Sesasrulebeli samuSaoebi</t>
  </si>
  <si>
    <t>ganzomileba</t>
  </si>
  <si>
    <t>raodenoba</t>
  </si>
  <si>
    <t>რაზედაც შევადგინეთ ეს აქტი და ხელს ვაწერთ:</t>
  </si>
  <si>
    <t>გ/მ</t>
  </si>
  <si>
    <t>მესტიის მუნიციპალიტეტი:  დ. მესტიის ტერიტორიული ერთეული</t>
  </si>
  <si>
    <t>25 ივლისი 2019 წ</t>
  </si>
  <si>
    <t xml:space="preserve">ჩვენ aმ აqtზე ხელისმომწერნი, მესტიის მუნიციპალიტეტის მერიის ზედამხედველობის სამსახურის უფროსი ლერი არღვლიანი, არქიტექტურის ინფრასტრუქტურის და ურბანული განვითარების სამსახურის წამყვანი სპეციალისტი: სოსო კვიციანი,  მესტიის მუნიციპალიტეტის მერის წარმომადგენელი დ.მესტიის ტერიტორიულ ერთეულში ჯეირან ჯაფარიძე ვადგენთ ამ აქტს შემდეგზე: ა/წ. 25 ივლისს მესტიის მუნიციპალიტეტის მერიის შესაბამისმა სამსახურმა მოვახდინეთ შ.შ.მ.პირთა სკოლის ეზოს ტერიტორიის დათვალიერება,შემოწმების შედეგად დადგინდა, რომ ჩასატერებელია შემდეგი სახის მოცულობის სამუშაოები. </t>
  </si>
  <si>
    <t xml:space="preserve">მოსაწყობია ორ სართულიანი  გაბიონი </t>
  </si>
  <si>
    <t>გაბიონის მოწყობა (ერთი სართული)</t>
  </si>
  <si>
    <t>მოსაწყობია ხის ღობე</t>
  </si>
  <si>
    <t>სამანქანე და საცალფეხო ჭიშკრის მოწყობა</t>
  </si>
  <si>
    <t>1.                               /ლ.არღვლიანი/</t>
  </si>
  <si>
    <t>2.                               /ს. კვიციანი/</t>
  </si>
  <si>
    <t>3.                              /ჯ. ჯაფარიძე/</t>
  </si>
  <si>
    <t>მოსასწორებელია ტერიტორია</t>
  </si>
  <si>
    <r>
      <t>მ</t>
    </r>
    <r>
      <rPr>
        <vertAlign val="superscript"/>
        <sz val="9"/>
        <color theme="1"/>
        <rFont val="Sylfaen"/>
        <family val="1"/>
      </rPr>
      <t>2</t>
    </r>
  </si>
  <si>
    <t>დ.მესტიაში შ.შ.მ.პ.  სკოლის  ეზოს შემოღობვა კეთილმოწყობა</t>
  </si>
  <si>
    <t>მესტიის მუნიციპალიტეტის კალას ტერიტორიულ ერთეულში მდ."ხალდეშურაზე" ნაპირსამაგრი სამუშაოები</t>
  </si>
  <si>
    <t>გრუნტის დამუშავება ტექნიკის საშუალებით გაბიონის მოსაწყობად(ჯსბ)</t>
  </si>
  <si>
    <t>ქვის დატვირთვა ჯსბ-ით და ტრანსპორტირება 5 კმ მანძილზე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</si>
</sst>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5" x14ac:knownFonts="1">
    <font>
      <sz val="11"/>
      <color theme="1"/>
      <name val="Calibri"/>
      <family val="2"/>
      <charset val="1"/>
      <scheme val="minor"/>
    </font>
    <font>
      <sz val="11"/>
      <color theme="1"/>
      <name val="AcadNusx"/>
    </font>
    <font>
      <sz val="9"/>
      <color theme="1"/>
      <name val="Sylfaen"/>
      <family val="1"/>
    </font>
    <font>
      <i/>
      <sz val="11"/>
      <color theme="1"/>
      <name val="AcadNusx"/>
    </font>
    <font>
      <b/>
      <u/>
      <sz val="12"/>
      <color theme="1"/>
      <name val="AcadMtav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cadNusx"/>
    </font>
    <font>
      <b/>
      <sz val="11"/>
      <color theme="1"/>
      <name val="AcadNusx"/>
    </font>
    <font>
      <b/>
      <sz val="16"/>
      <color theme="1"/>
      <name val="AcadNusx"/>
    </font>
    <font>
      <sz val="12"/>
      <color theme="1"/>
      <name val="AcadNusx"/>
    </font>
    <font>
      <b/>
      <sz val="11"/>
      <color theme="1"/>
      <name val="Sylfaen"/>
      <family val="1"/>
    </font>
    <font>
      <b/>
      <sz val="12"/>
      <color theme="1"/>
      <name val="AcadNusx"/>
    </font>
    <font>
      <sz val="14"/>
      <color theme="1"/>
      <name val="AcadNusx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1"/>
      <scheme val="minor"/>
    </font>
    <font>
      <b/>
      <sz val="10"/>
      <color theme="1"/>
      <name val="AcadNusx"/>
    </font>
    <font>
      <b/>
      <sz val="12"/>
      <color theme="1"/>
      <name val="Calibri"/>
      <family val="2"/>
      <charset val="204"/>
      <scheme val="minor"/>
    </font>
    <font>
      <sz val="11"/>
      <color theme="1"/>
      <name val="Sylfaen"/>
      <family val="1"/>
    </font>
    <font>
      <vertAlign val="superscript"/>
      <sz val="11"/>
      <color theme="1"/>
      <name val="Sylfaen"/>
      <family val="1"/>
    </font>
    <font>
      <b/>
      <sz val="12"/>
      <color theme="1"/>
      <name val="Calibri"/>
      <family val="2"/>
      <charset val="1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cadNusx"/>
    </font>
    <font>
      <vertAlign val="superscript"/>
      <sz val="9"/>
      <color theme="1"/>
      <name val="Sylfae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wrapText="1"/>
    </xf>
    <xf numFmtId="2" fontId="2" fillId="2" borderId="1" xfId="0" applyNumberFormat="1" applyFont="1" applyFill="1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3" borderId="1" xfId="0" applyFill="1" applyBorder="1"/>
    <xf numFmtId="2" fontId="0" fillId="3" borderId="1" xfId="0" applyNumberFormat="1" applyFill="1" applyBorder="1"/>
    <xf numFmtId="9" fontId="0" fillId="0" borderId="1" xfId="0" applyNumberFormat="1" applyBorder="1"/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0" fillId="0" borderId="4" xfId="0" applyBorder="1" applyAlignment="1">
      <alignment wrapText="1"/>
    </xf>
    <xf numFmtId="0" fontId="1" fillId="0" borderId="1" xfId="0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6" fillId="2" borderId="1" xfId="0" applyFont="1" applyFill="1" applyBorder="1"/>
    <xf numFmtId="2" fontId="6" fillId="2" borderId="1" xfId="0" applyNumberFormat="1" applyFont="1" applyFill="1" applyBorder="1"/>
    <xf numFmtId="0" fontId="7" fillId="2" borderId="3" xfId="0" applyFont="1" applyFill="1" applyBorder="1" applyAlignment="1">
      <alignment vertical="top" wrapText="1"/>
    </xf>
    <xf numFmtId="9" fontId="6" fillId="2" borderId="1" xfId="0" applyNumberFormat="1" applyFont="1" applyFill="1" applyBorder="1"/>
    <xf numFmtId="0" fontId="6" fillId="0" borderId="0" xfId="0" applyFont="1"/>
    <xf numFmtId="9" fontId="6" fillId="2" borderId="1" xfId="0" applyNumberFormat="1" applyFont="1" applyFill="1" applyBorder="1" applyAlignment="1">
      <alignment horizontal="left"/>
    </xf>
    <xf numFmtId="9" fontId="6" fillId="2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left"/>
    </xf>
    <xf numFmtId="0" fontId="8" fillId="2" borderId="1" xfId="0" applyFont="1" applyFill="1" applyBorder="1"/>
    <xf numFmtId="0" fontId="6" fillId="0" borderId="1" xfId="0" applyFont="1" applyBorder="1"/>
    <xf numFmtId="0" fontId="0" fillId="0" borderId="0" xfId="0" applyBorder="1" applyAlignment="1">
      <alignment vertical="top"/>
    </xf>
    <xf numFmtId="0" fontId="9" fillId="0" borderId="0" xfId="0" applyFont="1" applyBorder="1" applyAlignment="1">
      <alignment vertical="top"/>
    </xf>
    <xf numFmtId="0" fontId="10" fillId="0" borderId="0" xfId="0" applyFont="1" applyBorder="1" applyAlignment="1">
      <alignment horizontal="justify"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right" vertical="top" wrapText="1"/>
    </xf>
    <xf numFmtId="0" fontId="12" fillId="0" borderId="0" xfId="0" applyFont="1" applyBorder="1" applyAlignment="1">
      <alignment vertical="top" wrapText="1"/>
    </xf>
    <xf numFmtId="2" fontId="12" fillId="0" borderId="0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horizontal="right" vertical="top" wrapText="1"/>
    </xf>
    <xf numFmtId="3" fontId="13" fillId="0" borderId="0" xfId="0" applyNumberFormat="1" applyFont="1" applyBorder="1" applyAlignment="1">
      <alignment horizontal="right" vertical="top" wrapText="1"/>
    </xf>
    <xf numFmtId="0" fontId="0" fillId="0" borderId="0" xfId="0" applyBorder="1"/>
    <xf numFmtId="0" fontId="1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/>
    <xf numFmtId="0" fontId="14" fillId="0" borderId="0" xfId="0" applyFont="1" applyBorder="1" applyAlignment="1"/>
    <xf numFmtId="2" fontId="0" fillId="3" borderId="1" xfId="0" applyNumberFormat="1" applyFill="1" applyBorder="1" applyAlignment="1">
      <alignment horizontal="right"/>
    </xf>
    <xf numFmtId="0" fontId="5" fillId="3" borderId="1" xfId="0" applyFont="1" applyFill="1" applyBorder="1"/>
    <xf numFmtId="3" fontId="0" fillId="3" borderId="1" xfId="0" applyNumberFormat="1" applyFill="1" applyBorder="1"/>
    <xf numFmtId="0" fontId="0" fillId="2" borderId="0" xfId="0" applyFill="1"/>
    <xf numFmtId="0" fontId="15" fillId="0" borderId="0" xfId="0" applyFont="1" applyBorder="1"/>
    <xf numFmtId="0" fontId="15" fillId="0" borderId="0" xfId="0" applyFont="1"/>
    <xf numFmtId="0" fontId="15" fillId="0" borderId="0" xfId="0" applyFont="1" applyBorder="1" applyAlignment="1">
      <alignment horizontal="left" vertical="top"/>
    </xf>
    <xf numFmtId="0" fontId="15" fillId="0" borderId="0" xfId="0" applyFont="1" applyBorder="1" applyAlignment="1"/>
    <xf numFmtId="0" fontId="0" fillId="4" borderId="1" xfId="0" applyFill="1" applyBorder="1" applyAlignment="1">
      <alignment wrapText="1"/>
    </xf>
    <xf numFmtId="0" fontId="2" fillId="4" borderId="1" xfId="0" applyFont="1" applyFill="1" applyBorder="1"/>
    <xf numFmtId="0" fontId="0" fillId="4" borderId="1" xfId="0" applyFill="1" applyBorder="1"/>
    <xf numFmtId="0" fontId="18" fillId="2" borderId="1" xfId="0" applyFont="1" applyFill="1" applyBorder="1"/>
    <xf numFmtId="0" fontId="18" fillId="2" borderId="1" xfId="0" applyFont="1" applyFill="1" applyBorder="1" applyAlignment="1">
      <alignment horizontal="left" vertical="center"/>
    </xf>
    <xf numFmtId="2" fontId="0" fillId="2" borderId="1" xfId="0" applyNumberFormat="1" applyFill="1" applyBorder="1"/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3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23" fillId="0" borderId="1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22" fillId="0" borderId="0" xfId="0" applyFont="1"/>
    <xf numFmtId="0" fontId="22" fillId="0" borderId="0" xfId="0" applyFont="1" applyAlignment="1">
      <alignment horizontal="left" vertical="top"/>
    </xf>
    <xf numFmtId="0" fontId="22" fillId="0" borderId="0" xfId="0" applyFont="1" applyAlignment="1"/>
    <xf numFmtId="0" fontId="2" fillId="2" borderId="1" xfId="0" applyFont="1" applyFill="1" applyBorder="1" applyAlignment="1">
      <alignment horizontal="left" vertical="center"/>
    </xf>
    <xf numFmtId="3" fontId="23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/>
    </xf>
    <xf numFmtId="0" fontId="23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center"/>
    </xf>
    <xf numFmtId="0" fontId="15" fillId="2" borderId="1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right" vertical="center"/>
    </xf>
    <xf numFmtId="3" fontId="0" fillId="2" borderId="1" xfId="0" applyNumberFormat="1" applyFill="1" applyBorder="1"/>
    <xf numFmtId="0" fontId="15" fillId="2" borderId="1" xfId="0" applyFont="1" applyFill="1" applyBorder="1"/>
    <xf numFmtId="0" fontId="20" fillId="2" borderId="1" xfId="0" applyFont="1" applyFill="1" applyBorder="1"/>
    <xf numFmtId="0" fontId="18" fillId="2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164" fontId="0" fillId="2" borderId="1" xfId="0" applyNumberFormat="1" applyFill="1" applyBorder="1"/>
    <xf numFmtId="2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vertical="center"/>
    </xf>
    <xf numFmtId="0" fontId="0" fillId="4" borderId="3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22" fillId="0" borderId="0" xfId="0" applyFont="1" applyAlignment="1">
      <alignment horizontal="left" vertical="top"/>
    </xf>
    <xf numFmtId="0" fontId="22" fillId="0" borderId="0" xfId="0" applyFont="1" applyAlignment="1">
      <alignment horizontal="left"/>
    </xf>
    <xf numFmtId="0" fontId="23" fillId="0" borderId="3" xfId="0" applyFont="1" applyBorder="1" applyAlignment="1">
      <alignment horizontal="left" vertical="top" wrapText="1"/>
    </xf>
    <xf numFmtId="0" fontId="23" fillId="0" borderId="6" xfId="0" applyFont="1" applyBorder="1" applyAlignment="1">
      <alignment horizontal="left" vertical="top" wrapText="1"/>
    </xf>
    <xf numFmtId="0" fontId="23" fillId="0" borderId="4" xfId="0" applyFont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 vertical="top" wrapText="1"/>
    </xf>
    <xf numFmtId="0" fontId="22" fillId="0" borderId="7" xfId="0" applyFont="1" applyBorder="1" applyAlignment="1">
      <alignment horizontal="left" vertical="top"/>
    </xf>
    <xf numFmtId="0" fontId="7" fillId="0" borderId="1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K20"/>
  <sheetViews>
    <sheetView tabSelected="1" workbookViewId="0">
      <selection activeCell="B21" sqref="B21"/>
    </sheetView>
  </sheetViews>
  <sheetFormatPr defaultRowHeight="15" x14ac:dyDescent="0.25"/>
  <cols>
    <col min="1" max="1" width="5.85546875" customWidth="1"/>
    <col min="2" max="2" width="43.7109375" customWidth="1"/>
    <col min="10" max="10" width="7.5703125" customWidth="1"/>
  </cols>
  <sheetData>
    <row r="1" spans="1:11" x14ac:dyDescent="0.25">
      <c r="B1" s="96" t="s">
        <v>11</v>
      </c>
      <c r="C1" s="96"/>
      <c r="D1" s="96"/>
      <c r="E1" s="96"/>
      <c r="F1" s="96"/>
      <c r="G1" s="96"/>
      <c r="H1" s="96"/>
      <c r="I1" s="96"/>
      <c r="J1" s="96"/>
      <c r="K1" s="96"/>
    </row>
    <row r="2" spans="1:11" x14ac:dyDescent="0.25">
      <c r="B2" t="s">
        <v>12</v>
      </c>
      <c r="F2" s="4">
        <f>K19</f>
        <v>0</v>
      </c>
      <c r="G2" t="s">
        <v>13</v>
      </c>
    </row>
    <row r="3" spans="1:11" x14ac:dyDescent="0.25">
      <c r="B3" s="95" t="s">
        <v>84</v>
      </c>
      <c r="C3" s="95"/>
      <c r="D3" s="95"/>
      <c r="E3" s="95"/>
      <c r="F3" s="95"/>
      <c r="G3" s="95"/>
      <c r="H3" s="95"/>
      <c r="I3" s="95"/>
      <c r="J3" s="95"/>
      <c r="K3" s="95"/>
    </row>
    <row r="4" spans="1:11" ht="29.25" customHeight="1" x14ac:dyDescent="0.25">
      <c r="A4" s="97" t="s">
        <v>0</v>
      </c>
      <c r="B4" s="99" t="s">
        <v>1</v>
      </c>
      <c r="C4" s="93" t="s">
        <v>14</v>
      </c>
      <c r="D4" s="93" t="s">
        <v>2</v>
      </c>
      <c r="E4" s="91" t="s">
        <v>15</v>
      </c>
      <c r="F4" s="92"/>
      <c r="G4" s="91" t="s">
        <v>16</v>
      </c>
      <c r="H4" s="92"/>
      <c r="I4" s="91" t="s">
        <v>17</v>
      </c>
      <c r="J4" s="92"/>
      <c r="K4" s="93" t="s">
        <v>18</v>
      </c>
    </row>
    <row r="5" spans="1:11" ht="42.75" customHeight="1" x14ac:dyDescent="0.25">
      <c r="A5" s="98"/>
      <c r="B5" s="100"/>
      <c r="C5" s="94"/>
      <c r="D5" s="94"/>
      <c r="E5" s="3" t="s">
        <v>3</v>
      </c>
      <c r="F5" s="1" t="s">
        <v>4</v>
      </c>
      <c r="G5" s="3" t="s">
        <v>3</v>
      </c>
      <c r="H5" s="1" t="s">
        <v>4</v>
      </c>
      <c r="I5" s="3" t="s">
        <v>3</v>
      </c>
      <c r="J5" s="1" t="s">
        <v>4</v>
      </c>
      <c r="K5" s="94"/>
    </row>
    <row r="6" spans="1:11" x14ac:dyDescent="0.2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</row>
    <row r="7" spans="1:11" x14ac:dyDescent="0.25">
      <c r="A7" s="5"/>
      <c r="B7" s="88" t="s">
        <v>42</v>
      </c>
      <c r="C7" s="89"/>
      <c r="D7" s="89"/>
      <c r="E7" s="89"/>
      <c r="F7" s="89"/>
      <c r="G7" s="89"/>
      <c r="H7" s="89"/>
      <c r="I7" s="89"/>
      <c r="J7" s="89"/>
      <c r="K7" s="90"/>
    </row>
    <row r="8" spans="1:11" ht="30" x14ac:dyDescent="0.25">
      <c r="A8" s="1"/>
      <c r="B8" s="10" t="s">
        <v>85</v>
      </c>
      <c r="C8" s="81" t="s">
        <v>41</v>
      </c>
      <c r="D8" s="83">
        <v>130</v>
      </c>
      <c r="E8" s="11"/>
      <c r="F8" s="83"/>
      <c r="G8" s="83"/>
      <c r="H8" s="83"/>
      <c r="I8" s="83"/>
      <c r="J8" s="83"/>
      <c r="K8" s="83"/>
    </row>
    <row r="9" spans="1:11" x14ac:dyDescent="0.25">
      <c r="A9" s="1"/>
      <c r="B9" s="11" t="s">
        <v>21</v>
      </c>
      <c r="C9" s="81" t="s">
        <v>5</v>
      </c>
      <c r="D9" s="83">
        <v>170</v>
      </c>
      <c r="E9" s="82"/>
      <c r="F9" s="84"/>
      <c r="G9" s="82"/>
      <c r="H9" s="85"/>
      <c r="I9" s="82"/>
      <c r="J9" s="82"/>
      <c r="K9" s="54"/>
    </row>
    <row r="10" spans="1:11" ht="17.25" x14ac:dyDescent="0.25">
      <c r="A10" s="1"/>
      <c r="B10" s="11" t="s">
        <v>37</v>
      </c>
      <c r="C10" s="80" t="s">
        <v>41</v>
      </c>
      <c r="D10" s="82">
        <v>170</v>
      </c>
      <c r="E10" s="82"/>
      <c r="F10" s="85"/>
      <c r="G10" s="82"/>
      <c r="H10" s="54"/>
      <c r="I10" s="11"/>
      <c r="J10" s="82"/>
      <c r="K10" s="54"/>
    </row>
    <row r="11" spans="1:11" ht="30" x14ac:dyDescent="0.25">
      <c r="A11" s="1"/>
      <c r="B11" s="10" t="s">
        <v>86</v>
      </c>
      <c r="C11" s="81" t="s">
        <v>41</v>
      </c>
      <c r="D11" s="83">
        <v>170</v>
      </c>
      <c r="E11" s="83"/>
      <c r="F11" s="86"/>
      <c r="G11" s="83"/>
      <c r="H11" s="86"/>
      <c r="I11" s="83"/>
      <c r="J11" s="83"/>
      <c r="K11" s="87"/>
    </row>
    <row r="12" spans="1:11" x14ac:dyDescent="0.25">
      <c r="A12" s="1"/>
      <c r="B12" s="11" t="s">
        <v>6</v>
      </c>
      <c r="C12" s="81" t="s">
        <v>7</v>
      </c>
      <c r="D12" s="82">
        <v>30</v>
      </c>
      <c r="E12" s="82"/>
      <c r="F12" s="85"/>
      <c r="G12" s="82"/>
      <c r="H12" s="85"/>
      <c r="I12" s="11"/>
      <c r="J12" s="82"/>
      <c r="K12" s="54"/>
    </row>
    <row r="13" spans="1:11" x14ac:dyDescent="0.25">
      <c r="A13" s="1"/>
      <c r="B13" s="1" t="s">
        <v>4</v>
      </c>
      <c r="C13" s="1"/>
      <c r="D13" s="1"/>
      <c r="E13" s="1"/>
      <c r="F13" s="1"/>
      <c r="G13" s="1"/>
      <c r="H13" s="1"/>
      <c r="I13" s="1"/>
      <c r="J13" s="1"/>
      <c r="K13" s="6"/>
    </row>
    <row r="14" spans="1:11" x14ac:dyDescent="0.25">
      <c r="A14" s="1"/>
      <c r="B14" s="1" t="s">
        <v>8</v>
      </c>
      <c r="C14" s="9">
        <v>0.1</v>
      </c>
      <c r="D14" s="1"/>
      <c r="E14" s="1"/>
      <c r="F14" s="1"/>
      <c r="G14" s="1"/>
      <c r="H14" s="1"/>
      <c r="I14" s="1"/>
      <c r="J14" s="1"/>
      <c r="K14" s="1"/>
    </row>
    <row r="15" spans="1:11" x14ac:dyDescent="0.25">
      <c r="A15" s="1"/>
      <c r="B15" s="1" t="s">
        <v>4</v>
      </c>
      <c r="C15" s="1"/>
      <c r="D15" s="1"/>
      <c r="E15" s="1"/>
      <c r="F15" s="1"/>
      <c r="G15" s="1"/>
      <c r="H15" s="1"/>
      <c r="I15" s="1"/>
      <c r="J15" s="1"/>
      <c r="K15" s="6"/>
    </row>
    <row r="16" spans="1:11" x14ac:dyDescent="0.25">
      <c r="A16" s="1"/>
      <c r="B16" s="1" t="s">
        <v>9</v>
      </c>
      <c r="C16" s="9">
        <v>0.08</v>
      </c>
      <c r="D16" s="1"/>
      <c r="E16" s="1"/>
      <c r="F16" s="1"/>
      <c r="G16" s="1"/>
      <c r="H16" s="1"/>
      <c r="I16" s="1"/>
      <c r="J16" s="1"/>
      <c r="K16" s="1"/>
    </row>
    <row r="17" spans="1:11" x14ac:dyDescent="0.25">
      <c r="A17" s="1"/>
      <c r="B17" s="1" t="s">
        <v>4</v>
      </c>
      <c r="C17" s="1"/>
      <c r="D17" s="1"/>
      <c r="E17" s="1"/>
      <c r="F17" s="1"/>
      <c r="G17" s="1"/>
      <c r="H17" s="1"/>
      <c r="I17" s="1"/>
      <c r="J17" s="1"/>
      <c r="K17" s="6"/>
    </row>
    <row r="18" spans="1:11" x14ac:dyDescent="0.25">
      <c r="A18" s="1"/>
      <c r="B18" s="1" t="s">
        <v>10</v>
      </c>
      <c r="C18" s="9">
        <v>0.18</v>
      </c>
      <c r="D18" s="1"/>
      <c r="E18" s="1"/>
      <c r="F18" s="1"/>
      <c r="G18" s="1"/>
      <c r="H18" s="1"/>
      <c r="I18" s="1"/>
      <c r="J18" s="1"/>
      <c r="K18" s="1"/>
    </row>
    <row r="19" spans="1:11" x14ac:dyDescent="0.25">
      <c r="A19" s="1"/>
      <c r="B19" s="7" t="s">
        <v>19</v>
      </c>
      <c r="C19" s="7"/>
      <c r="D19" s="7"/>
      <c r="E19" s="7"/>
      <c r="F19" s="7"/>
      <c r="G19" s="7"/>
      <c r="H19" s="7"/>
      <c r="I19" s="7"/>
      <c r="J19" s="7"/>
      <c r="K19" s="8"/>
    </row>
    <row r="20" spans="1:11" x14ac:dyDescent="0.25">
      <c r="A20" s="1"/>
    </row>
  </sheetData>
  <mergeCells count="11">
    <mergeCell ref="B1:K1"/>
    <mergeCell ref="A4:A5"/>
    <mergeCell ref="B4:B5"/>
    <mergeCell ref="C4:C5"/>
    <mergeCell ref="D4:D5"/>
    <mergeCell ref="E4:F4"/>
    <mergeCell ref="B7:K7"/>
    <mergeCell ref="I4:J4"/>
    <mergeCell ref="K4:K5"/>
    <mergeCell ref="G4:H4"/>
    <mergeCell ref="B3:K3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B6" sqref="B6:G7"/>
    </sheetView>
  </sheetViews>
  <sheetFormatPr defaultRowHeight="15" x14ac:dyDescent="0.25"/>
  <cols>
    <col min="1" max="1" width="9.28515625" customWidth="1"/>
    <col min="2" max="2" width="43.5703125" customWidth="1"/>
    <col min="5" max="5" width="12.28515625" customWidth="1"/>
    <col min="6" max="6" width="9.42578125" customWidth="1"/>
    <col min="7" max="7" width="14" customWidth="1"/>
  </cols>
  <sheetData>
    <row r="1" spans="1:9" x14ac:dyDescent="0.25">
      <c r="B1" t="s">
        <v>23</v>
      </c>
    </row>
    <row r="2" spans="1:9" x14ac:dyDescent="0.25">
      <c r="C2" t="s">
        <v>24</v>
      </c>
    </row>
    <row r="4" spans="1:9" ht="30.75" x14ac:dyDescent="0.3">
      <c r="A4" s="2" t="s">
        <v>0</v>
      </c>
      <c r="B4" s="12" t="s">
        <v>25</v>
      </c>
      <c r="C4" s="3" t="s">
        <v>26</v>
      </c>
      <c r="D4" s="1" t="s">
        <v>27</v>
      </c>
      <c r="E4" s="1" t="s">
        <v>16</v>
      </c>
      <c r="F4" s="3" t="s">
        <v>17</v>
      </c>
      <c r="G4" s="3" t="s">
        <v>19</v>
      </c>
      <c r="H4" s="1"/>
      <c r="I4" s="1"/>
    </row>
    <row r="5" spans="1:9" ht="15.75" x14ac:dyDescent="0.25">
      <c r="A5" s="1"/>
      <c r="C5" s="13"/>
      <c r="D5" s="13"/>
      <c r="E5" s="1"/>
      <c r="F5" s="1"/>
      <c r="G5" s="1"/>
      <c r="H5" s="1"/>
      <c r="I5" s="1"/>
    </row>
    <row r="6" spans="1:9" ht="38.25" customHeight="1" x14ac:dyDescent="0.25">
      <c r="A6" s="1">
        <v>1</v>
      </c>
      <c r="B6" s="75" t="s">
        <v>42</v>
      </c>
      <c r="C6" s="14" t="s">
        <v>13</v>
      </c>
      <c r="D6" s="54" t="e">
        <f>'საყრდენი კედელი'!#REF!</f>
        <v>#REF!</v>
      </c>
      <c r="E6" s="76" t="e">
        <f>'საყრდენი კედელი'!#REF!</f>
        <v>#REF!</v>
      </c>
      <c r="F6" s="77" t="e">
        <f>'საყრდენი კედელი'!#REF!</f>
        <v>#REF!</v>
      </c>
      <c r="G6" s="54" t="e">
        <f>SUM(D6:F6)</f>
        <v>#REF!</v>
      </c>
      <c r="H6" s="14"/>
      <c r="I6" s="14"/>
    </row>
    <row r="7" spans="1:9" ht="15.75" x14ac:dyDescent="0.25">
      <c r="A7" s="1">
        <v>2</v>
      </c>
      <c r="B7" s="78" t="s">
        <v>39</v>
      </c>
      <c r="C7" s="79" t="s">
        <v>13</v>
      </c>
      <c r="D7" s="54" t="e">
        <f>'საყრდენი კედელი'!#REF!</f>
        <v>#REF!</v>
      </c>
      <c r="E7" s="76" t="e">
        <f>'საყრდენი კედელი'!#REF!</f>
        <v>#REF!</v>
      </c>
      <c r="F7" s="77" t="e">
        <f>'საყრდენი კედელი'!#REF!</f>
        <v>#REF!</v>
      </c>
      <c r="G7" s="54" t="e">
        <f>SUM(D7:F7)</f>
        <v>#REF!</v>
      </c>
      <c r="H7" s="1"/>
      <c r="I7" s="1"/>
    </row>
    <row r="8" spans="1:9" x14ac:dyDescent="0.25">
      <c r="A8" s="1"/>
      <c r="B8" s="42" t="s">
        <v>4</v>
      </c>
      <c r="C8" s="7"/>
      <c r="D8" s="8" t="e">
        <f>SUM(D6:D7)</f>
        <v>#REF!</v>
      </c>
      <c r="E8" s="41" t="e">
        <f>SUM(E6:E7)</f>
        <v>#REF!</v>
      </c>
      <c r="F8" s="43" t="e">
        <f>SUM(F6:F7)</f>
        <v>#REF!</v>
      </c>
      <c r="G8" s="8" t="e">
        <f>SUM(G6:G7)</f>
        <v>#REF!</v>
      </c>
      <c r="H8" s="1"/>
      <c r="I8" s="1"/>
    </row>
    <row r="9" spans="1:9" x14ac:dyDescent="0.25">
      <c r="A9" s="1"/>
      <c r="B9" s="15" t="s">
        <v>28</v>
      </c>
      <c r="C9" s="18">
        <v>0.05</v>
      </c>
      <c r="D9" s="15"/>
      <c r="E9" s="15"/>
      <c r="F9" s="15"/>
      <c r="G9" s="16" t="e">
        <f>D8*C9</f>
        <v>#REF!</v>
      </c>
      <c r="H9" s="1"/>
      <c r="I9" s="1"/>
    </row>
    <row r="10" spans="1:9" x14ac:dyDescent="0.25">
      <c r="A10" s="1"/>
      <c r="B10" s="15" t="s">
        <v>4</v>
      </c>
      <c r="C10" s="15"/>
      <c r="D10" s="16"/>
      <c r="E10" s="16"/>
      <c r="F10" s="15"/>
      <c r="G10" s="16" t="e">
        <f>SUM(G8:G9)</f>
        <v>#REF!</v>
      </c>
      <c r="H10" s="1"/>
      <c r="I10" s="1"/>
    </row>
    <row r="11" spans="1:9" x14ac:dyDescent="0.25">
      <c r="A11" s="1"/>
      <c r="B11" s="17" t="s">
        <v>29</v>
      </c>
      <c r="C11" s="18">
        <v>0.1</v>
      </c>
      <c r="D11" s="15"/>
      <c r="E11" s="15"/>
      <c r="F11" s="15"/>
      <c r="G11" s="16" t="e">
        <f>G10*C11</f>
        <v>#REF!</v>
      </c>
      <c r="H11" s="1"/>
      <c r="I11" s="1"/>
    </row>
    <row r="12" spans="1:9" x14ac:dyDescent="0.25">
      <c r="A12" s="1"/>
      <c r="B12" s="17" t="s">
        <v>4</v>
      </c>
      <c r="C12" s="19"/>
      <c r="D12" s="15"/>
      <c r="E12" s="15"/>
      <c r="F12" s="15"/>
      <c r="G12" s="16" t="e">
        <f>SUM(G10:G11)</f>
        <v>#REF!</v>
      </c>
      <c r="H12" s="1"/>
      <c r="I12" s="1"/>
    </row>
    <row r="13" spans="1:9" x14ac:dyDescent="0.25">
      <c r="A13" s="1"/>
      <c r="B13" s="17" t="s">
        <v>30</v>
      </c>
      <c r="C13" s="18">
        <v>0.08</v>
      </c>
      <c r="D13" s="15"/>
      <c r="E13" s="15"/>
      <c r="F13" s="15"/>
      <c r="G13" s="16" t="e">
        <f>G12*C13</f>
        <v>#REF!</v>
      </c>
      <c r="H13" s="1"/>
      <c r="I13" s="1"/>
    </row>
    <row r="14" spans="1:9" x14ac:dyDescent="0.25">
      <c r="A14" s="1"/>
      <c r="B14" s="15" t="s">
        <v>4</v>
      </c>
      <c r="C14" s="20"/>
      <c r="D14" s="15"/>
      <c r="E14" s="15"/>
      <c r="F14" s="15"/>
      <c r="G14" s="16" t="e">
        <f>SUM(G12:G13)</f>
        <v>#REF!</v>
      </c>
      <c r="H14" s="1"/>
      <c r="I14" s="1"/>
    </row>
    <row r="15" spans="1:9" x14ac:dyDescent="0.25">
      <c r="A15" s="1"/>
      <c r="B15" s="15" t="s">
        <v>4</v>
      </c>
      <c r="C15" s="22"/>
      <c r="D15" s="15"/>
      <c r="E15" s="15"/>
      <c r="F15" s="15"/>
      <c r="G15" s="16" t="e">
        <f>SUM(G14:G14)</f>
        <v>#REF!</v>
      </c>
      <c r="H15" s="1"/>
      <c r="I15" s="1"/>
    </row>
    <row r="16" spans="1:9" x14ac:dyDescent="0.25">
      <c r="A16" s="1"/>
      <c r="B16" s="15"/>
      <c r="C16" s="20"/>
      <c r="D16" s="15"/>
      <c r="E16" s="15"/>
      <c r="F16" s="15"/>
      <c r="G16" s="16"/>
      <c r="H16" s="1"/>
      <c r="I16" s="1"/>
    </row>
    <row r="17" spans="1:9" ht="15.75" x14ac:dyDescent="0.3">
      <c r="A17" s="1"/>
      <c r="B17" s="23" t="s">
        <v>31</v>
      </c>
      <c r="C17" s="21">
        <v>0.18</v>
      </c>
      <c r="D17" s="15"/>
      <c r="E17" s="15"/>
      <c r="F17" s="15"/>
      <c r="G17" s="16" t="e">
        <f>G15*C17</f>
        <v>#REF!</v>
      </c>
      <c r="H17" s="1"/>
      <c r="I17" s="1"/>
    </row>
    <row r="18" spans="1:9" x14ac:dyDescent="0.25">
      <c r="A18" s="1"/>
      <c r="B18" s="15" t="s">
        <v>19</v>
      </c>
      <c r="C18" s="15"/>
      <c r="D18" s="16"/>
      <c r="E18" s="16"/>
      <c r="F18" s="15"/>
      <c r="G18" s="16" t="e">
        <f>SUM(G15:G17)</f>
        <v>#REF!</v>
      </c>
      <c r="H18" s="1"/>
      <c r="I18" s="1"/>
    </row>
    <row r="19" spans="1:9" x14ac:dyDescent="0.25">
      <c r="A19" s="1"/>
      <c r="B19" s="15"/>
      <c r="C19" s="15"/>
      <c r="D19" s="15"/>
      <c r="E19" s="15"/>
      <c r="F19" s="15"/>
      <c r="G19" s="15"/>
      <c r="H19" s="1"/>
      <c r="I19" s="1"/>
    </row>
    <row r="20" spans="1:9" x14ac:dyDescent="0.25">
      <c r="A20" s="1"/>
      <c r="B20" s="24"/>
      <c r="C20" s="24"/>
      <c r="D20" s="24"/>
      <c r="E20" s="24"/>
      <c r="F20" s="24"/>
      <c r="G20" s="24"/>
      <c r="H20" s="1"/>
      <c r="I20" s="1"/>
    </row>
  </sheetData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6"/>
  <sheetViews>
    <sheetView topLeftCell="A7" workbookViewId="0">
      <selection activeCell="M12" sqref="M12"/>
    </sheetView>
  </sheetViews>
  <sheetFormatPr defaultRowHeight="15" x14ac:dyDescent="0.25"/>
  <cols>
    <col min="8" max="8" width="10.5703125" customWidth="1"/>
    <col min="13" max="13" width="19.7109375" customWidth="1"/>
  </cols>
  <sheetData>
    <row r="3" spans="1:14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4" x14ac:dyDescent="0.25">
      <c r="A4" s="104" t="s">
        <v>32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25"/>
    </row>
    <row r="5" spans="1:14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4" x14ac:dyDescent="0.2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4" x14ac:dyDescent="0.2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4" ht="22.5" x14ac:dyDescent="0.25">
      <c r="A8" s="105" t="s">
        <v>33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26"/>
    </row>
    <row r="9" spans="1:14" ht="16.5" x14ac:dyDescent="0.25">
      <c r="A9" s="27"/>
      <c r="B9" s="28"/>
      <c r="C9" s="28"/>
      <c r="D9" s="28"/>
      <c r="E9" s="108" t="s">
        <v>36</v>
      </c>
      <c r="F9" s="108"/>
      <c r="G9" s="108"/>
      <c r="H9" s="108"/>
      <c r="I9" s="108"/>
      <c r="J9" s="108"/>
      <c r="K9" s="108"/>
    </row>
    <row r="10" spans="1:14" ht="16.5" x14ac:dyDescent="0.25">
      <c r="A10" s="29"/>
      <c r="B10" s="28"/>
      <c r="C10" s="28"/>
      <c r="D10" s="28"/>
      <c r="E10" s="28"/>
      <c r="F10" s="28"/>
      <c r="G10" s="28"/>
      <c r="H10" s="28"/>
      <c r="I10" s="28"/>
      <c r="J10" s="29"/>
      <c r="K10" s="29"/>
    </row>
    <row r="11" spans="1:14" ht="40.5" customHeight="1" x14ac:dyDescent="0.25">
      <c r="A11" s="106" t="s">
        <v>62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</row>
    <row r="12" spans="1:14" ht="31.5" customHeight="1" x14ac:dyDescent="0.3">
      <c r="A12" s="29"/>
      <c r="B12" s="30"/>
      <c r="C12" s="28"/>
      <c r="D12" s="28"/>
      <c r="E12" s="28"/>
      <c r="F12" s="107"/>
      <c r="G12" s="107"/>
      <c r="H12" s="107"/>
      <c r="I12" s="107"/>
      <c r="J12" s="31"/>
      <c r="K12" s="31"/>
    </row>
    <row r="13" spans="1:14" ht="16.5" x14ac:dyDescent="0.25">
      <c r="A13" s="29"/>
      <c r="B13" s="28"/>
      <c r="C13" s="32"/>
      <c r="D13" s="32"/>
      <c r="E13" s="108" t="s">
        <v>34</v>
      </c>
      <c r="F13" s="108"/>
      <c r="G13" s="108"/>
      <c r="H13" s="33">
        <f>'შეძენა მასალების'!F2</f>
        <v>16177.513967999999</v>
      </c>
      <c r="I13" s="34" t="s">
        <v>13</v>
      </c>
      <c r="J13" s="31"/>
      <c r="K13" s="31"/>
    </row>
    <row r="14" spans="1:14" ht="21" x14ac:dyDescent="0.25">
      <c r="A14" s="29"/>
      <c r="B14" s="28"/>
      <c r="C14" s="28"/>
      <c r="D14" s="28"/>
      <c r="E14" s="28"/>
      <c r="F14" s="28"/>
      <c r="G14" s="28"/>
      <c r="H14" s="28"/>
      <c r="I14" s="28"/>
      <c r="J14" s="31"/>
      <c r="K14" s="35"/>
    </row>
    <row r="15" spans="1:14" x14ac:dyDescent="0.25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6"/>
      <c r="M15" s="46"/>
    </row>
    <row r="16" spans="1:14" ht="15.75" x14ac:dyDescent="0.25">
      <c r="A16" s="109" t="s">
        <v>35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37"/>
    </row>
    <row r="17" spans="1:14" x14ac:dyDescent="0.25">
      <c r="A17" s="45"/>
      <c r="B17" s="47"/>
      <c r="C17" s="48"/>
      <c r="D17" s="101"/>
      <c r="E17" s="101"/>
      <c r="F17" s="101"/>
      <c r="G17" s="45"/>
      <c r="H17" s="45"/>
      <c r="I17" s="45"/>
      <c r="J17" s="45"/>
      <c r="K17" s="45"/>
      <c r="L17" s="46"/>
      <c r="M17" s="46"/>
    </row>
    <row r="18" spans="1:14" ht="15.75" x14ac:dyDescent="0.25">
      <c r="A18" s="103" t="s">
        <v>38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</row>
    <row r="19" spans="1:14" ht="15.75" x14ac:dyDescent="0.25">
      <c r="A19" s="102"/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</row>
    <row r="20" spans="1:14" x14ac:dyDescent="0.2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</row>
    <row r="21" spans="1:14" x14ac:dyDescent="0.25">
      <c r="A21" s="36"/>
      <c r="B21" s="38"/>
      <c r="C21" s="39"/>
      <c r="D21" s="39"/>
      <c r="E21" s="39"/>
      <c r="F21" s="39"/>
      <c r="G21" s="36"/>
      <c r="H21" s="36"/>
      <c r="I21" s="36"/>
      <c r="J21" s="36"/>
      <c r="K21" s="36"/>
    </row>
    <row r="22" spans="1:14" x14ac:dyDescent="0.2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</row>
    <row r="26" spans="1:14" ht="15.75" x14ac:dyDescent="0.25">
      <c r="N26" s="40"/>
    </row>
  </sheetData>
  <mergeCells count="10">
    <mergeCell ref="D17:F17"/>
    <mergeCell ref="A19:M19"/>
    <mergeCell ref="A18:M18"/>
    <mergeCell ref="A4:M4"/>
    <mergeCell ref="A8:M8"/>
    <mergeCell ref="A11:M11"/>
    <mergeCell ref="F12:I12"/>
    <mergeCell ref="E13:G13"/>
    <mergeCell ref="A16:M16"/>
    <mergeCell ref="E9:K9"/>
  </mergeCell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K37"/>
  <sheetViews>
    <sheetView workbookViewId="0">
      <selection activeCell="B3" sqref="B3"/>
    </sheetView>
  </sheetViews>
  <sheetFormatPr defaultRowHeight="15" x14ac:dyDescent="0.25"/>
  <cols>
    <col min="1" max="1" width="5.85546875" customWidth="1"/>
    <col min="2" max="2" width="43.7109375" customWidth="1"/>
    <col min="10" max="10" width="7.5703125" customWidth="1"/>
  </cols>
  <sheetData>
    <row r="1" spans="1:11" x14ac:dyDescent="0.25">
      <c r="B1" s="96" t="s">
        <v>11</v>
      </c>
      <c r="C1" s="96"/>
      <c r="D1" s="96"/>
      <c r="E1" s="96"/>
      <c r="F1" s="96"/>
      <c r="G1" s="96"/>
      <c r="H1" s="96"/>
    </row>
    <row r="2" spans="1:11" x14ac:dyDescent="0.25">
      <c r="B2" t="s">
        <v>12</v>
      </c>
      <c r="F2" s="4">
        <f>K35</f>
        <v>16177.513967999999</v>
      </c>
      <c r="G2" t="s">
        <v>13</v>
      </c>
    </row>
    <row r="3" spans="1:11" x14ac:dyDescent="0.25">
      <c r="B3" t="s">
        <v>36</v>
      </c>
      <c r="C3" s="44" t="s">
        <v>62</v>
      </c>
      <c r="D3" s="44"/>
      <c r="E3" s="44"/>
      <c r="F3" s="44"/>
      <c r="G3" s="44"/>
      <c r="H3" s="44"/>
      <c r="I3" s="44"/>
      <c r="J3" s="44"/>
    </row>
    <row r="4" spans="1:11" ht="29.25" customHeight="1" x14ac:dyDescent="0.25">
      <c r="A4" s="97" t="s">
        <v>0</v>
      </c>
      <c r="B4" s="115" t="s">
        <v>1</v>
      </c>
      <c r="C4" s="93" t="s">
        <v>14</v>
      </c>
      <c r="D4" s="93" t="s">
        <v>2</v>
      </c>
      <c r="E4" s="110" t="s">
        <v>15</v>
      </c>
      <c r="F4" s="111"/>
      <c r="G4" s="110" t="s">
        <v>16</v>
      </c>
      <c r="H4" s="111"/>
      <c r="I4" s="110" t="s">
        <v>17</v>
      </c>
      <c r="J4" s="111"/>
      <c r="K4" s="93" t="s">
        <v>18</v>
      </c>
    </row>
    <row r="5" spans="1:11" ht="45" x14ac:dyDescent="0.25">
      <c r="A5" s="98"/>
      <c r="B5" s="116"/>
      <c r="C5" s="94"/>
      <c r="D5" s="94"/>
      <c r="E5" s="3" t="s">
        <v>3</v>
      </c>
      <c r="F5" s="1" t="s">
        <v>4</v>
      </c>
      <c r="G5" s="3" t="s">
        <v>3</v>
      </c>
      <c r="H5" s="1" t="s">
        <v>4</v>
      </c>
      <c r="I5" s="3" t="s">
        <v>3</v>
      </c>
      <c r="J5" s="1" t="s">
        <v>4</v>
      </c>
      <c r="K5" s="94"/>
    </row>
    <row r="6" spans="1:11" x14ac:dyDescent="0.2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</row>
    <row r="7" spans="1:11" x14ac:dyDescent="0.25">
      <c r="A7" s="5"/>
      <c r="B7" s="112"/>
      <c r="C7" s="113"/>
      <c r="D7" s="113"/>
      <c r="E7" s="113"/>
      <c r="F7" s="113"/>
      <c r="G7" s="113"/>
      <c r="H7" s="113"/>
      <c r="I7" s="113"/>
      <c r="J7" s="113"/>
      <c r="K7" s="114"/>
    </row>
    <row r="8" spans="1:11" x14ac:dyDescent="0.25">
      <c r="A8" s="1">
        <v>1</v>
      </c>
      <c r="B8" s="10" t="s">
        <v>45</v>
      </c>
      <c r="C8" s="52" t="s">
        <v>40</v>
      </c>
      <c r="D8" s="11">
        <v>36</v>
      </c>
      <c r="E8" s="11">
        <v>24.3</v>
      </c>
      <c r="F8" s="11">
        <f t="shared" ref="F8:F10" si="0">E8*D8</f>
        <v>874.80000000000007</v>
      </c>
      <c r="G8" s="11">
        <v>0</v>
      </c>
      <c r="H8" s="11">
        <f t="shared" ref="H8:H10" si="1">G8*D8</f>
        <v>0</v>
      </c>
      <c r="I8" s="11">
        <v>0</v>
      </c>
      <c r="J8" s="11">
        <f t="shared" ref="J8:J10" si="2">I8*D8</f>
        <v>0</v>
      </c>
      <c r="K8" s="11">
        <f t="shared" ref="K8:K10" si="3">J8+H8+F8</f>
        <v>874.80000000000007</v>
      </c>
    </row>
    <row r="9" spans="1:11" ht="20.25" customHeight="1" x14ac:dyDescent="0.25">
      <c r="A9" s="1">
        <v>2</v>
      </c>
      <c r="B9" s="10" t="s">
        <v>47</v>
      </c>
      <c r="C9" s="53" t="s">
        <v>40</v>
      </c>
      <c r="D9" s="11">
        <v>32</v>
      </c>
      <c r="E9" s="11">
        <v>12</v>
      </c>
      <c r="F9" s="11">
        <f t="shared" si="0"/>
        <v>384</v>
      </c>
      <c r="G9" s="11">
        <v>0</v>
      </c>
      <c r="H9" s="11">
        <f t="shared" si="1"/>
        <v>0</v>
      </c>
      <c r="I9" s="11">
        <v>0</v>
      </c>
      <c r="J9" s="11">
        <f t="shared" si="2"/>
        <v>0</v>
      </c>
      <c r="K9" s="11">
        <f t="shared" si="3"/>
        <v>384</v>
      </c>
    </row>
    <row r="10" spans="1:11" ht="20.25" customHeight="1" x14ac:dyDescent="0.25">
      <c r="A10" s="1">
        <v>3</v>
      </c>
      <c r="B10" s="10" t="s">
        <v>48</v>
      </c>
      <c r="C10" s="52" t="s">
        <v>40</v>
      </c>
      <c r="D10" s="11">
        <v>50</v>
      </c>
      <c r="E10" s="11">
        <v>2</v>
      </c>
      <c r="F10" s="11">
        <f t="shared" si="0"/>
        <v>100</v>
      </c>
      <c r="G10" s="11">
        <v>0</v>
      </c>
      <c r="H10" s="11">
        <f t="shared" si="1"/>
        <v>0</v>
      </c>
      <c r="I10" s="11">
        <v>0</v>
      </c>
      <c r="J10" s="11">
        <f t="shared" si="2"/>
        <v>0</v>
      </c>
      <c r="K10" s="11">
        <f t="shared" si="3"/>
        <v>100</v>
      </c>
    </row>
    <row r="11" spans="1:11" x14ac:dyDescent="0.25">
      <c r="A11" s="1">
        <v>4</v>
      </c>
      <c r="B11" s="11" t="s">
        <v>21</v>
      </c>
      <c r="C11" s="52" t="s">
        <v>5</v>
      </c>
      <c r="D11" s="11">
        <v>158</v>
      </c>
      <c r="E11" s="11">
        <v>42</v>
      </c>
      <c r="F11" s="54">
        <f t="shared" ref="F11" si="4">E11*D11</f>
        <v>6636</v>
      </c>
      <c r="G11" s="11">
        <v>0</v>
      </c>
      <c r="H11" s="54">
        <f t="shared" ref="H11:H14" si="5">G11*D11</f>
        <v>0</v>
      </c>
      <c r="I11" s="11"/>
      <c r="J11" s="11">
        <f t="shared" ref="J11:J14" si="6">I11*D11</f>
        <v>0</v>
      </c>
      <c r="K11" s="54">
        <f t="shared" ref="K11:K14" si="7">J11+H11+F11</f>
        <v>6636</v>
      </c>
    </row>
    <row r="12" spans="1:11" x14ac:dyDescent="0.25">
      <c r="A12" s="1">
        <v>5</v>
      </c>
      <c r="B12" s="11" t="s">
        <v>6</v>
      </c>
      <c r="C12" s="52" t="s">
        <v>7</v>
      </c>
      <c r="D12" s="11">
        <v>50</v>
      </c>
      <c r="E12" s="11">
        <v>3</v>
      </c>
      <c r="F12" s="54">
        <f>E12*D12</f>
        <v>150</v>
      </c>
      <c r="G12" s="11">
        <v>0</v>
      </c>
      <c r="H12" s="54">
        <f t="shared" ref="H12" si="8">G12*D12</f>
        <v>0</v>
      </c>
      <c r="I12" s="11"/>
      <c r="J12" s="11">
        <f t="shared" ref="J12" si="9">I12*D12</f>
        <v>0</v>
      </c>
      <c r="K12" s="54">
        <f t="shared" ref="K12" si="10">J12+H12+F12</f>
        <v>150</v>
      </c>
    </row>
    <row r="13" spans="1:11" x14ac:dyDescent="0.25">
      <c r="A13" s="1">
        <v>6</v>
      </c>
      <c r="B13" s="11" t="s">
        <v>49</v>
      </c>
      <c r="C13" s="52" t="s">
        <v>5</v>
      </c>
      <c r="D13" s="11">
        <v>1</v>
      </c>
      <c r="E13" s="11">
        <v>150</v>
      </c>
      <c r="F13" s="54">
        <f>E13*D13</f>
        <v>150</v>
      </c>
      <c r="G13" s="11">
        <v>0</v>
      </c>
      <c r="H13" s="54">
        <v>0</v>
      </c>
      <c r="I13" s="11">
        <v>0</v>
      </c>
      <c r="J13" s="11">
        <f t="shared" si="6"/>
        <v>0</v>
      </c>
      <c r="K13" s="54">
        <f t="shared" si="7"/>
        <v>150</v>
      </c>
    </row>
    <row r="14" spans="1:11" x14ac:dyDescent="0.25">
      <c r="A14" s="1">
        <v>7</v>
      </c>
      <c r="B14" s="11" t="s">
        <v>50</v>
      </c>
      <c r="C14" s="52" t="s">
        <v>5</v>
      </c>
      <c r="D14" s="11">
        <v>6</v>
      </c>
      <c r="E14" s="11">
        <v>20</v>
      </c>
      <c r="F14" s="54">
        <f>E14*D14</f>
        <v>120</v>
      </c>
      <c r="G14" s="11">
        <v>0</v>
      </c>
      <c r="H14" s="54">
        <f t="shared" si="5"/>
        <v>0</v>
      </c>
      <c r="I14" s="11"/>
      <c r="J14" s="11">
        <f t="shared" si="6"/>
        <v>0</v>
      </c>
      <c r="K14" s="54">
        <f t="shared" si="7"/>
        <v>120</v>
      </c>
    </row>
    <row r="15" spans="1:11" x14ac:dyDescent="0.25">
      <c r="A15" s="1">
        <v>8</v>
      </c>
      <c r="B15" s="10" t="s">
        <v>51</v>
      </c>
      <c r="C15" s="52" t="s">
        <v>5</v>
      </c>
      <c r="D15" s="11">
        <v>3</v>
      </c>
      <c r="E15" s="11">
        <v>15</v>
      </c>
      <c r="F15" s="11">
        <f>E15*D15</f>
        <v>45</v>
      </c>
      <c r="G15" s="11">
        <v>0</v>
      </c>
      <c r="H15" s="11">
        <f>G15*D15</f>
        <v>0</v>
      </c>
      <c r="I15" s="11">
        <v>0</v>
      </c>
      <c r="J15" s="11">
        <f>I15*D15</f>
        <v>0</v>
      </c>
      <c r="K15" s="11">
        <f>J15+H15+F15</f>
        <v>45</v>
      </c>
    </row>
    <row r="16" spans="1:11" x14ac:dyDescent="0.25">
      <c r="A16" s="1">
        <v>9</v>
      </c>
      <c r="B16" s="10" t="s">
        <v>52</v>
      </c>
      <c r="C16" s="53" t="s">
        <v>5</v>
      </c>
      <c r="D16" s="11">
        <v>3</v>
      </c>
      <c r="E16" s="11">
        <v>8</v>
      </c>
      <c r="F16" s="11">
        <f t="shared" ref="F16:F27" si="11">E16*D16</f>
        <v>24</v>
      </c>
      <c r="G16" s="11">
        <v>0</v>
      </c>
      <c r="H16" s="11">
        <f t="shared" ref="H16:H27" si="12">G16*D16</f>
        <v>0</v>
      </c>
      <c r="I16" s="11">
        <v>0</v>
      </c>
      <c r="J16" s="11">
        <f t="shared" ref="J16:J27" si="13">I16*D16</f>
        <v>0</v>
      </c>
      <c r="K16" s="11">
        <f t="shared" ref="K16:K27" si="14">J16+H16+F16</f>
        <v>24</v>
      </c>
    </row>
    <row r="17" spans="1:11" x14ac:dyDescent="0.25">
      <c r="A17" s="1">
        <v>10</v>
      </c>
      <c r="B17" s="10" t="s">
        <v>53</v>
      </c>
      <c r="C17" s="52" t="s">
        <v>40</v>
      </c>
      <c r="D17" s="11">
        <v>4</v>
      </c>
      <c r="E17" s="11">
        <v>2.5</v>
      </c>
      <c r="F17" s="11">
        <f t="shared" si="11"/>
        <v>10</v>
      </c>
      <c r="G17" s="11">
        <v>0</v>
      </c>
      <c r="H17" s="11">
        <f t="shared" si="12"/>
        <v>0</v>
      </c>
      <c r="I17" s="11">
        <v>0</v>
      </c>
      <c r="J17" s="11">
        <f t="shared" si="13"/>
        <v>0</v>
      </c>
      <c r="K17" s="11">
        <f t="shared" si="14"/>
        <v>10</v>
      </c>
    </row>
    <row r="18" spans="1:11" x14ac:dyDescent="0.25">
      <c r="A18" s="1">
        <v>11</v>
      </c>
      <c r="B18" s="10" t="s">
        <v>54</v>
      </c>
      <c r="C18" s="52" t="s">
        <v>40</v>
      </c>
      <c r="D18" s="11">
        <v>2</v>
      </c>
      <c r="E18" s="11">
        <v>4.2</v>
      </c>
      <c r="F18" s="11">
        <f t="shared" si="11"/>
        <v>8.4</v>
      </c>
      <c r="G18" s="11">
        <v>0</v>
      </c>
      <c r="H18" s="11">
        <f t="shared" si="12"/>
        <v>0</v>
      </c>
      <c r="I18" s="11">
        <v>0</v>
      </c>
      <c r="J18" s="11">
        <f t="shared" si="13"/>
        <v>0</v>
      </c>
      <c r="K18" s="11">
        <f t="shared" si="14"/>
        <v>8.4</v>
      </c>
    </row>
    <row r="19" spans="1:11" x14ac:dyDescent="0.25">
      <c r="A19" s="1">
        <v>12</v>
      </c>
      <c r="B19" s="10" t="s">
        <v>55</v>
      </c>
      <c r="C19" s="52" t="s">
        <v>5</v>
      </c>
      <c r="D19" s="11">
        <v>12</v>
      </c>
      <c r="E19" s="11">
        <v>3</v>
      </c>
      <c r="F19" s="11">
        <f t="shared" si="11"/>
        <v>36</v>
      </c>
      <c r="G19" s="11">
        <v>0</v>
      </c>
      <c r="H19" s="11">
        <f t="shared" si="12"/>
        <v>0</v>
      </c>
      <c r="I19" s="11">
        <v>0</v>
      </c>
      <c r="J19" s="11">
        <f t="shared" si="13"/>
        <v>0</v>
      </c>
      <c r="K19" s="11">
        <f t="shared" si="14"/>
        <v>36</v>
      </c>
    </row>
    <row r="20" spans="1:11" x14ac:dyDescent="0.25">
      <c r="A20" s="1">
        <v>13</v>
      </c>
      <c r="B20" s="10" t="s">
        <v>56</v>
      </c>
      <c r="C20" s="53" t="s">
        <v>7</v>
      </c>
      <c r="D20" s="11">
        <v>3</v>
      </c>
      <c r="E20" s="11">
        <v>45</v>
      </c>
      <c r="F20" s="11">
        <f t="shared" si="11"/>
        <v>135</v>
      </c>
      <c r="G20" s="11">
        <v>0</v>
      </c>
      <c r="H20" s="11">
        <f t="shared" si="12"/>
        <v>0</v>
      </c>
      <c r="I20" s="11">
        <v>0</v>
      </c>
      <c r="J20" s="11">
        <f t="shared" si="13"/>
        <v>0</v>
      </c>
      <c r="K20" s="11">
        <f t="shared" si="14"/>
        <v>135</v>
      </c>
    </row>
    <row r="21" spans="1:11" x14ac:dyDescent="0.25">
      <c r="A21" s="1">
        <v>14</v>
      </c>
      <c r="B21" s="10" t="s">
        <v>46</v>
      </c>
      <c r="C21" s="53" t="s">
        <v>7</v>
      </c>
      <c r="D21" s="11">
        <v>20</v>
      </c>
      <c r="E21" s="11">
        <v>12</v>
      </c>
      <c r="F21" s="11">
        <f t="shared" ref="F21" si="15">E21*D21</f>
        <v>240</v>
      </c>
      <c r="G21" s="11">
        <v>0</v>
      </c>
      <c r="H21" s="11">
        <f t="shared" ref="H21" si="16">G21*D21</f>
        <v>0</v>
      </c>
      <c r="I21" s="11">
        <v>0</v>
      </c>
      <c r="J21" s="11">
        <f t="shared" ref="J21" si="17">I21*D21</f>
        <v>0</v>
      </c>
      <c r="K21" s="11">
        <f t="shared" ref="K21" si="18">J21+H21+F21</f>
        <v>240</v>
      </c>
    </row>
    <row r="22" spans="1:11" x14ac:dyDescent="0.25">
      <c r="A22" s="1">
        <v>15</v>
      </c>
      <c r="B22" s="10" t="s">
        <v>58</v>
      </c>
      <c r="C22" s="52" t="s">
        <v>5</v>
      </c>
      <c r="D22" s="11">
        <v>2</v>
      </c>
      <c r="E22" s="11">
        <v>5</v>
      </c>
      <c r="F22" s="11">
        <f t="shared" si="11"/>
        <v>10</v>
      </c>
      <c r="G22" s="11">
        <v>0</v>
      </c>
      <c r="H22" s="11">
        <f t="shared" si="12"/>
        <v>0</v>
      </c>
      <c r="I22" s="11">
        <v>0</v>
      </c>
      <c r="J22" s="11">
        <f t="shared" si="13"/>
        <v>0</v>
      </c>
      <c r="K22" s="11">
        <f t="shared" si="14"/>
        <v>10</v>
      </c>
    </row>
    <row r="23" spans="1:11" x14ac:dyDescent="0.25">
      <c r="A23" s="1">
        <v>16</v>
      </c>
      <c r="B23" s="10" t="s">
        <v>57</v>
      </c>
      <c r="C23" s="52" t="s">
        <v>5</v>
      </c>
      <c r="D23" s="11">
        <v>2</v>
      </c>
      <c r="E23" s="11">
        <v>6</v>
      </c>
      <c r="F23" s="11">
        <f t="shared" si="11"/>
        <v>12</v>
      </c>
      <c r="G23" s="11">
        <v>0</v>
      </c>
      <c r="H23" s="11">
        <f t="shared" si="12"/>
        <v>0</v>
      </c>
      <c r="I23" s="11">
        <v>0</v>
      </c>
      <c r="J23" s="11">
        <f t="shared" si="13"/>
        <v>0</v>
      </c>
      <c r="K23" s="11">
        <f t="shared" si="14"/>
        <v>12</v>
      </c>
    </row>
    <row r="24" spans="1:11" x14ac:dyDescent="0.25">
      <c r="A24" s="1">
        <v>17</v>
      </c>
      <c r="B24" s="10" t="s">
        <v>43</v>
      </c>
      <c r="C24" s="52" t="s">
        <v>7</v>
      </c>
      <c r="D24" s="11">
        <v>20</v>
      </c>
      <c r="E24" s="11">
        <v>3</v>
      </c>
      <c r="F24" s="11">
        <f t="shared" si="11"/>
        <v>60</v>
      </c>
      <c r="G24" s="11">
        <v>0</v>
      </c>
      <c r="H24" s="11">
        <f t="shared" si="12"/>
        <v>0</v>
      </c>
      <c r="I24" s="11">
        <v>0</v>
      </c>
      <c r="J24" s="11">
        <f t="shared" si="13"/>
        <v>0</v>
      </c>
      <c r="K24" s="11">
        <f t="shared" si="14"/>
        <v>60</v>
      </c>
    </row>
    <row r="25" spans="1:11" x14ac:dyDescent="0.25">
      <c r="A25" s="1">
        <v>18</v>
      </c>
      <c r="B25" s="10" t="s">
        <v>59</v>
      </c>
      <c r="C25" s="53" t="s">
        <v>60</v>
      </c>
      <c r="D25" s="11">
        <v>1</v>
      </c>
      <c r="E25" s="11">
        <v>30</v>
      </c>
      <c r="F25" s="11">
        <f t="shared" si="11"/>
        <v>30</v>
      </c>
      <c r="G25" s="11">
        <v>0</v>
      </c>
      <c r="H25" s="11">
        <f t="shared" si="12"/>
        <v>0</v>
      </c>
      <c r="I25" s="11">
        <v>0</v>
      </c>
      <c r="J25" s="11">
        <f t="shared" si="13"/>
        <v>0</v>
      </c>
      <c r="K25" s="11">
        <f t="shared" si="14"/>
        <v>30</v>
      </c>
    </row>
    <row r="26" spans="1:11" x14ac:dyDescent="0.25">
      <c r="A26" s="1">
        <v>19</v>
      </c>
      <c r="B26" s="10" t="s">
        <v>44</v>
      </c>
      <c r="C26" s="52" t="s">
        <v>5</v>
      </c>
      <c r="D26" s="11">
        <v>3</v>
      </c>
      <c r="E26" s="11">
        <v>5</v>
      </c>
      <c r="F26" s="11">
        <f t="shared" si="11"/>
        <v>15</v>
      </c>
      <c r="G26" s="11">
        <v>0</v>
      </c>
      <c r="H26" s="11">
        <f t="shared" si="12"/>
        <v>0</v>
      </c>
      <c r="I26" s="11">
        <v>0</v>
      </c>
      <c r="J26" s="11">
        <f t="shared" si="13"/>
        <v>0</v>
      </c>
      <c r="K26" s="11">
        <f t="shared" si="14"/>
        <v>15</v>
      </c>
    </row>
    <row r="27" spans="1:11" ht="17.25" x14ac:dyDescent="0.25">
      <c r="A27" s="1">
        <v>20</v>
      </c>
      <c r="B27" s="10" t="s">
        <v>61</v>
      </c>
      <c r="C27" s="52" t="s">
        <v>41</v>
      </c>
      <c r="D27" s="11">
        <v>1</v>
      </c>
      <c r="E27" s="11">
        <v>500</v>
      </c>
      <c r="F27" s="11">
        <f t="shared" si="11"/>
        <v>500</v>
      </c>
      <c r="G27" s="11">
        <v>0</v>
      </c>
      <c r="H27" s="11">
        <f t="shared" si="12"/>
        <v>0</v>
      </c>
      <c r="I27" s="11">
        <v>0</v>
      </c>
      <c r="J27" s="11">
        <f t="shared" si="13"/>
        <v>0</v>
      </c>
      <c r="K27" s="11">
        <f t="shared" si="14"/>
        <v>500</v>
      </c>
    </row>
    <row r="28" spans="1:11" ht="17.25" x14ac:dyDescent="0.25">
      <c r="A28" s="1">
        <v>21</v>
      </c>
      <c r="B28" s="10" t="s">
        <v>64</v>
      </c>
      <c r="C28" s="52" t="s">
        <v>41</v>
      </c>
      <c r="D28" s="11">
        <v>4</v>
      </c>
      <c r="E28" s="11">
        <v>500</v>
      </c>
      <c r="F28" s="11">
        <f t="shared" ref="F28" si="19">E28*D28</f>
        <v>2000</v>
      </c>
      <c r="G28" s="11">
        <v>0</v>
      </c>
      <c r="H28" s="11">
        <f t="shared" ref="H28" si="20">G28*D28</f>
        <v>0</v>
      </c>
      <c r="I28" s="11">
        <v>0</v>
      </c>
      <c r="J28" s="11">
        <f t="shared" ref="J28" si="21">I28*D28</f>
        <v>0</v>
      </c>
      <c r="K28" s="11">
        <f t="shared" ref="K28" si="22">J28+H28+F28</f>
        <v>2000</v>
      </c>
    </row>
    <row r="29" spans="1:11" x14ac:dyDescent="0.25">
      <c r="A29" s="1"/>
      <c r="B29" s="49" t="s">
        <v>63</v>
      </c>
      <c r="C29" s="50"/>
      <c r="D29" s="51"/>
      <c r="E29" s="51"/>
      <c r="F29" s="51">
        <f>SUM(F8:F28)</f>
        <v>11540.199999999999</v>
      </c>
      <c r="G29" s="51"/>
      <c r="H29" s="51"/>
      <c r="I29" s="51"/>
      <c r="J29" s="51"/>
      <c r="K29" s="51">
        <f>SUM(K8:K28)</f>
        <v>11540.199999999999</v>
      </c>
    </row>
    <row r="30" spans="1:11" ht="30" x14ac:dyDescent="0.25">
      <c r="A30" s="1"/>
      <c r="B30" s="3" t="s">
        <v>22</v>
      </c>
      <c r="C30" s="9">
        <v>0.1</v>
      </c>
      <c r="D30" s="1"/>
      <c r="E30" s="1"/>
      <c r="F30" s="1">
        <f>F29*C30</f>
        <v>1154.02</v>
      </c>
      <c r="G30" s="1"/>
      <c r="H30" s="1"/>
      <c r="I30" s="1"/>
      <c r="J30" s="1"/>
      <c r="K30" s="6">
        <f>F30</f>
        <v>1154.02</v>
      </c>
    </row>
    <row r="31" spans="1:11" x14ac:dyDescent="0.25">
      <c r="A31" s="1"/>
      <c r="B31" s="1" t="s">
        <v>4</v>
      </c>
      <c r="C31" s="1"/>
      <c r="D31" s="1"/>
      <c r="E31" s="1"/>
      <c r="F31" s="1"/>
      <c r="G31" s="1"/>
      <c r="H31" s="1"/>
      <c r="I31" s="1"/>
      <c r="J31" s="1"/>
      <c r="K31" s="6">
        <f>SUM(K29:K30)</f>
        <v>12694.22</v>
      </c>
    </row>
    <row r="32" spans="1:11" x14ac:dyDescent="0.25">
      <c r="A32" s="1"/>
      <c r="B32" s="1" t="s">
        <v>9</v>
      </c>
      <c r="C32" s="9">
        <v>0.08</v>
      </c>
      <c r="D32" s="1"/>
      <c r="E32" s="1"/>
      <c r="F32" s="1"/>
      <c r="G32" s="1"/>
      <c r="H32" s="1"/>
      <c r="I32" s="1"/>
      <c r="J32" s="1"/>
      <c r="K32" s="1">
        <f>K31*C32</f>
        <v>1015.5376</v>
      </c>
    </row>
    <row r="33" spans="1:11" x14ac:dyDescent="0.25">
      <c r="A33" s="1"/>
      <c r="B33" s="1" t="s">
        <v>4</v>
      </c>
      <c r="C33" s="1"/>
      <c r="D33" s="1"/>
      <c r="E33" s="1"/>
      <c r="F33" s="1"/>
      <c r="G33" s="1"/>
      <c r="H33" s="1"/>
      <c r="I33" s="1"/>
      <c r="J33" s="1"/>
      <c r="K33" s="6">
        <f>SUM(K31:K32)</f>
        <v>13709.757599999999</v>
      </c>
    </row>
    <row r="34" spans="1:11" x14ac:dyDescent="0.25">
      <c r="A34" s="1"/>
      <c r="B34" s="1" t="s">
        <v>10</v>
      </c>
      <c r="C34" s="9">
        <v>0.18</v>
      </c>
      <c r="D34" s="1"/>
      <c r="E34" s="1"/>
      <c r="F34" s="1"/>
      <c r="G34" s="1"/>
      <c r="H34" s="1"/>
      <c r="I34" s="1"/>
      <c r="J34" s="1"/>
      <c r="K34" s="1">
        <f>K33*C34</f>
        <v>2467.7563679999998</v>
      </c>
    </row>
    <row r="35" spans="1:11" x14ac:dyDescent="0.25">
      <c r="A35" s="1"/>
      <c r="B35" s="7" t="s">
        <v>19</v>
      </c>
      <c r="C35" s="7"/>
      <c r="D35" s="7"/>
      <c r="E35" s="7"/>
      <c r="F35" s="7"/>
      <c r="G35" s="7"/>
      <c r="H35" s="7"/>
      <c r="I35" s="7"/>
      <c r="J35" s="7"/>
      <c r="K35" s="8">
        <f>SUM(K33:K34)</f>
        <v>16177.513967999999</v>
      </c>
    </row>
    <row r="36" spans="1:1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25">
      <c r="B37" t="s">
        <v>20</v>
      </c>
    </row>
  </sheetData>
  <mergeCells count="10">
    <mergeCell ref="I4:J4"/>
    <mergeCell ref="K4:K5"/>
    <mergeCell ref="B7:K7"/>
    <mergeCell ref="B1:H1"/>
    <mergeCell ref="A4:A5"/>
    <mergeCell ref="B4:B5"/>
    <mergeCell ref="C4:C5"/>
    <mergeCell ref="D4:D5"/>
    <mergeCell ref="E4:F4"/>
    <mergeCell ref="G4:H4"/>
  </mergeCells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1"/>
  <sheetViews>
    <sheetView topLeftCell="A10" workbookViewId="0">
      <selection activeCell="J26" sqref="J26"/>
    </sheetView>
  </sheetViews>
  <sheetFormatPr defaultRowHeight="15" x14ac:dyDescent="0.25"/>
  <cols>
    <col min="1" max="1" width="7.28515625" customWidth="1"/>
    <col min="10" max="10" width="47.7109375" customWidth="1"/>
    <col min="11" max="11" width="17.85546875" customWidth="1"/>
    <col min="12" max="12" width="16" customWidth="1"/>
  </cols>
  <sheetData>
    <row r="2" spans="2:12" x14ac:dyDescent="0.25">
      <c r="B2" s="125" t="s">
        <v>65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2:12" x14ac:dyDescent="0.25">
      <c r="B3" s="55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2:12" x14ac:dyDescent="0.25">
      <c r="B4" s="118" t="s">
        <v>71</v>
      </c>
      <c r="C4" s="118"/>
      <c r="D4" s="118"/>
      <c r="E4" s="118"/>
      <c r="F4" s="118"/>
      <c r="G4" s="118"/>
      <c r="H4" s="118"/>
      <c r="I4" s="118"/>
      <c r="J4" s="56"/>
      <c r="K4" s="126" t="s">
        <v>72</v>
      </c>
      <c r="L4" s="126"/>
    </row>
    <row r="5" spans="2:12" x14ac:dyDescent="0.25">
      <c r="B5" s="55"/>
      <c r="C5" s="56"/>
      <c r="D5" s="56"/>
      <c r="E5" s="56"/>
      <c r="F5" s="56"/>
      <c r="G5" s="56"/>
      <c r="H5" s="56"/>
      <c r="I5" s="56"/>
      <c r="J5" s="56"/>
      <c r="K5" s="126"/>
      <c r="L5" s="126"/>
    </row>
    <row r="6" spans="2:12" ht="15" customHeight="1" x14ac:dyDescent="0.25">
      <c r="B6" s="127" t="s">
        <v>73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</row>
    <row r="7" spans="2:12" x14ac:dyDescent="0.25"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</row>
    <row r="8" spans="2:12" x14ac:dyDescent="0.25"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</row>
    <row r="9" spans="2:12" x14ac:dyDescent="0.25"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</row>
    <row r="10" spans="2:12" x14ac:dyDescent="0.25"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</row>
    <row r="11" spans="2:12" x14ac:dyDescent="0.25"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</row>
    <row r="12" spans="2:12" x14ac:dyDescent="0.25"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</row>
    <row r="13" spans="2:12" ht="16.5" customHeight="1" x14ac:dyDescent="0.25">
      <c r="B13" s="57" t="s">
        <v>0</v>
      </c>
      <c r="C13" s="129" t="s">
        <v>66</v>
      </c>
      <c r="D13" s="129"/>
      <c r="E13" s="129"/>
      <c r="F13" s="129"/>
      <c r="G13" s="129"/>
      <c r="H13" s="129"/>
      <c r="I13" s="129"/>
      <c r="J13" s="129"/>
      <c r="K13" s="58" t="s">
        <v>67</v>
      </c>
      <c r="L13" s="58" t="s">
        <v>68</v>
      </c>
    </row>
    <row r="14" spans="2:12" x14ac:dyDescent="0.25">
      <c r="B14" s="59">
        <v>1</v>
      </c>
      <c r="C14" s="60"/>
      <c r="D14" s="61"/>
      <c r="E14" s="61"/>
      <c r="F14" s="61"/>
      <c r="G14" s="61"/>
      <c r="H14" s="61"/>
      <c r="I14" s="61">
        <v>2</v>
      </c>
      <c r="J14" s="62"/>
      <c r="K14" s="59">
        <v>3</v>
      </c>
      <c r="L14" s="59">
        <v>4</v>
      </c>
    </row>
    <row r="15" spans="2:12" ht="16.5" customHeight="1" x14ac:dyDescent="0.25">
      <c r="B15" s="59">
        <v>1</v>
      </c>
      <c r="C15" s="122" t="s">
        <v>74</v>
      </c>
      <c r="D15" s="123"/>
      <c r="E15" s="123"/>
      <c r="F15" s="123"/>
      <c r="G15" s="123"/>
      <c r="H15" s="123"/>
      <c r="I15" s="123"/>
      <c r="J15" s="124"/>
      <c r="K15" s="70" t="s">
        <v>70</v>
      </c>
      <c r="L15" s="71">
        <v>63</v>
      </c>
    </row>
    <row r="16" spans="2:12" ht="16.5" customHeight="1" x14ac:dyDescent="0.25">
      <c r="B16" s="63">
        <v>2</v>
      </c>
      <c r="C16" s="122" t="s">
        <v>75</v>
      </c>
      <c r="D16" s="123"/>
      <c r="E16" s="123"/>
      <c r="F16" s="123"/>
      <c r="G16" s="123"/>
      <c r="H16" s="123"/>
      <c r="I16" s="123"/>
      <c r="J16" s="124"/>
      <c r="K16" s="72" t="s">
        <v>70</v>
      </c>
      <c r="L16" s="71">
        <v>32</v>
      </c>
    </row>
    <row r="17" spans="2:12" ht="17.25" customHeight="1" x14ac:dyDescent="0.25">
      <c r="B17" s="59">
        <v>3</v>
      </c>
      <c r="C17" s="122" t="s">
        <v>76</v>
      </c>
      <c r="D17" s="123"/>
      <c r="E17" s="123"/>
      <c r="F17" s="123"/>
      <c r="G17" s="123"/>
      <c r="H17" s="123"/>
      <c r="I17" s="123"/>
      <c r="J17" s="124"/>
      <c r="K17" s="70" t="s">
        <v>70</v>
      </c>
      <c r="L17" s="73">
        <v>68</v>
      </c>
    </row>
    <row r="18" spans="2:12" x14ac:dyDescent="0.25">
      <c r="B18" s="63">
        <v>4</v>
      </c>
      <c r="C18" s="119" t="s">
        <v>77</v>
      </c>
      <c r="D18" s="120"/>
      <c r="E18" s="120"/>
      <c r="F18" s="120"/>
      <c r="G18" s="120"/>
      <c r="H18" s="120"/>
      <c r="I18" s="120"/>
      <c r="J18" s="121"/>
      <c r="K18" s="74" t="s">
        <v>5</v>
      </c>
      <c r="L18" s="63">
        <v>1</v>
      </c>
    </row>
    <row r="19" spans="2:12" x14ac:dyDescent="0.25">
      <c r="B19" s="59">
        <v>5</v>
      </c>
      <c r="C19" s="119" t="s">
        <v>81</v>
      </c>
      <c r="D19" s="120"/>
      <c r="E19" s="120"/>
      <c r="F19" s="120"/>
      <c r="G19" s="120"/>
      <c r="H19" s="120"/>
      <c r="I19" s="120"/>
      <c r="J19" s="121"/>
      <c r="K19" s="70" t="s">
        <v>82</v>
      </c>
      <c r="L19" s="63">
        <v>440</v>
      </c>
    </row>
    <row r="20" spans="2:12" x14ac:dyDescent="0.25">
      <c r="B20" s="64"/>
      <c r="C20" s="65"/>
      <c r="D20" s="65"/>
      <c r="E20" s="65"/>
      <c r="F20" s="65"/>
      <c r="G20" s="65"/>
      <c r="H20" s="65"/>
      <c r="I20" s="65"/>
      <c r="J20" s="65"/>
      <c r="K20" s="66"/>
      <c r="L20" s="64"/>
    </row>
    <row r="21" spans="2:12" x14ac:dyDescent="0.25">
      <c r="B21" s="64"/>
      <c r="C21" s="65"/>
      <c r="D21" s="65"/>
      <c r="E21" s="65"/>
      <c r="F21" s="65"/>
      <c r="G21" s="65"/>
      <c r="H21" s="65"/>
      <c r="I21" s="65"/>
      <c r="J21" s="65"/>
      <c r="K21" s="66"/>
      <c r="L21" s="64"/>
    </row>
    <row r="22" spans="2:12" x14ac:dyDescent="0.25">
      <c r="B22" s="64"/>
      <c r="C22" s="65"/>
      <c r="D22" s="65"/>
      <c r="E22" s="65"/>
      <c r="F22" s="65"/>
      <c r="G22" s="65"/>
      <c r="H22" s="65"/>
      <c r="I22" s="65"/>
      <c r="J22" s="65"/>
      <c r="K22" s="66"/>
      <c r="L22" s="64"/>
    </row>
    <row r="23" spans="2:12" x14ac:dyDescent="0.25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</row>
    <row r="24" spans="2:12" x14ac:dyDescent="0.25">
      <c r="B24" s="67"/>
      <c r="C24" s="117" t="s">
        <v>69</v>
      </c>
      <c r="D24" s="117"/>
      <c r="E24" s="117"/>
      <c r="F24" s="117"/>
      <c r="G24" s="117"/>
      <c r="H24" s="117"/>
      <c r="I24" s="67"/>
      <c r="J24" s="67"/>
      <c r="K24" s="67"/>
      <c r="L24" s="67"/>
    </row>
    <row r="25" spans="2:12" x14ac:dyDescent="0.25">
      <c r="B25" s="67"/>
      <c r="C25" s="68"/>
      <c r="D25" s="68"/>
      <c r="E25" s="68"/>
      <c r="F25" s="68"/>
      <c r="G25" s="68"/>
      <c r="H25" s="68"/>
      <c r="I25" s="67"/>
      <c r="J25" s="67"/>
      <c r="K25" s="67"/>
      <c r="L25" s="67"/>
    </row>
    <row r="26" spans="2:12" x14ac:dyDescent="0.25">
      <c r="B26" s="67"/>
      <c r="C26" s="118" t="s">
        <v>78</v>
      </c>
      <c r="D26" s="118"/>
      <c r="E26" s="118"/>
      <c r="F26" s="118"/>
      <c r="G26" s="69"/>
      <c r="H26" s="67"/>
      <c r="I26" s="67"/>
      <c r="J26" s="67"/>
      <c r="K26" s="67"/>
      <c r="L26" s="67"/>
    </row>
    <row r="27" spans="2:12" x14ac:dyDescent="0.25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2:12" x14ac:dyDescent="0.25">
      <c r="B28" s="67"/>
      <c r="C28" s="118" t="s">
        <v>79</v>
      </c>
      <c r="D28" s="118"/>
      <c r="E28" s="118"/>
      <c r="F28" s="118"/>
      <c r="G28" s="118"/>
      <c r="H28" s="67"/>
      <c r="I28" s="67"/>
      <c r="J28" s="67"/>
      <c r="K28" s="67"/>
      <c r="L28" s="67"/>
    </row>
    <row r="29" spans="2:12" x14ac:dyDescent="0.25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2:12" x14ac:dyDescent="0.25">
      <c r="B30" s="67"/>
      <c r="C30" s="118" t="s">
        <v>80</v>
      </c>
      <c r="D30" s="118"/>
      <c r="E30" s="118"/>
      <c r="F30" s="118"/>
      <c r="G30" s="118"/>
      <c r="H30" s="67"/>
      <c r="I30" s="67"/>
      <c r="J30" s="67"/>
      <c r="K30" s="67"/>
      <c r="L30" s="67"/>
    </row>
    <row r="31" spans="2:12" x14ac:dyDescent="0.25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</row>
  </sheetData>
  <mergeCells count="15">
    <mergeCell ref="B2:L2"/>
    <mergeCell ref="K4:L4"/>
    <mergeCell ref="K5:L5"/>
    <mergeCell ref="B6:L12"/>
    <mergeCell ref="C15:J15"/>
    <mergeCell ref="B4:I4"/>
    <mergeCell ref="C13:J13"/>
    <mergeCell ref="C24:H24"/>
    <mergeCell ref="C26:F26"/>
    <mergeCell ref="C30:G30"/>
    <mergeCell ref="C19:J19"/>
    <mergeCell ref="C16:J16"/>
    <mergeCell ref="C17:J17"/>
    <mergeCell ref="C18:J18"/>
    <mergeCell ref="C28:G28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6"/>
  <sheetViews>
    <sheetView workbookViewId="0">
      <selection activeCell="A11" sqref="A11:M11"/>
    </sheetView>
  </sheetViews>
  <sheetFormatPr defaultRowHeight="15" x14ac:dyDescent="0.25"/>
  <cols>
    <col min="8" max="8" width="10.5703125" customWidth="1"/>
    <col min="13" max="13" width="19.7109375" customWidth="1"/>
  </cols>
  <sheetData>
    <row r="3" spans="1:14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4" x14ac:dyDescent="0.25">
      <c r="A4" s="104" t="s">
        <v>32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25"/>
    </row>
    <row r="5" spans="1:14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4" x14ac:dyDescent="0.2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4" x14ac:dyDescent="0.2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4" ht="22.5" x14ac:dyDescent="0.25">
      <c r="A8" s="105" t="s">
        <v>33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26"/>
    </row>
    <row r="9" spans="1:14" ht="24" customHeight="1" x14ac:dyDescent="0.25">
      <c r="A9" s="27"/>
      <c r="B9" s="28"/>
      <c r="C9" s="28"/>
      <c r="D9" s="28"/>
      <c r="E9" s="130" t="s">
        <v>36</v>
      </c>
      <c r="F9" s="130"/>
      <c r="G9" s="130"/>
      <c r="H9" s="130"/>
      <c r="I9" s="130"/>
      <c r="J9" s="130"/>
      <c r="K9" s="130"/>
    </row>
    <row r="10" spans="1:14" ht="16.5" x14ac:dyDescent="0.25">
      <c r="A10" s="29"/>
      <c r="B10" s="28"/>
      <c r="C10" s="28"/>
      <c r="D10" s="28"/>
      <c r="E10" s="28"/>
      <c r="F10" s="28"/>
      <c r="G10" s="28"/>
      <c r="H10" s="28"/>
      <c r="I10" s="28"/>
      <c r="J10" s="29"/>
      <c r="K10" s="29"/>
    </row>
    <row r="11" spans="1:14" ht="40.5" customHeight="1" x14ac:dyDescent="0.25">
      <c r="A11" s="106" t="s">
        <v>83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</row>
    <row r="12" spans="1:14" ht="31.5" customHeight="1" x14ac:dyDescent="0.3">
      <c r="A12" s="29"/>
      <c r="B12" s="30"/>
      <c r="C12" s="28"/>
      <c r="D12" s="28"/>
      <c r="E12" s="28"/>
      <c r="F12" s="107"/>
      <c r="G12" s="107"/>
      <c r="H12" s="107"/>
      <c r="I12" s="107"/>
      <c r="J12" s="31"/>
      <c r="K12" s="31"/>
    </row>
    <row r="13" spans="1:14" ht="16.5" x14ac:dyDescent="0.25">
      <c r="A13" s="29"/>
      <c r="B13" s="28"/>
      <c r="C13" s="32"/>
      <c r="D13" s="32"/>
      <c r="E13" s="108" t="s">
        <v>34</v>
      </c>
      <c r="F13" s="108"/>
      <c r="G13" s="108"/>
      <c r="H13" s="33">
        <f>'საყრდენი კედელი'!F2</f>
        <v>0</v>
      </c>
      <c r="I13" s="34" t="s">
        <v>13</v>
      </c>
      <c r="J13" s="31"/>
      <c r="K13" s="31"/>
    </row>
    <row r="14" spans="1:14" ht="21" x14ac:dyDescent="0.25">
      <c r="A14" s="29"/>
      <c r="B14" s="28"/>
      <c r="C14" s="28"/>
      <c r="D14" s="28"/>
      <c r="E14" s="28"/>
      <c r="F14" s="28"/>
      <c r="G14" s="28"/>
      <c r="H14" s="28"/>
      <c r="I14" s="28"/>
      <c r="J14" s="31"/>
      <c r="K14" s="35"/>
    </row>
    <row r="15" spans="1:14" x14ac:dyDescent="0.25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6"/>
      <c r="M15" s="46"/>
    </row>
    <row r="16" spans="1:14" ht="15.75" x14ac:dyDescent="0.25">
      <c r="A16" s="109" t="s">
        <v>35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37"/>
    </row>
    <row r="17" spans="1:14" x14ac:dyDescent="0.25">
      <c r="A17" s="45"/>
      <c r="B17" s="47"/>
      <c r="C17" s="48"/>
      <c r="D17" s="101"/>
      <c r="E17" s="101"/>
      <c r="F17" s="101"/>
      <c r="G17" s="45"/>
      <c r="H17" s="45"/>
      <c r="I17" s="45"/>
      <c r="J17" s="45"/>
      <c r="K17" s="45"/>
      <c r="L17" s="46"/>
      <c r="M17" s="46"/>
    </row>
    <row r="18" spans="1:14" ht="15.75" x14ac:dyDescent="0.25">
      <c r="A18" s="103" t="s">
        <v>38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</row>
    <row r="19" spans="1:14" ht="15.75" x14ac:dyDescent="0.25">
      <c r="A19" s="102"/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</row>
    <row r="20" spans="1:14" x14ac:dyDescent="0.2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</row>
    <row r="21" spans="1:14" x14ac:dyDescent="0.25">
      <c r="A21" s="36"/>
      <c r="B21" s="38"/>
      <c r="C21" s="39"/>
      <c r="D21" s="39"/>
      <c r="E21" s="39"/>
      <c r="F21" s="39"/>
      <c r="G21" s="36"/>
      <c r="H21" s="36"/>
      <c r="I21" s="36"/>
      <c r="J21" s="36"/>
      <c r="K21" s="36"/>
    </row>
    <row r="22" spans="1:14" x14ac:dyDescent="0.2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</row>
    <row r="26" spans="1:14" ht="15.75" x14ac:dyDescent="0.25">
      <c r="N26" s="40"/>
    </row>
  </sheetData>
  <mergeCells count="10">
    <mergeCell ref="D17:F17"/>
    <mergeCell ref="A18:M18"/>
    <mergeCell ref="A19:M19"/>
    <mergeCell ref="E9:K9"/>
    <mergeCell ref="A4:M4"/>
    <mergeCell ref="A8:M8"/>
    <mergeCell ref="A11:M11"/>
    <mergeCell ref="F12:I12"/>
    <mergeCell ref="E13:G13"/>
    <mergeCell ref="A16:M16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საყრდენი კედელი</vt:lpstr>
      <vt:lpstr>სარჩევი ეზო</vt:lpstr>
      <vt:lpstr>თავფურცელი მასალები</vt:lpstr>
      <vt:lpstr>შეძენა მასალების</vt:lpstr>
      <vt:lpstr>დეფექტური</vt:lpstr>
      <vt:lpstr>თავფურცელი ეზო</vt:lpstr>
    </vt:vector>
  </TitlesOfParts>
  <Company>Deftones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axali</cp:lastModifiedBy>
  <cp:lastPrinted>2019-10-31T07:13:10Z</cp:lastPrinted>
  <dcterms:created xsi:type="dcterms:W3CDTF">2018-05-20T06:25:02Z</dcterms:created>
  <dcterms:modified xsi:type="dcterms:W3CDTF">2019-11-11T07:39:15Z</dcterms:modified>
</cp:coreProperties>
</file>