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ხარჯთაღრიცხვა" sheetId="1" r:id="rId1"/>
  </sheets>
  <definedNames>
    <definedName name="_xlnm._FilterDatabase" localSheetId="0" hidden="1">ხარჯთაღრიცხვა!$A$9:$L$52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5" i="1"/>
  <c r="E57" l="1"/>
  <c r="E55" s="1"/>
  <c r="E20"/>
  <c r="E37" l="1"/>
  <c r="E40"/>
  <c r="E36"/>
  <c r="E44" l="1"/>
  <c r="E39"/>
  <c r="E34"/>
  <c r="E33"/>
  <c r="E63"/>
  <c r="E67" l="1"/>
  <c r="E66"/>
  <c r="E65"/>
  <c r="E59"/>
  <c r="E58"/>
  <c r="E56"/>
  <c r="E32"/>
  <c r="E30"/>
  <c r="E28"/>
  <c r="E27"/>
  <c r="E68" l="1"/>
  <c r="E14" l="1"/>
  <c r="E13"/>
  <c r="E12"/>
  <c r="E43" l="1"/>
  <c r="E42"/>
  <c r="E22" l="1"/>
  <c r="E25"/>
  <c r="E24"/>
  <c r="E21"/>
  <c r="E19" l="1"/>
  <c r="E18"/>
  <c r="E16"/>
</calcChain>
</file>

<file path=xl/sharedStrings.xml><?xml version="1.0" encoding="utf-8"?>
<sst xmlns="http://schemas.openxmlformats.org/spreadsheetml/2006/main" count="164" uniqueCount="78">
  <si>
    <t>#</t>
  </si>
  <si>
    <t>სამუშოებისა და დანახარჯების ჩამონათვალი</t>
  </si>
  <si>
    <t>მასალა</t>
  </si>
  <si>
    <t>ხელფასი</t>
  </si>
  <si>
    <t>ტრანსპორტი</t>
  </si>
  <si>
    <t>ჯამი</t>
  </si>
  <si>
    <t>განზ-ბა</t>
  </si>
  <si>
    <t>ერთ-ზე</t>
  </si>
  <si>
    <t>სულ</t>
  </si>
  <si>
    <t>გ/მ</t>
  </si>
  <si>
    <t>ც</t>
  </si>
  <si>
    <t>შედგენილია მოცულობათა უწყისის მიხედვით</t>
  </si>
  <si>
    <t>სახარჯთაღრიცხვო ღირებულება</t>
  </si>
  <si>
    <t>lari</t>
  </si>
  <si>
    <t>სატრანსპორტო ხარჯები</t>
  </si>
  <si>
    <t>ლარი</t>
  </si>
  <si>
    <t>%</t>
  </si>
  <si>
    <t>ზედნადები ხარჯები</t>
  </si>
  <si>
    <t>გეგმიური დაგროვება</t>
  </si>
  <si>
    <t>სამშენებლო სამუშაოები</t>
  </si>
  <si>
    <t xml:space="preserve">კანალიზაცია </t>
  </si>
  <si>
    <t>წვრილმარცვლოვანი ქვიშის ბალიშის მოწყობა მილების ჩასაწყობად</t>
  </si>
  <si>
    <t>წვრილმარცვლოვანი ქვიშა</t>
  </si>
  <si>
    <t>ხვრელების ამოლესვა ცემ. ხსნარით</t>
  </si>
  <si>
    <t>ცემ. ხსნარი</t>
  </si>
  <si>
    <t>არსებული კანალიზაციის მილგაყვანილობის დემონტაჟი</t>
  </si>
  <si>
    <t>ტ</t>
  </si>
  <si>
    <t>ბალასტი</t>
  </si>
  <si>
    <t>ჯამი:</t>
  </si>
  <si>
    <t>მუხლების ჯამი:</t>
  </si>
  <si>
    <t>გაუთვალისწინებელი ხარჯები</t>
  </si>
  <si>
    <t>მანქ/სთ</t>
  </si>
  <si>
    <t>ნორმატიული რესურსი</t>
  </si>
  <si>
    <t>კაც/სთ</t>
  </si>
  <si>
    <t>შრომის რესურსი</t>
  </si>
  <si>
    <t>მანქანა დანადგარები</t>
  </si>
  <si>
    <t>შრომითი რესურსი</t>
  </si>
  <si>
    <t>შრომითი რესურსი (2,06×1,2)</t>
  </si>
  <si>
    <t>შრომითი რესურსი (1,21×1,2)</t>
  </si>
  <si>
    <t>შრომითი რესურსი (13,4×1,2)</t>
  </si>
  <si>
    <t>პნევმომტკეპნი (13,02×1,02)</t>
  </si>
  <si>
    <t>100 გ/მ</t>
  </si>
  <si>
    <t>საკანალიზაციო ქსელის ჩართვა არსებულ ქსელში</t>
  </si>
  <si>
    <t>ადგ</t>
  </si>
  <si>
    <t>ბეტონი მ-100</t>
  </si>
  <si>
    <t>თხრილის შევსება ბალასტით</t>
  </si>
  <si>
    <t>ასფალტობეტონის საფარის აყრა</t>
  </si>
  <si>
    <t xml:space="preserve">ასფალტობეტონის საფარის მოწყობა (6 სმ) წვრილმარცვლოვანი ასფალტობეტონით </t>
  </si>
  <si>
    <t>სხვა მასალები</t>
  </si>
  <si>
    <r>
      <t>გრუნტის დატკეპნა ხელის პნევმომტკეპნით (</t>
    </r>
    <r>
      <rPr>
        <b/>
        <i/>
        <sz val="11"/>
        <rFont val="AcadNusx"/>
      </rPr>
      <t>III-I</t>
    </r>
    <r>
      <rPr>
        <b/>
        <i/>
        <sz val="11"/>
        <rFont val="Sylfaen"/>
        <family val="1"/>
        <charset val="204"/>
      </rPr>
      <t>V კატეგორიის გრუნტში)</t>
    </r>
    <r>
      <rPr>
        <b/>
        <i/>
        <sz val="11"/>
        <rFont val="Sylfaen"/>
        <family val="2"/>
        <charset val="1"/>
      </rPr>
      <t>)</t>
    </r>
  </si>
  <si>
    <t>სამონტაჟო ხვრელების მოწყობა</t>
  </si>
  <si>
    <t xml:space="preserve">შრომითი რესურსი </t>
  </si>
  <si>
    <t>კანალიზაციის მცოცავი Ф-100</t>
  </si>
  <si>
    <r>
      <t>მ</t>
    </r>
    <r>
      <rPr>
        <vertAlign val="superscript"/>
        <sz val="11"/>
        <rFont val="Calibri"/>
        <family val="2"/>
        <charset val="1"/>
        <scheme val="minor"/>
      </rPr>
      <t>3</t>
    </r>
  </si>
  <si>
    <t xml:space="preserve">ზედმეტი გრუნტისა და სამშენებლო ნარჩენების გატანა ა/თვითმცლელებით 5 კმ მანძილზე ნაყარში </t>
  </si>
  <si>
    <r>
      <t xml:space="preserve">გრუნტის დამუშავება ხელით </t>
    </r>
    <r>
      <rPr>
        <b/>
        <i/>
        <sz val="11"/>
        <rFont val="AcadNusx"/>
      </rPr>
      <t>III</t>
    </r>
    <r>
      <rPr>
        <b/>
        <i/>
        <sz val="11"/>
        <rFont val="Sylfaen"/>
        <family val="2"/>
        <charset val="1"/>
      </rPr>
      <t xml:space="preserve"> კატეგორიის გრუნტებში</t>
    </r>
    <r>
      <rPr>
        <b/>
        <i/>
        <sz val="11"/>
        <rFont val="Calibri"/>
        <family val="2"/>
        <charset val="1"/>
        <scheme val="minor"/>
      </rPr>
      <t xml:space="preserve"> თხრილში</t>
    </r>
  </si>
  <si>
    <r>
      <t>მ</t>
    </r>
    <r>
      <rPr>
        <b/>
        <i/>
        <vertAlign val="superscript"/>
        <sz val="11"/>
        <rFont val="Calibri"/>
        <family val="1"/>
        <charset val="204"/>
        <scheme val="minor"/>
      </rPr>
      <t>3</t>
    </r>
  </si>
  <si>
    <r>
      <t>მ</t>
    </r>
    <r>
      <rPr>
        <vertAlign val="superscript"/>
        <sz val="11"/>
        <rFont val="Calibri"/>
        <family val="1"/>
        <charset val="204"/>
        <scheme val="minor"/>
      </rPr>
      <t>3</t>
    </r>
  </si>
  <si>
    <r>
      <t>100 მ</t>
    </r>
    <r>
      <rPr>
        <b/>
        <i/>
        <vertAlign val="superscript"/>
        <sz val="11"/>
        <rFont val="Calibri"/>
        <family val="1"/>
        <charset val="204"/>
        <scheme val="minor"/>
      </rPr>
      <t>2</t>
    </r>
  </si>
  <si>
    <r>
      <t>100მ</t>
    </r>
    <r>
      <rPr>
        <b/>
        <i/>
        <vertAlign val="superscript"/>
        <sz val="11"/>
        <rFont val="Calibri"/>
        <family val="1"/>
        <charset val="204"/>
        <scheme val="minor"/>
      </rPr>
      <t>2</t>
    </r>
  </si>
  <si>
    <r>
      <t>მ</t>
    </r>
    <r>
      <rPr>
        <b/>
        <i/>
        <vertAlign val="superscript"/>
        <sz val="11"/>
        <rFont val="Calibri"/>
        <family val="1"/>
        <charset val="204"/>
        <scheme val="minor"/>
      </rPr>
      <t>2</t>
    </r>
  </si>
  <si>
    <r>
      <t>მ</t>
    </r>
    <r>
      <rPr>
        <vertAlign val="superscript"/>
        <sz val="11"/>
        <rFont val="Calibri"/>
        <family val="1"/>
        <charset val="204"/>
        <scheme val="minor"/>
      </rPr>
      <t>2</t>
    </r>
  </si>
  <si>
    <t>კგ</t>
  </si>
  <si>
    <t>ბიტუმის მოსხმა</t>
  </si>
  <si>
    <t>ბიტუმის ემულსია</t>
  </si>
  <si>
    <t>ლურსმანი</t>
  </si>
  <si>
    <t>ხემასალა</t>
  </si>
  <si>
    <r>
      <t xml:space="preserve">გრუნტის დამუშავება ექსკავარორით  </t>
    </r>
    <r>
      <rPr>
        <b/>
        <sz val="12"/>
        <rFont val="AcadNusx"/>
      </rPr>
      <t>III</t>
    </r>
    <r>
      <rPr>
        <b/>
        <i/>
        <sz val="12"/>
        <rFont val="Sylfaen"/>
        <family val="1"/>
        <charset val="204"/>
      </rPr>
      <t xml:space="preserve"> </t>
    </r>
    <r>
      <rPr>
        <b/>
        <i/>
        <sz val="12"/>
        <rFont val="Calibri"/>
        <family val="1"/>
        <charset val="204"/>
        <scheme val="minor"/>
      </rPr>
      <t>კატეგორიის გრუნტებში ჩამჩის ტევადობით 0,25 მ</t>
    </r>
    <r>
      <rPr>
        <b/>
        <i/>
        <vertAlign val="superscript"/>
        <sz val="12"/>
        <rFont val="Calibri"/>
        <family val="1"/>
        <charset val="204"/>
        <scheme val="minor"/>
      </rPr>
      <t>3</t>
    </r>
  </si>
  <si>
    <r>
      <t>1000მ</t>
    </r>
    <r>
      <rPr>
        <vertAlign val="superscript"/>
        <sz val="11"/>
        <rFont val="Calibri"/>
        <family val="1"/>
        <charset val="204"/>
        <scheme val="minor"/>
      </rPr>
      <t>3</t>
    </r>
  </si>
  <si>
    <r>
      <t>ექსკავატორი ჩამჩის ტევადობით 0,25 მ</t>
    </r>
    <r>
      <rPr>
        <vertAlign val="superscript"/>
        <sz val="11"/>
        <rFont val="Calibri"/>
        <family val="1"/>
        <charset val="204"/>
        <scheme val="minor"/>
      </rPr>
      <t>3</t>
    </r>
  </si>
  <si>
    <r>
      <t>შრომითი რესურსი (0.144+0.0232</t>
    </r>
    <r>
      <rPr>
        <sz val="11"/>
        <rFont val="AcadNusx"/>
      </rPr>
      <t>X6</t>
    </r>
    <r>
      <rPr>
        <sz val="11"/>
        <rFont val="Sylfaen"/>
        <family val="2"/>
        <charset val="1"/>
      </rPr>
      <t>)</t>
    </r>
  </si>
  <si>
    <t>ასფალტობეტონი წვრილმარცვლოვანი (0,0714+0.0121X6)</t>
  </si>
  <si>
    <r>
      <t>კანალიზაციის მილგაყვანილობის</t>
    </r>
    <r>
      <rPr>
        <b/>
        <i/>
        <sz val="11"/>
        <rFont val="Sylfaen"/>
        <family val="2"/>
        <charset val="1"/>
      </rPr>
      <t xml:space="preserve"> მოწყობა ფასონური დეტალებით</t>
    </r>
  </si>
  <si>
    <t>პროექტით</t>
  </si>
  <si>
    <r>
      <t xml:space="preserve">კანალიზაციის პლასტმასის მილი </t>
    </r>
    <r>
      <rPr>
        <sz val="11"/>
        <rFont val="Calibri"/>
        <family val="2"/>
        <charset val="204"/>
      </rPr>
      <t>Ф</t>
    </r>
    <r>
      <rPr>
        <sz val="11"/>
        <rFont val="Geo Avaza Mtavr"/>
        <family val="2"/>
      </rPr>
      <t>100</t>
    </r>
  </si>
  <si>
    <t>მუფტა Ф-100</t>
  </si>
  <si>
    <t>xarjTaRricxva #9</t>
  </si>
  <si>
    <t xml:space="preserve">ქ. რუსთავში, მე-17 მკრ. #24  საცხოვრებელი კორპუსის კომუნიკაციების რეაბილიტაცია 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</si>
</sst>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23">
    <font>
      <sz val="11"/>
      <color theme="1"/>
      <name val="Calibri"/>
      <family val="2"/>
      <charset val="1"/>
      <scheme val="minor"/>
    </font>
    <font>
      <sz val="12"/>
      <name val="AcadNusx"/>
    </font>
    <font>
      <sz val="11"/>
      <name val="Calibri"/>
      <family val="2"/>
      <charset val="1"/>
      <scheme val="minor"/>
    </font>
    <font>
      <sz val="11"/>
      <name val="AcadNusx"/>
    </font>
    <font>
      <b/>
      <i/>
      <sz val="11"/>
      <name val="Calibri"/>
      <family val="2"/>
      <charset val="1"/>
      <scheme val="minor"/>
    </font>
    <font>
      <b/>
      <i/>
      <sz val="11"/>
      <name val="AcadNusx"/>
    </font>
    <font>
      <b/>
      <i/>
      <sz val="11"/>
      <name val="Sylfaen"/>
      <family val="1"/>
      <charset val="204"/>
    </font>
    <font>
      <b/>
      <i/>
      <sz val="11"/>
      <name val="Sylfaen"/>
      <family val="2"/>
      <charset val="1"/>
    </font>
    <font>
      <sz val="11"/>
      <name val="Geo Avaza Mtavr"/>
      <family val="2"/>
    </font>
    <font>
      <sz val="11"/>
      <name val="Calibri"/>
      <family val="2"/>
      <charset val="204"/>
    </font>
    <font>
      <b/>
      <i/>
      <sz val="11"/>
      <name val="Calibri"/>
      <family val="1"/>
      <charset val="204"/>
      <scheme val="minor"/>
    </font>
    <font>
      <vertAlign val="superscript"/>
      <sz val="11"/>
      <name val="Calibri"/>
      <family val="2"/>
      <charset val="1"/>
      <scheme val="minor"/>
    </font>
    <font>
      <b/>
      <i/>
      <sz val="12"/>
      <name val="Calibri"/>
      <family val="1"/>
      <charset val="204"/>
      <scheme val="minor"/>
    </font>
    <font>
      <sz val="11"/>
      <name val="AcadNusx Wd"/>
    </font>
    <font>
      <b/>
      <sz val="12"/>
      <name val="Calibri"/>
      <family val="1"/>
      <charset val="204"/>
      <scheme val="minor"/>
    </font>
    <font>
      <b/>
      <sz val="12"/>
      <name val="AcadNusx"/>
    </font>
    <font>
      <b/>
      <i/>
      <sz val="12"/>
      <name val="Sylfaen"/>
      <family val="1"/>
      <charset val="204"/>
    </font>
    <font>
      <b/>
      <i/>
      <vertAlign val="superscript"/>
      <sz val="12"/>
      <name val="Calibri"/>
      <family val="1"/>
      <charset val="204"/>
      <scheme val="minor"/>
    </font>
    <font>
      <vertAlign val="superscript"/>
      <sz val="11"/>
      <name val="Calibri"/>
      <family val="1"/>
      <charset val="204"/>
      <scheme val="minor"/>
    </font>
    <font>
      <b/>
      <i/>
      <vertAlign val="superscript"/>
      <sz val="11"/>
      <name val="Calibri"/>
      <family val="1"/>
      <charset val="204"/>
      <scheme val="minor"/>
    </font>
    <font>
      <sz val="11"/>
      <name val="Sylfaen"/>
      <family val="2"/>
      <charset val="1"/>
    </font>
    <font>
      <b/>
      <sz val="14"/>
      <name val="Calibri"/>
      <family val="1"/>
      <charset val="204"/>
      <scheme val="minor"/>
    </font>
    <font>
      <sz val="11"/>
      <name val="Calibri"/>
      <family val="1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" fontId="1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tabSelected="1" topLeftCell="A52" workbookViewId="0">
      <selection activeCell="E51" sqref="E51"/>
    </sheetView>
  </sheetViews>
  <sheetFormatPr defaultColWidth="9" defaultRowHeight="15"/>
  <cols>
    <col min="1" max="1" width="4.42578125" style="13" customWidth="1"/>
    <col min="2" max="2" width="45.140625" style="13" customWidth="1"/>
    <col min="3" max="4" width="9" style="13"/>
    <col min="5" max="5" width="8.140625" style="13" bestFit="1" customWidth="1"/>
    <col min="6" max="6" width="7.42578125" style="13" customWidth="1"/>
    <col min="7" max="7" width="8.28515625" style="13" customWidth="1"/>
    <col min="8" max="8" width="7.42578125" style="13" customWidth="1"/>
    <col min="9" max="9" width="8.42578125" style="13" customWidth="1"/>
    <col min="10" max="10" width="7.42578125" style="13" customWidth="1"/>
    <col min="11" max="11" width="8.5703125" style="13" customWidth="1"/>
    <col min="12" max="12" width="11.42578125" style="31" customWidth="1"/>
    <col min="13" max="16384" width="9" style="13"/>
  </cols>
  <sheetData>
    <row r="1" spans="1:17" ht="15" customHeight="1">
      <c r="A1" s="43" t="s">
        <v>77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7" ht="1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7" ht="15.75">
      <c r="A3" s="44" t="s">
        <v>76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7" ht="15.75">
      <c r="A4" s="33"/>
      <c r="B4" s="33"/>
      <c r="C4" s="33"/>
      <c r="D4" s="33"/>
      <c r="E4" s="33"/>
      <c r="F4" s="33"/>
      <c r="G4" s="33"/>
      <c r="H4" s="33"/>
      <c r="I4" s="33"/>
      <c r="J4" s="33"/>
      <c r="K4" s="14"/>
      <c r="L4" s="15"/>
    </row>
    <row r="5" spans="1:17" ht="15.75">
      <c r="A5" s="16" t="s">
        <v>11</v>
      </c>
      <c r="B5" s="14"/>
      <c r="C5" s="14"/>
      <c r="D5" s="14"/>
      <c r="E5" s="14"/>
      <c r="F5" s="14"/>
      <c r="G5" s="14"/>
      <c r="H5" s="17" t="s">
        <v>12</v>
      </c>
      <c r="I5" s="14"/>
      <c r="J5" s="14"/>
      <c r="K5" s="18"/>
      <c r="L5" s="32" t="s">
        <v>13</v>
      </c>
    </row>
    <row r="7" spans="1:17" ht="31.5" customHeight="1">
      <c r="A7" s="46" t="s">
        <v>0</v>
      </c>
      <c r="B7" s="39" t="s">
        <v>1</v>
      </c>
      <c r="C7" s="39" t="s">
        <v>6</v>
      </c>
      <c r="D7" s="39" t="s">
        <v>32</v>
      </c>
      <c r="E7" s="39"/>
      <c r="F7" s="39" t="s">
        <v>2</v>
      </c>
      <c r="G7" s="39"/>
      <c r="H7" s="39" t="s">
        <v>3</v>
      </c>
      <c r="I7" s="39"/>
      <c r="J7" s="39" t="s">
        <v>4</v>
      </c>
      <c r="K7" s="39"/>
      <c r="L7" s="45" t="s">
        <v>5</v>
      </c>
    </row>
    <row r="8" spans="1:17" ht="15" customHeight="1">
      <c r="A8" s="46"/>
      <c r="B8" s="39"/>
      <c r="C8" s="39"/>
      <c r="D8" s="34" t="s">
        <v>7</v>
      </c>
      <c r="E8" s="19" t="s">
        <v>8</v>
      </c>
      <c r="F8" s="34" t="s">
        <v>7</v>
      </c>
      <c r="G8" s="34" t="s">
        <v>8</v>
      </c>
      <c r="H8" s="34" t="s">
        <v>7</v>
      </c>
      <c r="I8" s="34" t="s">
        <v>8</v>
      </c>
      <c r="J8" s="34" t="s">
        <v>7</v>
      </c>
      <c r="K8" s="34" t="s">
        <v>8</v>
      </c>
      <c r="L8" s="45"/>
    </row>
    <row r="9" spans="1:17">
      <c r="A9" s="34">
        <v>1</v>
      </c>
      <c r="B9" s="34">
        <v>3</v>
      </c>
      <c r="C9" s="34">
        <v>4</v>
      </c>
      <c r="D9" s="34"/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5">
        <v>12</v>
      </c>
    </row>
    <row r="10" spans="1:17" ht="15.75">
      <c r="A10" s="34"/>
      <c r="B10" s="20" t="s">
        <v>19</v>
      </c>
      <c r="C10" s="34"/>
      <c r="D10" s="34"/>
      <c r="E10" s="34"/>
      <c r="F10" s="34"/>
      <c r="G10" s="34"/>
      <c r="H10" s="34"/>
      <c r="I10" s="34"/>
      <c r="J10" s="34"/>
      <c r="K10" s="34"/>
      <c r="L10" s="35"/>
    </row>
    <row r="11" spans="1:17" ht="67.5">
      <c r="A11" s="40">
        <v>1</v>
      </c>
      <c r="B11" s="21" t="s">
        <v>67</v>
      </c>
      <c r="C11" s="34" t="s">
        <v>68</v>
      </c>
      <c r="D11" s="34"/>
      <c r="E11" s="37">
        <v>0.01</v>
      </c>
      <c r="F11" s="34"/>
      <c r="G11" s="4"/>
      <c r="H11" s="34"/>
      <c r="I11" s="4"/>
      <c r="J11" s="34"/>
      <c r="K11" s="4"/>
      <c r="L11" s="4"/>
    </row>
    <row r="12" spans="1:17">
      <c r="A12" s="42"/>
      <c r="B12" s="1" t="s">
        <v>36</v>
      </c>
      <c r="C12" s="34" t="s">
        <v>33</v>
      </c>
      <c r="D12" s="34">
        <v>15.4</v>
      </c>
      <c r="E12" s="34">
        <f>E11*D12</f>
        <v>0.154</v>
      </c>
      <c r="F12" s="34"/>
      <c r="G12" s="4"/>
      <c r="H12" s="34"/>
      <c r="I12" s="4"/>
      <c r="J12" s="34"/>
      <c r="K12" s="4"/>
      <c r="L12" s="4"/>
    </row>
    <row r="13" spans="1:17">
      <c r="A13" s="42"/>
      <c r="B13" s="1" t="s">
        <v>35</v>
      </c>
      <c r="C13" s="34" t="s">
        <v>15</v>
      </c>
      <c r="D13" s="34"/>
      <c r="E13" s="34">
        <f>E11*D13</f>
        <v>0</v>
      </c>
      <c r="F13" s="34"/>
      <c r="G13" s="4"/>
      <c r="H13" s="34"/>
      <c r="I13" s="4"/>
      <c r="J13" s="34"/>
      <c r="K13" s="4"/>
      <c r="L13" s="4"/>
    </row>
    <row r="14" spans="1:17" ht="17.25">
      <c r="A14" s="42"/>
      <c r="B14" s="1" t="s">
        <v>69</v>
      </c>
      <c r="C14" s="34" t="s">
        <v>31</v>
      </c>
      <c r="D14" s="34">
        <v>72.599999999999994</v>
      </c>
      <c r="E14" s="4">
        <f>E11*D14</f>
        <v>0.72599999999999998</v>
      </c>
      <c r="F14" s="34"/>
      <c r="G14" s="4"/>
      <c r="H14" s="34"/>
      <c r="I14" s="4"/>
      <c r="J14" s="34"/>
      <c r="K14" s="4"/>
      <c r="L14" s="4"/>
    </row>
    <row r="15" spans="1:17" ht="30.75">
      <c r="A15" s="40">
        <v>2</v>
      </c>
      <c r="B15" s="2" t="s">
        <v>55</v>
      </c>
      <c r="C15" s="3" t="s">
        <v>56</v>
      </c>
      <c r="D15" s="3"/>
      <c r="E15" s="10">
        <v>0.4</v>
      </c>
      <c r="F15" s="34"/>
      <c r="G15" s="4"/>
      <c r="H15" s="34"/>
      <c r="I15" s="4"/>
      <c r="J15" s="34"/>
      <c r="K15" s="4"/>
      <c r="L15" s="4"/>
    </row>
    <row r="16" spans="1:17">
      <c r="A16" s="41"/>
      <c r="B16" s="1" t="s">
        <v>37</v>
      </c>
      <c r="C16" s="34" t="s">
        <v>33</v>
      </c>
      <c r="D16" s="34">
        <v>2.472</v>
      </c>
      <c r="E16" s="9">
        <f>E15*D16</f>
        <v>0.98880000000000001</v>
      </c>
      <c r="F16" s="34"/>
      <c r="G16" s="4"/>
      <c r="H16" s="34"/>
      <c r="I16" s="4"/>
      <c r="J16" s="34"/>
      <c r="K16" s="4"/>
      <c r="L16" s="4"/>
      <c r="N16" s="22"/>
      <c r="O16" s="22"/>
      <c r="P16" s="22"/>
      <c r="Q16" s="22"/>
    </row>
    <row r="17" spans="1:17" ht="30">
      <c r="A17" s="40">
        <v>3</v>
      </c>
      <c r="B17" s="7" t="s">
        <v>21</v>
      </c>
      <c r="C17" s="8" t="s">
        <v>56</v>
      </c>
      <c r="D17" s="8"/>
      <c r="E17" s="8">
        <v>0.9</v>
      </c>
      <c r="F17" s="34"/>
      <c r="G17" s="4"/>
      <c r="H17" s="34"/>
      <c r="I17" s="4"/>
      <c r="J17" s="34"/>
      <c r="K17" s="4"/>
      <c r="L17" s="4"/>
      <c r="N17" s="23"/>
      <c r="O17" s="24"/>
      <c r="P17" s="25"/>
      <c r="Q17" s="22"/>
    </row>
    <row r="18" spans="1:17" ht="15.75">
      <c r="A18" s="42"/>
      <c r="B18" s="1" t="s">
        <v>36</v>
      </c>
      <c r="C18" s="34" t="s">
        <v>33</v>
      </c>
      <c r="D18" s="34">
        <v>1.8</v>
      </c>
      <c r="E18" s="34">
        <f>E17*D18</f>
        <v>1.62</v>
      </c>
      <c r="F18" s="34"/>
      <c r="G18" s="4"/>
      <c r="H18" s="34"/>
      <c r="I18" s="4"/>
      <c r="J18" s="34"/>
      <c r="K18" s="4"/>
      <c r="L18" s="4"/>
      <c r="N18" s="23"/>
      <c r="O18" s="24"/>
      <c r="P18" s="25"/>
      <c r="Q18" s="22"/>
    </row>
    <row r="19" spans="1:17" ht="17.25">
      <c r="A19" s="41"/>
      <c r="B19" s="34" t="s">
        <v>22</v>
      </c>
      <c r="C19" s="34" t="s">
        <v>57</v>
      </c>
      <c r="D19" s="34">
        <v>1.1000000000000001</v>
      </c>
      <c r="E19" s="4">
        <f>E17*D19</f>
        <v>0.9900000000000001</v>
      </c>
      <c r="F19" s="34"/>
      <c r="G19" s="4"/>
      <c r="H19" s="34"/>
      <c r="I19" s="4"/>
      <c r="J19" s="34"/>
      <c r="K19" s="4"/>
      <c r="L19" s="4"/>
      <c r="N19" s="22"/>
      <c r="O19" s="22"/>
      <c r="P19" s="22"/>
      <c r="Q19" s="22"/>
    </row>
    <row r="20" spans="1:17" ht="17.25">
      <c r="A20" s="39">
        <v>4</v>
      </c>
      <c r="B20" s="7" t="s">
        <v>45</v>
      </c>
      <c r="C20" s="8" t="s">
        <v>56</v>
      </c>
      <c r="D20" s="8"/>
      <c r="E20" s="8">
        <f>E11*1000+E15-E17</f>
        <v>9.5</v>
      </c>
      <c r="F20" s="34"/>
      <c r="G20" s="4"/>
      <c r="H20" s="34"/>
      <c r="I20" s="4"/>
      <c r="J20" s="34"/>
      <c r="K20" s="4"/>
      <c r="L20" s="4"/>
    </row>
    <row r="21" spans="1:17">
      <c r="A21" s="39"/>
      <c r="B21" s="1" t="s">
        <v>38</v>
      </c>
      <c r="C21" s="34" t="s">
        <v>33</v>
      </c>
      <c r="D21" s="34">
        <v>1.452</v>
      </c>
      <c r="E21" s="4">
        <f>E20*D21</f>
        <v>13.794</v>
      </c>
      <c r="F21" s="34"/>
      <c r="G21" s="4"/>
      <c r="H21" s="34"/>
      <c r="I21" s="4"/>
      <c r="J21" s="34"/>
      <c r="K21" s="4"/>
      <c r="L21" s="4"/>
    </row>
    <row r="22" spans="1:17" ht="17.25">
      <c r="A22" s="39"/>
      <c r="B22" s="34" t="s">
        <v>27</v>
      </c>
      <c r="C22" s="34" t="s">
        <v>57</v>
      </c>
      <c r="D22" s="34">
        <v>1.22</v>
      </c>
      <c r="E22" s="34">
        <f>E20*D22</f>
        <v>11.59</v>
      </c>
      <c r="F22" s="34"/>
      <c r="G22" s="4"/>
      <c r="H22" s="34"/>
      <c r="I22" s="4"/>
      <c r="J22" s="34"/>
      <c r="K22" s="4"/>
      <c r="L22" s="4"/>
    </row>
    <row r="23" spans="1:17" ht="45.75">
      <c r="A23" s="39">
        <v>5</v>
      </c>
      <c r="B23" s="2" t="s">
        <v>49</v>
      </c>
      <c r="C23" s="3" t="s">
        <v>58</v>
      </c>
      <c r="D23" s="3"/>
      <c r="E23" s="3">
        <v>3.85E-2</v>
      </c>
      <c r="F23" s="34"/>
      <c r="G23" s="4"/>
      <c r="H23" s="34"/>
      <c r="I23" s="4"/>
      <c r="J23" s="34"/>
      <c r="K23" s="4"/>
      <c r="L23" s="4"/>
    </row>
    <row r="24" spans="1:17">
      <c r="A24" s="39"/>
      <c r="B24" s="34" t="s">
        <v>39</v>
      </c>
      <c r="C24" s="34" t="s">
        <v>33</v>
      </c>
      <c r="D24" s="34">
        <v>16.079999999999998</v>
      </c>
      <c r="E24" s="9">
        <f>E23*D24</f>
        <v>0.61907999999999996</v>
      </c>
      <c r="F24" s="34"/>
      <c r="G24" s="4"/>
      <c r="H24" s="34"/>
      <c r="I24" s="4"/>
      <c r="J24" s="34"/>
      <c r="K24" s="4"/>
      <c r="L24" s="4"/>
    </row>
    <row r="25" spans="1:17">
      <c r="A25" s="39"/>
      <c r="B25" s="1" t="s">
        <v>40</v>
      </c>
      <c r="C25" s="34" t="s">
        <v>31</v>
      </c>
      <c r="D25" s="34">
        <v>15.6</v>
      </c>
      <c r="E25" s="9">
        <f>E23*D25</f>
        <v>0.60060000000000002</v>
      </c>
      <c r="F25" s="34"/>
      <c r="G25" s="4"/>
      <c r="H25" s="34"/>
      <c r="I25" s="4"/>
      <c r="J25" s="34"/>
      <c r="K25" s="4"/>
      <c r="L25" s="4"/>
    </row>
    <row r="26" spans="1:17">
      <c r="A26" s="40">
        <v>6</v>
      </c>
      <c r="B26" s="7" t="s">
        <v>50</v>
      </c>
      <c r="C26" s="8" t="s">
        <v>10</v>
      </c>
      <c r="D26" s="8"/>
      <c r="E26" s="38">
        <v>1</v>
      </c>
      <c r="F26" s="34"/>
      <c r="G26" s="4"/>
      <c r="H26" s="34"/>
      <c r="I26" s="4"/>
      <c r="J26" s="34"/>
      <c r="K26" s="4"/>
      <c r="L26" s="4"/>
    </row>
    <row r="27" spans="1:17">
      <c r="A27" s="42"/>
      <c r="B27" s="1" t="s">
        <v>51</v>
      </c>
      <c r="C27" s="34" t="s">
        <v>33</v>
      </c>
      <c r="D27" s="34">
        <v>1.002</v>
      </c>
      <c r="E27" s="26">
        <f>E26*D27</f>
        <v>1.002</v>
      </c>
      <c r="F27" s="34"/>
      <c r="G27" s="4"/>
      <c r="H27" s="34"/>
      <c r="I27" s="4"/>
      <c r="J27" s="34"/>
      <c r="K27" s="4"/>
      <c r="L27" s="4"/>
    </row>
    <row r="28" spans="1:17">
      <c r="A28" s="41"/>
      <c r="B28" s="1" t="s">
        <v>35</v>
      </c>
      <c r="C28" s="34" t="s">
        <v>15</v>
      </c>
      <c r="D28" s="34">
        <v>0.49340000000000001</v>
      </c>
      <c r="E28" s="26">
        <f>E26*D28</f>
        <v>0.49340000000000001</v>
      </c>
      <c r="F28" s="34"/>
      <c r="G28" s="4"/>
      <c r="H28" s="34"/>
      <c r="I28" s="4"/>
      <c r="J28" s="34"/>
      <c r="K28" s="4"/>
      <c r="L28" s="4"/>
    </row>
    <row r="29" spans="1:17" ht="17.25">
      <c r="A29" s="40">
        <v>7</v>
      </c>
      <c r="B29" s="7" t="s">
        <v>23</v>
      </c>
      <c r="C29" s="3" t="s">
        <v>56</v>
      </c>
      <c r="D29" s="8"/>
      <c r="E29" s="8">
        <v>1.4999999999999999E-2</v>
      </c>
      <c r="F29" s="8"/>
      <c r="G29" s="4"/>
      <c r="H29" s="8"/>
      <c r="I29" s="4"/>
      <c r="J29" s="8"/>
      <c r="K29" s="4"/>
      <c r="L29" s="4"/>
    </row>
    <row r="30" spans="1:17">
      <c r="A30" s="42"/>
      <c r="B30" s="1" t="s">
        <v>36</v>
      </c>
      <c r="C30" s="34" t="s">
        <v>33</v>
      </c>
      <c r="D30" s="34">
        <v>57</v>
      </c>
      <c r="E30" s="34">
        <f>E29*D30</f>
        <v>0.85499999999999998</v>
      </c>
      <c r="F30" s="34"/>
      <c r="G30" s="4"/>
      <c r="H30" s="34"/>
      <c r="I30" s="4"/>
      <c r="J30" s="34"/>
      <c r="K30" s="4"/>
      <c r="L30" s="4"/>
    </row>
    <row r="31" spans="1:17">
      <c r="A31" s="42"/>
      <c r="B31" s="1" t="s">
        <v>35</v>
      </c>
      <c r="C31" s="34" t="s">
        <v>15</v>
      </c>
      <c r="D31" s="34">
        <v>1</v>
      </c>
      <c r="E31" s="34"/>
      <c r="F31" s="34"/>
      <c r="G31" s="4"/>
      <c r="H31" s="34"/>
      <c r="I31" s="4"/>
      <c r="J31" s="34"/>
      <c r="K31" s="4"/>
      <c r="L31" s="4"/>
    </row>
    <row r="32" spans="1:17" ht="17.25">
      <c r="A32" s="42"/>
      <c r="B32" s="34" t="s">
        <v>24</v>
      </c>
      <c r="C32" s="34" t="s">
        <v>57</v>
      </c>
      <c r="D32" s="34">
        <v>1.04</v>
      </c>
      <c r="E32" s="34">
        <f>E29*D32</f>
        <v>1.5599999999999999E-2</v>
      </c>
      <c r="F32" s="34"/>
      <c r="G32" s="4"/>
      <c r="H32" s="34"/>
      <c r="I32" s="4"/>
      <c r="J32" s="34"/>
      <c r="K32" s="4"/>
      <c r="L32" s="4"/>
    </row>
    <row r="33" spans="1:12">
      <c r="A33" s="42"/>
      <c r="B33" s="34" t="s">
        <v>65</v>
      </c>
      <c r="C33" s="34" t="s">
        <v>62</v>
      </c>
      <c r="D33" s="34">
        <v>5.9</v>
      </c>
      <c r="E33" s="34">
        <f>E29*D33</f>
        <v>8.8499999999999995E-2</v>
      </c>
      <c r="F33" s="34"/>
      <c r="G33" s="4"/>
      <c r="H33" s="34"/>
      <c r="I33" s="4"/>
      <c r="J33" s="34"/>
      <c r="K33" s="4"/>
      <c r="L33" s="4"/>
    </row>
    <row r="34" spans="1:12" ht="17.25">
      <c r="A34" s="41"/>
      <c r="B34" s="34" t="s">
        <v>66</v>
      </c>
      <c r="C34" s="34" t="s">
        <v>57</v>
      </c>
      <c r="D34" s="34">
        <v>0.39</v>
      </c>
      <c r="E34" s="34">
        <f>E29*D34</f>
        <v>5.8500000000000002E-3</v>
      </c>
      <c r="F34" s="34"/>
      <c r="G34" s="4"/>
      <c r="H34" s="34"/>
      <c r="I34" s="4"/>
      <c r="J34" s="34"/>
      <c r="K34" s="4"/>
      <c r="L34" s="4"/>
    </row>
    <row r="35" spans="1:12" ht="17.25">
      <c r="A35" s="40">
        <v>8</v>
      </c>
      <c r="B35" s="21" t="s">
        <v>46</v>
      </c>
      <c r="C35" s="8" t="s">
        <v>59</v>
      </c>
      <c r="D35" s="8"/>
      <c r="E35" s="8">
        <v>3.85E-2</v>
      </c>
      <c r="F35" s="34"/>
      <c r="G35" s="4"/>
      <c r="H35" s="34"/>
      <c r="I35" s="4"/>
      <c r="J35" s="34"/>
      <c r="K35" s="4"/>
      <c r="L35" s="4"/>
    </row>
    <row r="36" spans="1:12">
      <c r="A36" s="42"/>
      <c r="B36" s="1" t="s">
        <v>36</v>
      </c>
      <c r="C36" s="34" t="s">
        <v>33</v>
      </c>
      <c r="D36" s="34">
        <v>20.5</v>
      </c>
      <c r="E36" s="34">
        <f>E35*D36</f>
        <v>0.78925000000000001</v>
      </c>
      <c r="F36" s="34"/>
      <c r="G36" s="4"/>
      <c r="H36" s="34"/>
      <c r="I36" s="4"/>
      <c r="J36" s="34"/>
      <c r="K36" s="4"/>
      <c r="L36" s="4"/>
    </row>
    <row r="37" spans="1:12">
      <c r="A37" s="41"/>
      <c r="B37" s="1" t="s">
        <v>35</v>
      </c>
      <c r="C37" s="34" t="s">
        <v>15</v>
      </c>
      <c r="D37" s="34">
        <v>7.8</v>
      </c>
      <c r="E37" s="4">
        <f>E35*D37</f>
        <v>0.30030000000000001</v>
      </c>
      <c r="F37" s="34"/>
      <c r="G37" s="4"/>
      <c r="H37" s="34"/>
      <c r="I37" s="4"/>
      <c r="J37" s="34"/>
      <c r="K37" s="4"/>
      <c r="L37" s="4"/>
    </row>
    <row r="38" spans="1:12" ht="17.25">
      <c r="A38" s="40">
        <v>9</v>
      </c>
      <c r="B38" s="7" t="s">
        <v>63</v>
      </c>
      <c r="C38" s="12" t="s">
        <v>61</v>
      </c>
      <c r="D38" s="8"/>
      <c r="E38" s="8">
        <v>3.85</v>
      </c>
      <c r="F38" s="34"/>
      <c r="G38" s="4"/>
      <c r="H38" s="34"/>
      <c r="I38" s="4"/>
      <c r="J38" s="34"/>
      <c r="K38" s="4"/>
      <c r="L38" s="4"/>
    </row>
    <row r="39" spans="1:12" ht="17.25">
      <c r="A39" s="42"/>
      <c r="B39" s="1" t="s">
        <v>36</v>
      </c>
      <c r="C39" s="12" t="s">
        <v>61</v>
      </c>
      <c r="D39" s="34">
        <v>1</v>
      </c>
      <c r="E39" s="34">
        <f>E38*D39</f>
        <v>3.85</v>
      </c>
      <c r="F39" s="34"/>
      <c r="G39" s="4"/>
      <c r="H39" s="34"/>
      <c r="I39" s="4"/>
      <c r="J39" s="34"/>
      <c r="K39" s="4"/>
      <c r="L39" s="4"/>
    </row>
    <row r="40" spans="1:12">
      <c r="A40" s="41"/>
      <c r="B40" s="1" t="s">
        <v>64</v>
      </c>
      <c r="C40" s="34" t="s">
        <v>62</v>
      </c>
      <c r="D40" s="34">
        <v>0.6</v>
      </c>
      <c r="E40" s="34">
        <f>E38*D40</f>
        <v>2.31</v>
      </c>
      <c r="F40" s="34"/>
      <c r="G40" s="4"/>
      <c r="H40" s="34"/>
      <c r="I40" s="4"/>
      <c r="J40" s="34"/>
      <c r="K40" s="4"/>
      <c r="L40" s="4"/>
    </row>
    <row r="41" spans="1:12" ht="47.25">
      <c r="A41" s="40">
        <v>10</v>
      </c>
      <c r="B41" s="21" t="s">
        <v>47</v>
      </c>
      <c r="C41" s="8" t="s">
        <v>60</v>
      </c>
      <c r="D41" s="8"/>
      <c r="E41" s="8">
        <v>3.85</v>
      </c>
      <c r="F41" s="34"/>
      <c r="G41" s="4"/>
      <c r="H41" s="34"/>
      <c r="I41" s="4"/>
      <c r="J41" s="34"/>
      <c r="K41" s="4"/>
      <c r="L41" s="4"/>
    </row>
    <row r="42" spans="1:12" ht="15.75">
      <c r="A42" s="42"/>
      <c r="B42" s="1" t="s">
        <v>70</v>
      </c>
      <c r="C42" s="34" t="s">
        <v>33</v>
      </c>
      <c r="D42" s="34">
        <v>0.28320000000000001</v>
      </c>
      <c r="E42" s="34">
        <f>E41*D42</f>
        <v>1.09032</v>
      </c>
      <c r="F42" s="34"/>
      <c r="G42" s="4"/>
      <c r="H42" s="34"/>
      <c r="I42" s="4"/>
      <c r="J42" s="34"/>
      <c r="K42" s="4"/>
      <c r="L42" s="4"/>
    </row>
    <row r="43" spans="1:12" ht="30">
      <c r="A43" s="42"/>
      <c r="B43" s="1" t="s">
        <v>71</v>
      </c>
      <c r="C43" s="34" t="s">
        <v>26</v>
      </c>
      <c r="D43" s="34">
        <v>0.14399999999999999</v>
      </c>
      <c r="E43" s="34">
        <f>E41*D43</f>
        <v>0.5544</v>
      </c>
      <c r="F43" s="34"/>
      <c r="G43" s="4"/>
      <c r="H43" s="34"/>
      <c r="I43" s="4"/>
      <c r="J43" s="34"/>
      <c r="K43" s="4"/>
      <c r="L43" s="4"/>
    </row>
    <row r="44" spans="1:12" ht="17.25">
      <c r="A44" s="41"/>
      <c r="B44" s="34" t="s">
        <v>22</v>
      </c>
      <c r="C44" s="34" t="s">
        <v>57</v>
      </c>
      <c r="D44" s="34">
        <v>5.0000000000000001E-3</v>
      </c>
      <c r="E44" s="4">
        <f>E41*D44</f>
        <v>1.925E-2</v>
      </c>
      <c r="F44" s="34"/>
      <c r="G44" s="4"/>
      <c r="H44" s="34"/>
      <c r="I44" s="4"/>
      <c r="J44" s="34"/>
      <c r="K44" s="4"/>
      <c r="L44" s="4"/>
    </row>
    <row r="45" spans="1:12" ht="60">
      <c r="A45" s="34">
        <v>11</v>
      </c>
      <c r="B45" s="7" t="s">
        <v>54</v>
      </c>
      <c r="C45" s="8" t="s">
        <v>26</v>
      </c>
      <c r="D45" s="8"/>
      <c r="E45" s="11">
        <f>E15*1.85+E11*1000*1.85+E35*0.06*2</f>
        <v>19.244619999999998</v>
      </c>
      <c r="F45" s="8"/>
      <c r="G45" s="4"/>
      <c r="H45" s="8"/>
      <c r="I45" s="4"/>
      <c r="J45" s="8"/>
      <c r="K45" s="4"/>
      <c r="L45" s="4"/>
    </row>
    <row r="46" spans="1:12">
      <c r="A46" s="34"/>
      <c r="B46" s="34" t="s">
        <v>28</v>
      </c>
      <c r="C46" s="34" t="s">
        <v>15</v>
      </c>
      <c r="D46" s="34"/>
      <c r="E46" s="27"/>
      <c r="F46" s="34"/>
      <c r="G46" s="4"/>
      <c r="H46" s="34"/>
      <c r="I46" s="4"/>
      <c r="J46" s="34"/>
      <c r="K46" s="4"/>
      <c r="L46" s="4"/>
    </row>
    <row r="47" spans="1:12">
      <c r="A47" s="34"/>
      <c r="B47" s="34" t="s">
        <v>14</v>
      </c>
      <c r="C47" s="34" t="s">
        <v>16</v>
      </c>
      <c r="D47" s="34"/>
      <c r="E47" s="27" t="s">
        <v>16</v>
      </c>
      <c r="F47" s="34"/>
      <c r="G47" s="34"/>
      <c r="H47" s="34"/>
      <c r="I47" s="34"/>
      <c r="J47" s="34"/>
      <c r="K47" s="34"/>
      <c r="L47" s="4"/>
    </row>
    <row r="48" spans="1:12">
      <c r="A48" s="34"/>
      <c r="B48" s="34" t="s">
        <v>28</v>
      </c>
      <c r="C48" s="34" t="s">
        <v>15</v>
      </c>
      <c r="D48" s="34"/>
      <c r="E48" s="27"/>
      <c r="F48" s="34"/>
      <c r="G48" s="34"/>
      <c r="H48" s="34"/>
      <c r="I48" s="34"/>
      <c r="J48" s="34"/>
      <c r="K48" s="34"/>
      <c r="L48" s="4"/>
    </row>
    <row r="49" spans="1:12">
      <c r="A49" s="34"/>
      <c r="B49" s="34" t="s">
        <v>17</v>
      </c>
      <c r="C49" s="34" t="s">
        <v>16</v>
      </c>
      <c r="D49" s="34"/>
      <c r="E49" s="27" t="s">
        <v>16</v>
      </c>
      <c r="F49" s="34"/>
      <c r="G49" s="34"/>
      <c r="H49" s="34"/>
      <c r="I49" s="34"/>
      <c r="J49" s="34"/>
      <c r="K49" s="34"/>
      <c r="L49" s="4"/>
    </row>
    <row r="50" spans="1:12">
      <c r="A50" s="34"/>
      <c r="B50" s="34" t="s">
        <v>28</v>
      </c>
      <c r="C50" s="34" t="s">
        <v>15</v>
      </c>
      <c r="D50" s="34"/>
      <c r="E50" s="27"/>
      <c r="F50" s="34"/>
      <c r="G50" s="34"/>
      <c r="H50" s="34"/>
      <c r="I50" s="34"/>
      <c r="J50" s="34"/>
      <c r="K50" s="34"/>
      <c r="L50" s="4"/>
    </row>
    <row r="51" spans="1:12">
      <c r="A51" s="34"/>
      <c r="B51" s="34" t="s">
        <v>18</v>
      </c>
      <c r="C51" s="34" t="s">
        <v>16</v>
      </c>
      <c r="D51" s="34"/>
      <c r="E51" s="27" t="s">
        <v>16</v>
      </c>
      <c r="F51" s="34"/>
      <c r="G51" s="34"/>
      <c r="H51" s="34"/>
      <c r="I51" s="34"/>
      <c r="J51" s="34"/>
      <c r="K51" s="34"/>
      <c r="L51" s="4"/>
    </row>
    <row r="52" spans="1:12" s="29" customFormat="1">
      <c r="A52" s="8"/>
      <c r="B52" s="8" t="s">
        <v>28</v>
      </c>
      <c r="C52" s="8" t="s">
        <v>15</v>
      </c>
      <c r="D52" s="8"/>
      <c r="E52" s="28"/>
      <c r="F52" s="8"/>
      <c r="G52" s="8"/>
      <c r="H52" s="8"/>
      <c r="I52" s="8"/>
      <c r="J52" s="8"/>
      <c r="K52" s="8"/>
      <c r="L52" s="11"/>
    </row>
    <row r="53" spans="1:12" s="29" customFormat="1">
      <c r="A53" s="8"/>
      <c r="B53" s="8"/>
      <c r="C53" s="8"/>
      <c r="D53" s="8"/>
      <c r="E53" s="28"/>
      <c r="F53" s="8"/>
      <c r="G53" s="8"/>
      <c r="H53" s="8"/>
      <c r="I53" s="8"/>
      <c r="J53" s="8"/>
      <c r="K53" s="8"/>
      <c r="L53" s="11"/>
    </row>
    <row r="54" spans="1:12" ht="18.75">
      <c r="A54" s="8"/>
      <c r="B54" s="30" t="s">
        <v>20</v>
      </c>
      <c r="C54" s="34"/>
      <c r="D54" s="34"/>
      <c r="E54" s="34"/>
      <c r="F54" s="34"/>
      <c r="G54" s="34"/>
      <c r="H54" s="34"/>
      <c r="I54" s="34"/>
      <c r="J54" s="34"/>
      <c r="K54" s="34"/>
      <c r="L54" s="4"/>
    </row>
    <row r="55" spans="1:12" ht="30">
      <c r="A55" s="39">
        <v>1</v>
      </c>
      <c r="B55" s="2" t="s">
        <v>25</v>
      </c>
      <c r="C55" s="34" t="s">
        <v>9</v>
      </c>
      <c r="D55" s="34"/>
      <c r="E55" s="3">
        <f>E57*100</f>
        <v>7.0000000000000009</v>
      </c>
      <c r="F55" s="34"/>
      <c r="G55" s="4"/>
      <c r="H55" s="34"/>
      <c r="I55" s="4"/>
      <c r="J55" s="34"/>
      <c r="K55" s="4"/>
      <c r="L55" s="4"/>
    </row>
    <row r="56" spans="1:12">
      <c r="A56" s="39"/>
      <c r="B56" s="1" t="s">
        <v>34</v>
      </c>
      <c r="C56" s="34" t="s">
        <v>9</v>
      </c>
      <c r="D56" s="34">
        <v>1</v>
      </c>
      <c r="E56" s="4">
        <f>E55*D56</f>
        <v>7.0000000000000009</v>
      </c>
      <c r="F56" s="34"/>
      <c r="G56" s="4"/>
      <c r="H56" s="34"/>
      <c r="I56" s="4"/>
      <c r="J56" s="34"/>
      <c r="K56" s="4"/>
      <c r="L56" s="4"/>
    </row>
    <row r="57" spans="1:12" ht="30">
      <c r="A57" s="40">
        <v>2</v>
      </c>
      <c r="B57" s="2" t="s">
        <v>72</v>
      </c>
      <c r="C57" s="34" t="s">
        <v>41</v>
      </c>
      <c r="D57" s="34"/>
      <c r="E57" s="3">
        <f>SUM(E60:E60)/100</f>
        <v>7.0000000000000007E-2</v>
      </c>
      <c r="F57" s="34"/>
      <c r="G57" s="4"/>
      <c r="H57" s="34"/>
      <c r="I57" s="4"/>
      <c r="J57" s="34"/>
      <c r="K57" s="4"/>
      <c r="L57" s="4"/>
    </row>
    <row r="58" spans="1:12">
      <c r="A58" s="42"/>
      <c r="B58" s="1" t="s">
        <v>34</v>
      </c>
      <c r="C58" s="34" t="s">
        <v>33</v>
      </c>
      <c r="D58" s="34">
        <v>58.3</v>
      </c>
      <c r="E58" s="34">
        <f>E57*D58</f>
        <v>4.0810000000000004</v>
      </c>
      <c r="F58" s="34"/>
      <c r="G58" s="4"/>
      <c r="H58" s="34"/>
      <c r="I58" s="4"/>
      <c r="J58" s="34"/>
      <c r="K58" s="4"/>
      <c r="L58" s="4"/>
    </row>
    <row r="59" spans="1:12">
      <c r="A59" s="42"/>
      <c r="B59" s="1" t="s">
        <v>35</v>
      </c>
      <c r="C59" s="34" t="s">
        <v>15</v>
      </c>
      <c r="D59" s="34">
        <v>4.5999999999999999E-2</v>
      </c>
      <c r="E59" s="9">
        <f>E57*D59</f>
        <v>3.2200000000000002E-3</v>
      </c>
      <c r="F59" s="34"/>
      <c r="G59" s="4"/>
      <c r="H59" s="34"/>
      <c r="I59" s="4"/>
      <c r="J59" s="34"/>
      <c r="K59" s="4"/>
      <c r="L59" s="4"/>
    </row>
    <row r="60" spans="1:12" ht="30">
      <c r="A60" s="42"/>
      <c r="B60" s="5" t="s">
        <v>74</v>
      </c>
      <c r="C60" s="36" t="s">
        <v>9</v>
      </c>
      <c r="D60" s="36" t="s">
        <v>73</v>
      </c>
      <c r="E60" s="6">
        <v>7</v>
      </c>
      <c r="F60" s="6"/>
      <c r="G60" s="4"/>
      <c r="H60" s="36"/>
      <c r="I60" s="4"/>
      <c r="J60" s="36"/>
      <c r="K60" s="4"/>
      <c r="L60" s="4"/>
    </row>
    <row r="61" spans="1:12" ht="30">
      <c r="A61" s="42"/>
      <c r="B61" s="5" t="s">
        <v>52</v>
      </c>
      <c r="C61" s="34" t="s">
        <v>10</v>
      </c>
      <c r="D61" s="34" t="s">
        <v>73</v>
      </c>
      <c r="E61" s="6">
        <v>1</v>
      </c>
      <c r="F61" s="6"/>
      <c r="G61" s="4"/>
      <c r="H61" s="34"/>
      <c r="I61" s="4"/>
      <c r="J61" s="34"/>
      <c r="K61" s="4"/>
      <c r="L61" s="4"/>
    </row>
    <row r="62" spans="1:12" ht="30">
      <c r="A62" s="42"/>
      <c r="B62" s="5" t="s">
        <v>75</v>
      </c>
      <c r="C62" s="34" t="s">
        <v>10</v>
      </c>
      <c r="D62" s="34" t="s">
        <v>73</v>
      </c>
      <c r="E62" s="6">
        <v>1</v>
      </c>
      <c r="F62" s="6"/>
      <c r="G62" s="4"/>
      <c r="H62" s="34"/>
      <c r="I62" s="4"/>
      <c r="J62" s="34"/>
      <c r="K62" s="4"/>
      <c r="L62" s="4"/>
    </row>
    <row r="63" spans="1:12">
      <c r="A63" s="41"/>
      <c r="B63" s="5" t="s">
        <v>48</v>
      </c>
      <c r="C63" s="34" t="s">
        <v>15</v>
      </c>
      <c r="D63" s="34">
        <v>0.20799999999999999</v>
      </c>
      <c r="E63" s="6">
        <f>E55*D63</f>
        <v>1.4560000000000002</v>
      </c>
      <c r="F63" s="6"/>
      <c r="G63" s="4"/>
      <c r="H63" s="34"/>
      <c r="I63" s="4"/>
      <c r="J63" s="34"/>
      <c r="K63" s="4"/>
      <c r="L63" s="4"/>
    </row>
    <row r="64" spans="1:12" ht="30">
      <c r="A64" s="39">
        <v>3</v>
      </c>
      <c r="B64" s="2" t="s">
        <v>42</v>
      </c>
      <c r="C64" s="34" t="s">
        <v>43</v>
      </c>
      <c r="D64" s="34"/>
      <c r="E64" s="3">
        <v>1</v>
      </c>
      <c r="F64" s="34"/>
      <c r="G64" s="4"/>
      <c r="H64" s="34"/>
      <c r="I64" s="4"/>
      <c r="J64" s="34"/>
      <c r="K64" s="4"/>
      <c r="L64" s="4"/>
    </row>
    <row r="65" spans="1:12">
      <c r="A65" s="39"/>
      <c r="B65" s="1" t="s">
        <v>34</v>
      </c>
      <c r="C65" s="34" t="s">
        <v>33</v>
      </c>
      <c r="D65" s="34">
        <v>16.8</v>
      </c>
      <c r="E65" s="34">
        <f>E64*D65</f>
        <v>16.8</v>
      </c>
      <c r="F65" s="34"/>
      <c r="G65" s="4"/>
      <c r="H65" s="34"/>
      <c r="I65" s="4"/>
      <c r="J65" s="34"/>
      <c r="K65" s="4"/>
      <c r="L65" s="4"/>
    </row>
    <row r="66" spans="1:12">
      <c r="A66" s="39"/>
      <c r="B66" s="1" t="s">
        <v>35</v>
      </c>
      <c r="C66" s="34" t="s">
        <v>15</v>
      </c>
      <c r="D66" s="34">
        <v>7.0000000000000007E-2</v>
      </c>
      <c r="E66" s="9">
        <f>E64*D66</f>
        <v>7.0000000000000007E-2</v>
      </c>
      <c r="F66" s="34"/>
      <c r="G66" s="4"/>
      <c r="H66" s="34"/>
      <c r="I66" s="4"/>
      <c r="J66" s="34"/>
      <c r="K66" s="4"/>
      <c r="L66" s="4"/>
    </row>
    <row r="67" spans="1:12" ht="17.25">
      <c r="A67" s="39"/>
      <c r="B67" s="34" t="s">
        <v>44</v>
      </c>
      <c r="C67" s="34" t="s">
        <v>53</v>
      </c>
      <c r="D67" s="34">
        <v>0.05</v>
      </c>
      <c r="E67" s="34">
        <f>E64*D67</f>
        <v>0.05</v>
      </c>
      <c r="F67" s="34"/>
      <c r="G67" s="4"/>
      <c r="H67" s="34"/>
      <c r="I67" s="4"/>
      <c r="J67" s="34"/>
      <c r="K67" s="4"/>
      <c r="L67" s="4"/>
    </row>
    <row r="68" spans="1:12" ht="17.25">
      <c r="A68" s="39"/>
      <c r="B68" s="34" t="s">
        <v>22</v>
      </c>
      <c r="C68" s="34" t="s">
        <v>53</v>
      </c>
      <c r="D68" s="34">
        <v>1.22</v>
      </c>
      <c r="E68" s="4">
        <f>E66*D68</f>
        <v>8.5400000000000004E-2</v>
      </c>
      <c r="F68" s="34"/>
      <c r="G68" s="4"/>
      <c r="H68" s="34"/>
      <c r="I68" s="4"/>
      <c r="J68" s="34"/>
      <c r="K68" s="4"/>
      <c r="L68" s="4"/>
    </row>
    <row r="69" spans="1:12">
      <c r="A69" s="34"/>
      <c r="B69" s="34" t="s">
        <v>5</v>
      </c>
      <c r="C69" s="34" t="s">
        <v>15</v>
      </c>
      <c r="D69" s="34"/>
      <c r="E69" s="27"/>
      <c r="F69" s="34"/>
      <c r="G69" s="4"/>
      <c r="H69" s="34"/>
      <c r="I69" s="4"/>
      <c r="J69" s="34"/>
      <c r="K69" s="4"/>
      <c r="L69" s="4"/>
    </row>
    <row r="70" spans="1:12">
      <c r="A70" s="34"/>
      <c r="B70" s="34" t="s">
        <v>14</v>
      </c>
      <c r="C70" s="34" t="s">
        <v>16</v>
      </c>
      <c r="D70" s="34"/>
      <c r="E70" s="27" t="s">
        <v>16</v>
      </c>
      <c r="F70" s="34"/>
      <c r="G70" s="34"/>
      <c r="H70" s="34"/>
      <c r="I70" s="34"/>
      <c r="J70" s="34"/>
      <c r="K70" s="34"/>
      <c r="L70" s="4"/>
    </row>
    <row r="71" spans="1:12">
      <c r="A71" s="34"/>
      <c r="B71" s="34" t="s">
        <v>28</v>
      </c>
      <c r="C71" s="34" t="s">
        <v>15</v>
      </c>
      <c r="D71" s="34"/>
      <c r="E71" s="27"/>
      <c r="F71" s="34"/>
      <c r="G71" s="34"/>
      <c r="H71" s="34"/>
      <c r="I71" s="34"/>
      <c r="J71" s="34"/>
      <c r="K71" s="34"/>
      <c r="L71" s="4"/>
    </row>
    <row r="72" spans="1:12">
      <c r="A72" s="34"/>
      <c r="B72" s="34" t="s">
        <v>17</v>
      </c>
      <c r="C72" s="34" t="s">
        <v>16</v>
      </c>
      <c r="D72" s="34"/>
      <c r="E72" s="27" t="s">
        <v>16</v>
      </c>
      <c r="F72" s="34"/>
      <c r="G72" s="34"/>
      <c r="H72" s="34"/>
      <c r="I72" s="34"/>
      <c r="J72" s="34"/>
      <c r="K72" s="34"/>
      <c r="L72" s="4"/>
    </row>
    <row r="73" spans="1:12">
      <c r="A73" s="34"/>
      <c r="B73" s="34" t="s">
        <v>28</v>
      </c>
      <c r="C73" s="34" t="s">
        <v>15</v>
      </c>
      <c r="D73" s="34"/>
      <c r="E73" s="27"/>
      <c r="F73" s="34"/>
      <c r="G73" s="34"/>
      <c r="H73" s="34"/>
      <c r="I73" s="34"/>
      <c r="J73" s="34"/>
      <c r="K73" s="34"/>
      <c r="L73" s="4"/>
    </row>
    <row r="74" spans="1:12">
      <c r="A74" s="34"/>
      <c r="B74" s="34" t="s">
        <v>18</v>
      </c>
      <c r="C74" s="34" t="s">
        <v>16</v>
      </c>
      <c r="D74" s="34"/>
      <c r="E74" s="27" t="s">
        <v>16</v>
      </c>
      <c r="F74" s="34"/>
      <c r="G74" s="34"/>
      <c r="H74" s="34"/>
      <c r="I74" s="34"/>
      <c r="J74" s="34"/>
      <c r="K74" s="34"/>
      <c r="L74" s="4"/>
    </row>
    <row r="75" spans="1:12">
      <c r="A75" s="34"/>
      <c r="B75" s="8" t="s">
        <v>28</v>
      </c>
      <c r="C75" s="8" t="s">
        <v>15</v>
      </c>
      <c r="D75" s="8"/>
      <c r="E75" s="8"/>
      <c r="F75" s="8"/>
      <c r="G75" s="8"/>
      <c r="H75" s="8"/>
      <c r="I75" s="8"/>
      <c r="J75" s="8"/>
      <c r="K75" s="8"/>
      <c r="L75" s="11"/>
    </row>
    <row r="76" spans="1:12">
      <c r="A76" s="34"/>
      <c r="B76" s="11" t="s">
        <v>29</v>
      </c>
      <c r="C76" s="11" t="s">
        <v>15</v>
      </c>
      <c r="D76" s="11"/>
      <c r="E76" s="11"/>
      <c r="F76" s="11"/>
      <c r="G76" s="11"/>
      <c r="H76" s="11"/>
      <c r="I76" s="11"/>
      <c r="J76" s="11"/>
      <c r="K76" s="11"/>
      <c r="L76" s="11"/>
    </row>
    <row r="77" spans="1:12">
      <c r="A77" s="34"/>
      <c r="B77" s="34" t="s">
        <v>30</v>
      </c>
      <c r="C77" s="34" t="s">
        <v>16</v>
      </c>
      <c r="D77" s="34"/>
      <c r="E77" s="27">
        <v>0.03</v>
      </c>
      <c r="F77" s="34"/>
      <c r="G77" s="34"/>
      <c r="H77" s="34"/>
      <c r="I77" s="34"/>
      <c r="J77" s="34"/>
      <c r="K77" s="34"/>
      <c r="L77" s="4"/>
    </row>
    <row r="78" spans="1:12">
      <c r="A78" s="34"/>
      <c r="B78" s="34" t="s">
        <v>5</v>
      </c>
      <c r="C78" s="34" t="s">
        <v>15</v>
      </c>
      <c r="D78" s="34"/>
      <c r="E78" s="27"/>
      <c r="F78" s="34"/>
      <c r="G78" s="34"/>
      <c r="H78" s="34"/>
      <c r="I78" s="34"/>
      <c r="J78" s="34"/>
      <c r="K78" s="34"/>
      <c r="L78" s="4"/>
    </row>
  </sheetData>
  <mergeCells count="23">
    <mergeCell ref="A11:A14"/>
    <mergeCell ref="A35:A37"/>
    <mergeCell ref="A1:L2"/>
    <mergeCell ref="A3:L3"/>
    <mergeCell ref="H7:I7"/>
    <mergeCell ref="J7:K7"/>
    <mergeCell ref="L7:L8"/>
    <mergeCell ref="A7:A8"/>
    <mergeCell ref="B7:B8"/>
    <mergeCell ref="C7:C8"/>
    <mergeCell ref="F7:G7"/>
    <mergeCell ref="D7:E7"/>
    <mergeCell ref="A29:A34"/>
    <mergeCell ref="A55:A56"/>
    <mergeCell ref="A64:A68"/>
    <mergeCell ref="A15:A16"/>
    <mergeCell ref="A17:A19"/>
    <mergeCell ref="A26:A28"/>
    <mergeCell ref="A20:A22"/>
    <mergeCell ref="A23:A25"/>
    <mergeCell ref="A38:A40"/>
    <mergeCell ref="A57:A63"/>
    <mergeCell ref="A41:A44"/>
  </mergeCells>
  <printOptions horizontalCentered="1"/>
  <pageMargins left="0.23622047244094491" right="0.23622047244094491" top="0.62992125984251968" bottom="0.35433070866141736" header="0.70866141732283472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User</cp:lastModifiedBy>
  <cp:lastPrinted>2019-11-11T13:09:59Z</cp:lastPrinted>
  <dcterms:created xsi:type="dcterms:W3CDTF">2015-08-11T04:35:33Z</dcterms:created>
  <dcterms:modified xsi:type="dcterms:W3CDTF">2020-06-23T11:52:22Z</dcterms:modified>
</cp:coreProperties>
</file>