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lan.tsetskhladze\Desktop\desktop\2020 წელი\სამეურნეო\- გორის ლაბ რემონტი 13.02.20\"/>
    </mc:Choice>
  </mc:AlternateContent>
  <bookViews>
    <workbookView xWindow="0" yWindow="0" windowWidth="19035" windowHeight="11280" activeTab="4"/>
  </bookViews>
  <sheets>
    <sheet name="სამშენ.სამ" sheetId="1" r:id="rId1"/>
    <sheet name="ნაერთი" sheetId="5" r:id="rId2"/>
    <sheet name="სახანძრო სიგნ." sheetId="2" r:id="rId3"/>
    <sheet name="ელექტრო." sheetId="3" r:id="rId4"/>
    <sheet name="სანტექნიკა" sheetId="4" r:id="rId5"/>
  </sheets>
  <calcPr calcId="162913"/>
</workbook>
</file>

<file path=xl/calcChain.xml><?xml version="1.0" encoding="utf-8"?>
<calcChain xmlns="http://schemas.openxmlformats.org/spreadsheetml/2006/main">
  <c r="D100" i="1" l="1"/>
  <c r="E99" i="1"/>
  <c r="E101" i="1" l="1"/>
  <c r="E100" i="1"/>
  <c r="E97" i="1" l="1"/>
  <c r="E96" i="1"/>
  <c r="E95" i="1"/>
  <c r="E94" i="1"/>
  <c r="E90" i="1" l="1"/>
  <c r="E86" i="1"/>
  <c r="E58" i="1"/>
  <c r="E39" i="1"/>
  <c r="E35" i="1"/>
  <c r="E13" i="4" l="1"/>
  <c r="E27" i="1" l="1"/>
  <c r="E21" i="1"/>
  <c r="E14" i="1"/>
  <c r="E18" i="1" l="1"/>
  <c r="E17" i="1"/>
  <c r="E16" i="1"/>
  <c r="A14" i="4" l="1"/>
  <c r="E31" i="3"/>
  <c r="E27" i="3"/>
  <c r="E23" i="3"/>
  <c r="E19" i="3"/>
  <c r="A8" i="3" l="1"/>
  <c r="E9" i="3"/>
  <c r="G10" i="5" l="1"/>
  <c r="G12" i="5" l="1"/>
  <c r="A15" i="1" l="1"/>
  <c r="E88" i="1"/>
  <c r="E85" i="1"/>
  <c r="E80" i="1"/>
  <c r="E79" i="1"/>
  <c r="E78" i="1"/>
  <c r="E76" i="1"/>
  <c r="E75" i="1"/>
  <c r="E73" i="1"/>
  <c r="E74" i="1" s="1"/>
  <c r="E81" i="1" l="1"/>
  <c r="G11" i="5"/>
  <c r="E82" i="1"/>
  <c r="E67" i="1"/>
  <c r="E69" i="1"/>
  <c r="E68" i="1"/>
  <c r="E64" i="1"/>
  <c r="E63" i="1"/>
  <c r="E62" i="1"/>
  <c r="E59" i="1"/>
  <c r="E56" i="1"/>
  <c r="E54" i="1"/>
  <c r="E52" i="1"/>
  <c r="E50" i="1"/>
  <c r="E41" i="1" l="1"/>
  <c r="E40" i="1"/>
  <c r="E42" i="1"/>
  <c r="E36" i="1"/>
  <c r="E28" i="1" l="1"/>
  <c r="E25" i="1"/>
  <c r="E31" i="1"/>
  <c r="E12" i="1" l="1"/>
  <c r="E48" i="1" l="1"/>
  <c r="E46" i="1"/>
  <c r="C9" i="5" l="1"/>
  <c r="G9" i="5" s="1"/>
  <c r="G13" i="5" s="1"/>
  <c r="G14" i="5" s="1"/>
  <c r="G15" i="5" s="1"/>
  <c r="G16" i="5" s="1"/>
  <c r="G17" i="5" s="1"/>
</calcChain>
</file>

<file path=xl/sharedStrings.xml><?xml version="1.0" encoding="utf-8"?>
<sst xmlns="http://schemas.openxmlformats.org/spreadsheetml/2006/main" count="388" uniqueCount="174">
  <si>
    <t>სსიპ სოფლის მეურნეობის სახელმწიფო ლაბორატორია</t>
  </si>
  <si>
    <t>#</t>
  </si>
  <si>
    <t>სამუშაოების დასახელება</t>
  </si>
  <si>
    <t>განზომილება</t>
  </si>
  <si>
    <t>ნორმა ერთეულზე</t>
  </si>
  <si>
    <t>რაოდენობა</t>
  </si>
  <si>
    <t>ღირებულება</t>
  </si>
  <si>
    <t>მასალა</t>
  </si>
  <si>
    <t>ხელფასი</t>
  </si>
  <si>
    <t>ტრანსპორტი</t>
  </si>
  <si>
    <t>ჯამი</t>
  </si>
  <si>
    <t>ერთ. ღირ-ება</t>
  </si>
  <si>
    <t>სულ ღირ-ება</t>
  </si>
  <si>
    <t>ერთ.  ღირ-ება</t>
  </si>
  <si>
    <t>ტ</t>
  </si>
  <si>
    <t>კაც/სთ</t>
  </si>
  <si>
    <t>ცალი</t>
  </si>
  <si>
    <t>შრომის დანახარჯები</t>
  </si>
  <si>
    <t>გრძ.მ</t>
  </si>
  <si>
    <t>ლარი</t>
  </si>
  <si>
    <t>კგ</t>
  </si>
  <si>
    <t>სხვა მასალა</t>
  </si>
  <si>
    <t>მ2</t>
  </si>
  <si>
    <t>შრომის დანახარჯები (53.8*0.5 )</t>
  </si>
  <si>
    <t>მ3</t>
  </si>
  <si>
    <t>ზედნადები ხარჯები</t>
  </si>
  <si>
    <t>მოგება</t>
  </si>
  <si>
    <t>გაუთვალისწინებელი ხარჯები</t>
  </si>
  <si>
    <t>დღგ</t>
  </si>
  <si>
    <t xml:space="preserve">სამშენებლო ნაგავის დატვირთვა ა/მანქანაზე  და  გატანა 25 კმ-ზე          </t>
  </si>
  <si>
    <t xml:space="preserve"> ლაბორატორიის შენობის სამშენებლო-სარემონტო სამუშაოების ხარჯთაღრიცხვა</t>
  </si>
  <si>
    <t>m2</t>
  </si>
  <si>
    <t>kac/sT</t>
  </si>
  <si>
    <t>lari</t>
  </si>
  <si>
    <t>m3</t>
  </si>
  <si>
    <t>სალესი  ბადე</t>
  </si>
  <si>
    <t xml:space="preserve"> kedlebis maRalxarisxovani lesvა ქვიშა-cementis sxnariT </t>
  </si>
  <si>
    <t>ქვიშა-ცემენტის ხსნარი</t>
  </si>
  <si>
    <t>შრომის დანახარჯები 0.658X1,15=</t>
  </si>
  <si>
    <t>მექანიზმები 0.01X1,25=</t>
  </si>
  <si>
    <t>ფითხი</t>
  </si>
  <si>
    <t>საღებავი  წყალემულსიური</t>
  </si>
  <si>
    <t>კედლების დაფითხვნა და შეღებვა მაღალხარისხოვანი წყალემულსიური საღებავით ორ ფენად. (ფერი შეთანხმდეს დამკვეთთან)</t>
  </si>
  <si>
    <t>სხვადასხვა მანქანები</t>
  </si>
  <si>
    <t>სხვადასხვა მასალა</t>
  </si>
  <si>
    <t xml:space="preserve">არსებული დაზიანებული არსმტრონგის და პლასმასის ჭერის დემონტაჟი </t>
  </si>
  <si>
    <t xml:space="preserve"> ჭერის მოწყობა თაბაშირ-მუყაოს ფილებით  </t>
  </si>
  <si>
    <t xml:space="preserve">  თაბაშირ-მუყაოს ფილა (შესაბამისი პროფილებით)</t>
  </si>
  <si>
    <t>კედლებიდან დაზიანებული ნალესის ჩამოყრა, გასუფთავება</t>
  </si>
  <si>
    <t>ხის კარების დემონტაჟი</t>
  </si>
  <si>
    <t>ფანჯრის ხის რაფების დემონტაჟი</t>
  </si>
  <si>
    <t>მეტალო პლასმასის ორფრთიანი კარის მოწყობა (0.75+0.5 )X2.1მ-2ცალი</t>
  </si>
  <si>
    <t>მეტალო პლასმასის  კარები ორფრთიანი ღირებულება</t>
  </si>
  <si>
    <t>მეტალო პლასმასის  კარები ერთფრთიანი ღირებულება</t>
  </si>
  <si>
    <t>შრომის დანახარჯები )</t>
  </si>
  <si>
    <r>
      <t xml:space="preserve"> metaloplasmasis რაფა ფანჯრის (6ცალი ) P</t>
    </r>
    <r>
      <rPr>
        <sz val="10"/>
        <rFont val="Calibri"/>
        <family val="2"/>
        <scheme val="minor"/>
      </rPr>
      <t>PVC  b</t>
    </r>
    <r>
      <rPr>
        <sz val="10"/>
        <rFont val="AcadNusx"/>
      </rPr>
      <t>= 40 სმ</t>
    </r>
  </si>
  <si>
    <t>მეტალო პლასმასის ერთფრთიანი კარის მოწყობა (1.25X2.1მ )-2ცალი</t>
  </si>
  <si>
    <t>თაბაშირ-მუყაოს ჭერისა და კედლების დაფითხვნა და შეღებვა მაღალხარისხოვანი წყალემულსიური საღებავით ორ ფენად.</t>
  </si>
  <si>
    <t xml:space="preserve"> ფერდილების  maRalxarisxovani lesvა ქვიშა-cementis sxnariT </t>
  </si>
  <si>
    <t>metaloplasmasis karis zemoT (Riobis) თაბაშირ-მუყაოს ფილis kedlis mowyoba zomiT (0.65* 1.25m )+ (0.4*1.25 )</t>
  </si>
  <si>
    <t xml:space="preserve">  თაბაშირ-მუყაოს ფილა (შესაბამისი პროფილებით)  (0.65* 1.25m )+ (0.4*1.25 )</t>
  </si>
  <si>
    <t>ლითონის კარის დამუშავება და შეღებვა ზეთოვანი საღებავით ორჯერ</t>
  </si>
  <si>
    <t xml:space="preserve">   ფანჯრის metaloplasmasis რაფის მოწყობა ზომით 0.4*1.2მ (6ცალი )</t>
  </si>
  <si>
    <t xml:space="preserve">ხარაჩოების  მოწყობა და დაშლა </t>
  </si>
  <si>
    <t>შესასვლელში ბეტონის მოჭიმვის მონგრევა 80მმ</t>
  </si>
  <si>
    <t>ბეტონის მოჭიმვის მოწყობა სისქით 50მმ</t>
  </si>
  <si>
    <t>სხვა მანქანა</t>
  </si>
  <si>
    <t>ბუნებრივი გრანიტის ფილა სისქით 30მმ</t>
  </si>
  <si>
    <t>ბეტონი მ150</t>
  </si>
  <si>
    <t xml:space="preserve">შესასვლელის ბუნებრივი გრანიტის ფილით მოპირკეთება  </t>
  </si>
  <si>
    <t>ბეტონის მოჭიმვის მოწყობა სისქით 100მმ</t>
  </si>
  <si>
    <t>კედლებზე არხების ამოჭრა ელექტრო სადენებისა და ელექტრო ფარისათვის</t>
  </si>
  <si>
    <r>
      <t xml:space="preserve">                           </t>
    </r>
    <r>
      <rPr>
        <b/>
        <sz val="11"/>
        <color theme="1"/>
        <rFont val="Calibri"/>
        <family val="2"/>
        <scheme val="minor"/>
      </rPr>
      <t xml:space="preserve"> სახანძრო სიგნალიზაციის სამონტაჟო სამუშაოები. ქ. გორი, თამარ მეფის ქ. #77</t>
    </r>
  </si>
  <si>
    <t>ხარჯთაღრიცხვა</t>
  </si>
  <si>
    <t>პროდუქტის დასახელება</t>
  </si>
  <si>
    <t>ზომის ერთეული</t>
  </si>
  <si>
    <t>მოწყობილობა/მასალების ღირებულება</t>
  </si>
  <si>
    <t>მონტაჟის ღირებულება</t>
  </si>
  <si>
    <t xml:space="preserve">ჯამი  </t>
  </si>
  <si>
    <t>ერთ. ფასი</t>
  </si>
  <si>
    <t>სახანძრო სისტემის საკონტროლო პანელი სამისამართო</t>
  </si>
  <si>
    <t>სახანძრო განგაშის ღილაკი სამისამართო</t>
  </si>
  <si>
    <t>კვამლის დეტექტორი სამისამართო</t>
  </si>
  <si>
    <t>კვების ბლოკი აკუმულატორით არანაკლებ 7ა/სთ</t>
  </si>
  <si>
    <t>დეტექტორის სამაგრები</t>
  </si>
  <si>
    <t>სახანძრო კაბელი 2x2x0.8მმ2</t>
  </si>
  <si>
    <t>მეტრი</t>
  </si>
  <si>
    <t>სტრობ სირენა</t>
  </si>
  <si>
    <t>ზედნადები ხარჯები მონტაჟიდან</t>
  </si>
  <si>
    <t>Zalovani eleqtromowyobiloba da el. ganaTeba</t>
  </si>
  <si>
    <t xml:space="preserve">samuSaoebisa da xarjebis dasaxeleba </t>
  </si>
  <si>
    <t>ganz.</t>
  </si>
  <si>
    <t>raodenoba</t>
  </si>
  <si>
    <t>masala</t>
  </si>
  <si>
    <t>xelfasi</t>
  </si>
  <si>
    <t>manqana-meqanizmebi da transporti</t>
  </si>
  <si>
    <t>jami</t>
  </si>
  <si>
    <t>normativiT erTeulze</t>
  </si>
  <si>
    <t>sul</t>
  </si>
  <si>
    <t>erT. fasi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</si>
  <si>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</si>
  <si>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</si>
  <si>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</si>
  <si>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</si>
  <si>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</si>
  <si>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</si>
  <si>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</si>
  <si>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</si>
  <si>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</si>
  <si>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</si>
  <si>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</si>
  <si>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kompl.</t>
  </si>
  <si>
    <t xml:space="preserve">jami </t>
  </si>
  <si>
    <t>zednadebi xarjebi  -  xelfasidan</t>
  </si>
  <si>
    <t xml:space="preserve">mogeba - </t>
  </si>
  <si>
    <r>
      <rPr>
        <sz val="10"/>
        <rFont val="Arial"/>
        <family val="2"/>
        <charset val="204"/>
      </rPr>
      <t xml:space="preserve"> </t>
    </r>
    <r>
      <rPr>
        <sz val="10"/>
        <rFont val="AcadNusx"/>
      </rPr>
      <t xml:space="preserve">ავტომატის ყუთიs </t>
    </r>
    <r>
      <rPr>
        <sz val="10"/>
        <rFont val="Calibri"/>
        <family val="2"/>
        <scheme val="minor"/>
      </rPr>
      <t>F/16</t>
    </r>
    <r>
      <rPr>
        <sz val="10"/>
        <rFont val="AcadNusx"/>
      </rPr>
      <t>F (zedapirze montaJis ) demontaJi</t>
    </r>
  </si>
  <si>
    <r>
      <rPr>
        <sz val="10"/>
        <rFont val="Arial"/>
        <family val="2"/>
        <charset val="204"/>
      </rPr>
      <t xml:space="preserve"> </t>
    </r>
    <r>
      <rPr>
        <sz val="10"/>
        <rFont val="AcadNusx"/>
      </rPr>
      <t xml:space="preserve">ავტომატის ყუთიs </t>
    </r>
    <r>
      <rPr>
        <sz val="10"/>
        <rFont val="Calibri"/>
        <family val="2"/>
        <scheme val="minor"/>
      </rPr>
      <t>F/16</t>
    </r>
    <r>
      <rPr>
        <sz val="10"/>
        <rFont val="AcadNusx"/>
      </rPr>
      <t>F (kedelSi Casasmelis ) arsebuli avtomatebiT montaJi</t>
    </r>
  </si>
  <si>
    <r>
      <t>ავტომატის ყუთი F</t>
    </r>
    <r>
      <rPr>
        <sz val="10"/>
        <rFont val="Calibri"/>
        <family val="2"/>
        <scheme val="minor"/>
      </rPr>
      <t>F</t>
    </r>
    <r>
      <rPr>
        <sz val="10"/>
        <rFont val="AcadNusx"/>
      </rPr>
      <t>/16F</t>
    </r>
  </si>
  <si>
    <t>კაბელები</t>
  </si>
  <si>
    <r>
      <t xml:space="preserve">სპილენძის კაბელი </t>
    </r>
    <r>
      <rPr>
        <sz val="10"/>
        <rFont val="Calibri"/>
        <family val="2"/>
        <scheme val="minor"/>
      </rPr>
      <t>NYM 3X1.5</t>
    </r>
  </si>
  <si>
    <r>
      <t xml:space="preserve">სპილენძის კაბელი </t>
    </r>
    <r>
      <rPr>
        <sz val="10"/>
        <rFont val="Calibri"/>
        <family val="2"/>
        <scheme val="minor"/>
      </rPr>
      <t>NYM 3X2.5</t>
    </r>
  </si>
  <si>
    <r>
      <t xml:space="preserve">სპილენძის კაბელი </t>
    </r>
    <r>
      <rPr>
        <sz val="10"/>
        <rFont val="Calibri"/>
        <family val="2"/>
        <scheme val="minor"/>
      </rPr>
      <t>NYM 3X4.0</t>
    </r>
  </si>
  <si>
    <t>გოფრირებული მილი დ=20მმ</t>
  </si>
  <si>
    <r>
      <rPr>
        <sz val="10"/>
        <rFont val="Arial"/>
        <family val="2"/>
        <charset val="204"/>
      </rPr>
      <t xml:space="preserve">შეკიდული ჭერის LED </t>
    </r>
    <r>
      <rPr>
        <sz val="10"/>
        <rFont val="AcadNusx"/>
      </rPr>
      <t>sanaTi 600X600mm 52vt (ჩასასმელი )</t>
    </r>
  </si>
  <si>
    <r>
      <t xml:space="preserve"> LED</t>
    </r>
    <r>
      <rPr>
        <sz val="10"/>
        <rFont val="Calibri"/>
        <family val="2"/>
        <scheme val="minor"/>
      </rPr>
      <t>LED</t>
    </r>
    <r>
      <rPr>
        <sz val="10"/>
        <rFont val="AcadNusx"/>
      </rPr>
      <t xml:space="preserve"> sanaTi 600X600mm 52vt (ჩასასმელი) </t>
    </r>
  </si>
  <si>
    <t>CamrTveli orklaviSiani</t>
  </si>
  <si>
    <t>CamrTveli orklaviSianis montaJi</t>
  </si>
  <si>
    <t>Stefceli oriani (damiwebiT ) montaJi</t>
  </si>
  <si>
    <t xml:space="preserve">Stefceli oriani (damiwebiT ) </t>
  </si>
  <si>
    <t xml:space="preserve"> წყალმომარაგება-კანალიზაცია</t>
  </si>
  <si>
    <t>კომპლ.</t>
  </si>
  <si>
    <t xml:space="preserve">ზედნადები ხარჯები სანტექნიკური სამუშაოებისათვის </t>
  </si>
  <si>
    <t>rigiTi nomeri</t>
  </si>
  <si>
    <t>Tavebis, obieqtebis, samuSaoebisa da danaxarjebis dasaxeleba</t>
  </si>
  <si>
    <t>samSeneblo samuSaoebi</t>
  </si>
  <si>
    <t>samontaJo samuSaoebi</t>
  </si>
  <si>
    <t>mowyobiloba aveji, inventari</t>
  </si>
  <si>
    <t xml:space="preserve">sxvadasxva samuSaoebi </t>
  </si>
  <si>
    <t>saerTo saxarjTaRricxvo Rirebuleba  lari</t>
  </si>
  <si>
    <t>სამშენებლო-სარემონტო  სამუშაოები</t>
  </si>
  <si>
    <t>2</t>
  </si>
  <si>
    <t>წყალ-კანალიზაცია</t>
  </si>
  <si>
    <t>შენობის სამშენებლო-სარემონტო  სამუშაოების ნაერთი ხარჯთაღრიცხვა</t>
  </si>
  <si>
    <t>სახანძრო სიგნალიზაცია</t>
  </si>
  <si>
    <t>ელექტრომომარაგება</t>
  </si>
  <si>
    <t xml:space="preserve"> kedlebis maRalxarisxovani lesvა  გაჯით  </t>
  </si>
  <si>
    <t>სამშენებლო გაჯი</t>
  </si>
  <si>
    <t>სარინელზე ბეტონის მოჭიმვის  მონგრევა-გასუფთავება 50მმ</t>
  </si>
  <si>
    <r>
      <t xml:space="preserve">პლასმასის საკანალიზაციო მილი 50X2.4მმ </t>
    </r>
    <r>
      <rPr>
        <sz val="10"/>
        <rFont val="Calibri"/>
        <family val="2"/>
        <scheme val="minor"/>
      </rPr>
      <t>L=1.0 მ. ( საჭირო ფიტინგებით და მასალებით ) ღირებულება და მონტაჟი</t>
    </r>
  </si>
  <si>
    <t xml:space="preserve">შედგენილია სამშენებლო რესურსების ფასების მიხედვით (2020 წლის II კვარტლის დონეზე) </t>
  </si>
  <si>
    <t>ანტიკოროზიული საღებავი</t>
  </si>
  <si>
    <t>კაც.სთ</t>
  </si>
  <si>
    <t>ლითონის კუთხოვანა 50*50*5</t>
  </si>
  <si>
    <t xml:space="preserve">შრომის დანახარჯი </t>
  </si>
  <si>
    <t>ანკერი და სხვა სამონტაჟო  მასალები</t>
  </si>
  <si>
    <t>სახანძრო კიბის მოწყობა( კედელზე მიმაგრებით )</t>
  </si>
  <si>
    <t>შრომის დანახარჯი 0.68X1,15=</t>
  </si>
  <si>
    <t>კაც,</t>
  </si>
  <si>
    <t>მექანიზმები 0,003X1,25=</t>
  </si>
  <si>
    <t>სხვადასხვა მასალები</t>
  </si>
  <si>
    <t xml:space="preserve">ლითონის კონსტრუქციების  მაღალხარისხოვანი შეღებვა ანტიკოროზიული საღებავით  </t>
  </si>
  <si>
    <t xml:space="preserve">ანტიკოროზიული და წყალმედეგი საღებავი </t>
  </si>
  <si>
    <t>კერამიკის ხელსაბანი ფეხით, შემრევით, სრული კომპლექტაციით (ჩამკეტი ვენტილებით ,,არკო" დრეკადი შლანგებით, სიფონით, სამაგრი ელემენტებით და სხვა საჭირო ფიტინგებით და მასალებით ) ღირებულება და მონტაჟი</t>
  </si>
  <si>
    <t xml:space="preserve">კერამიკის ხელსაბანი ფეხით </t>
  </si>
  <si>
    <t xml:space="preserve">პოლიპროპილენის მილი Ø20*2.8 გადამყვანებით, ფიტინგებით და სამაგრებით, </t>
  </si>
  <si>
    <t>ავარიული საევაკუციო გასასვლელის მიმართულების მანათობელი მანიშნებელი (ავტონომიური კვებით , გარედან დასამაგრებელი )-ღირებულება</t>
  </si>
  <si>
    <t>ავარიული საევაკუციო გასასვლელის მიმართულების მანათობელი მანიშნებელის მონტაჟი -კაბელებირების გაყვანით</t>
  </si>
  <si>
    <t xml:space="preserve">ხის შეფიცვრის და ხის კონსტრუქციების დამუშავება  და დაფარვა ხანძარსაწინააღმდეგო ანტისეპტიკური ხსნარით 2-ფენა </t>
  </si>
  <si>
    <t xml:space="preserve">შრომის დანახარჯები </t>
  </si>
  <si>
    <t xml:space="preserve">კაც/სთ </t>
  </si>
  <si>
    <t>საღებავი ხნსაწინააღმდეგო და ანტისეპტიკური ლაქი</t>
  </si>
  <si>
    <t>შედგენილია სამშენებლო რესურსების ფასების მიხედვით (2020 წლის II კვარტლის დონეზე )</t>
  </si>
  <si>
    <t>გორის ლაბორატორია, ქ. გორი, თამარ მეფის ქ. N77</t>
  </si>
  <si>
    <t>გორის ლაბორატორია ქ. გორი, თამარ მეფის ქ. N77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</si>
</sst>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##0;###0"/>
    <numFmt numFmtId="165" formatCode="0.0"/>
    <numFmt numFmtId="166" formatCode="0.000"/>
    <numFmt numFmtId="167" formatCode="###0.0;###0.0"/>
    <numFmt numFmtId="168" formatCode="###0.00;###0.00"/>
    <numFmt numFmtId="169" formatCode="#,##0.00;#,##0.00"/>
    <numFmt numFmtId="170" formatCode="0.0%"/>
  </numFmts>
  <fonts count="3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cadNusx"/>
    </font>
    <font>
      <sz val="10"/>
      <color theme="1"/>
      <name val="AcadNusx"/>
    </font>
    <font>
      <sz val="11"/>
      <name val="AcadNusx"/>
    </font>
    <font>
      <sz val="8"/>
      <name val="AcadNusx"/>
    </font>
    <font>
      <sz val="10"/>
      <name val="AcadNusx"/>
    </font>
    <font>
      <sz val="11"/>
      <color rgb="FF000000"/>
      <name val="AcadNusx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  <charset val="204"/>
    </font>
    <font>
      <b/>
      <sz val="10"/>
      <name val="AcadNusx"/>
    </font>
    <font>
      <sz val="10"/>
      <name val="Helv"/>
    </font>
    <font>
      <b/>
      <sz val="10"/>
      <color theme="1"/>
      <name val="AcadNusx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cadNusx"/>
    </font>
    <font>
      <sz val="9"/>
      <name val="Arial"/>
      <family val="2"/>
      <charset val="204"/>
    </font>
    <font>
      <sz val="10"/>
      <color rgb="FF000000"/>
      <name val="Times New Roman"/>
      <family val="1"/>
    </font>
    <font>
      <b/>
      <sz val="10"/>
      <name val="Sylfaen"/>
      <family val="1"/>
    </font>
    <font>
      <sz val="10"/>
      <name val="Sylfaen"/>
      <family val="1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  <charset val="204"/>
    </font>
    <font>
      <sz val="10"/>
      <name val="BPG Arial"/>
      <family val="2"/>
      <charset val="204"/>
    </font>
    <font>
      <b/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9" fillId="0" borderId="0"/>
    <xf numFmtId="0" fontId="9" fillId="0" borderId="0"/>
    <xf numFmtId="0" fontId="13" fillId="0" borderId="0"/>
    <xf numFmtId="0" fontId="15" fillId="0" borderId="0"/>
    <xf numFmtId="0" fontId="16" fillId="0" borderId="0"/>
    <xf numFmtId="0" fontId="24" fillId="0" borderId="0"/>
    <xf numFmtId="0" fontId="9" fillId="0" borderId="0"/>
    <xf numFmtId="0" fontId="11" fillId="0" borderId="0"/>
    <xf numFmtId="9" fontId="9" fillId="0" borderId="0" applyFont="0" applyFill="0" applyBorder="0" applyAlignment="0" applyProtection="0"/>
    <xf numFmtId="0" fontId="11" fillId="0" borderId="0"/>
    <xf numFmtId="0" fontId="11" fillId="0" borderId="0"/>
    <xf numFmtId="0" fontId="25" fillId="0" borderId="0"/>
    <xf numFmtId="0" fontId="16" fillId="0" borderId="0"/>
    <xf numFmtId="0" fontId="9" fillId="0" borderId="0"/>
    <xf numFmtId="0" fontId="9" fillId="0" borderId="0"/>
  </cellStyleXfs>
  <cellXfs count="23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/>
    <xf numFmtId="165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ill="1" applyBorder="1"/>
    <xf numFmtId="0" fontId="11" fillId="2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10" fillId="0" borderId="1" xfId="1" quotePrefix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2" fillId="2" borderId="1" xfId="1" applyFont="1" applyFill="1" applyBorder="1" applyAlignment="1" applyProtection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0" fillId="2" borderId="1" xfId="1" quotePrefix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1" quotePrefix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/>
    </xf>
    <xf numFmtId="166" fontId="6" fillId="2" borderId="1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2" fontId="6" fillId="0" borderId="1" xfId="4" applyNumberFormat="1" applyFont="1" applyBorder="1" applyAlignment="1">
      <alignment horizontal="center" vertical="top" wrapText="1"/>
    </xf>
    <xf numFmtId="0" fontId="6" fillId="0" borderId="1" xfId="4" applyFont="1" applyBorder="1" applyAlignment="1">
      <alignment horizontal="center"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8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/>
    <xf numFmtId="9" fontId="8" fillId="0" borderId="1" xfId="0" applyNumberFormat="1" applyFont="1" applyBorder="1"/>
    <xf numFmtId="0" fontId="12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quotePrefix="1" applyNumberFormat="1" applyFont="1" applyBorder="1" applyAlignment="1">
      <alignment horizontal="center" vertical="center" wrapText="1"/>
    </xf>
    <xf numFmtId="49" fontId="6" fillId="0" borderId="1" xfId="0" quotePrefix="1" applyNumberFormat="1" applyFont="1" applyBorder="1" applyAlignment="1">
      <alignment horizontal="center" vertical="center" wrapText="1"/>
    </xf>
    <xf numFmtId="1" fontId="6" fillId="0" borderId="1" xfId="0" quotePrefix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left" vertical="center" wrapText="1"/>
    </xf>
    <xf numFmtId="165" fontId="20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 wrapText="1"/>
    </xf>
    <xf numFmtId="2" fontId="6" fillId="2" borderId="3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horizontal="left" indent="2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horizontal="center" wrapText="1"/>
    </xf>
    <xf numFmtId="0" fontId="22" fillId="3" borderId="3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center" vertical="top" wrapText="1"/>
    </xf>
    <xf numFmtId="0" fontId="23" fillId="3" borderId="12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center" vertical="top" wrapText="1"/>
    </xf>
    <xf numFmtId="2" fontId="23" fillId="0" borderId="12" xfId="0" applyNumberFormat="1" applyFont="1" applyFill="1" applyBorder="1" applyAlignment="1">
      <alignment horizontal="center" vertical="top" wrapText="1"/>
    </xf>
    <xf numFmtId="165" fontId="23" fillId="0" borderId="12" xfId="0" applyNumberFormat="1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165" fontId="23" fillId="2" borderId="1" xfId="0" applyNumberFormat="1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left" vertical="top" wrapText="1"/>
    </xf>
    <xf numFmtId="2" fontId="23" fillId="0" borderId="1" xfId="0" applyNumberFormat="1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165" fontId="22" fillId="0" borderId="3" xfId="0" applyNumberFormat="1" applyFont="1" applyFill="1" applyBorder="1" applyAlignment="1">
      <alignment horizontal="center" vertical="top" wrapText="1"/>
    </xf>
    <xf numFmtId="2" fontId="23" fillId="0" borderId="3" xfId="0" applyNumberFormat="1" applyFont="1" applyFill="1" applyBorder="1" applyAlignment="1">
      <alignment horizontal="center" vertical="top" wrapText="1"/>
    </xf>
    <xf numFmtId="165" fontId="23" fillId="0" borderId="3" xfId="0" applyNumberFormat="1" applyFont="1" applyFill="1" applyBorder="1" applyAlignment="1">
      <alignment horizontal="center" vertical="top" wrapText="1"/>
    </xf>
    <xf numFmtId="0" fontId="23" fillId="0" borderId="12" xfId="0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166" fontId="23" fillId="0" borderId="12" xfId="0" applyNumberFormat="1" applyFont="1" applyFill="1" applyBorder="1" applyAlignment="1">
      <alignment horizontal="center" vertical="top" wrapText="1"/>
    </xf>
    <xf numFmtId="0" fontId="23" fillId="3" borderId="2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center" vertical="top" wrapText="1"/>
    </xf>
    <xf numFmtId="166" fontId="23" fillId="0" borderId="2" xfId="0" applyNumberFormat="1" applyFont="1" applyFill="1" applyBorder="1" applyAlignment="1">
      <alignment horizontal="center" vertical="top" wrapText="1"/>
    </xf>
    <xf numFmtId="2" fontId="23" fillId="0" borderId="2" xfId="0" applyNumberFormat="1" applyFont="1" applyFill="1" applyBorder="1" applyAlignment="1">
      <alignment horizontal="center" vertical="top" wrapText="1"/>
    </xf>
    <xf numFmtId="0" fontId="23" fillId="0" borderId="2" xfId="0" applyNumberFormat="1" applyFon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/>
    <xf numFmtId="165" fontId="12" fillId="0" borderId="1" xfId="0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left" vertical="top" wrapText="1"/>
    </xf>
    <xf numFmtId="0" fontId="29" fillId="0" borderId="12" xfId="0" applyFont="1" applyFill="1" applyBorder="1" applyAlignment="1">
      <alignment horizontal="center" vertical="top" wrapText="1"/>
    </xf>
    <xf numFmtId="165" fontId="27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2" fillId="0" borderId="1" xfId="8" applyFont="1" applyFill="1" applyBorder="1" applyAlignment="1">
      <alignment horizontal="center" vertical="center" wrapText="1"/>
    </xf>
    <xf numFmtId="166" fontId="28" fillId="0" borderId="1" xfId="8" applyNumberFormat="1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left" vertical="center" wrapText="1"/>
    </xf>
    <xf numFmtId="2" fontId="26" fillId="0" borderId="1" xfId="8" applyNumberFormat="1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left" vertical="center" wrapText="1"/>
    </xf>
    <xf numFmtId="0" fontId="0" fillId="0" borderId="1" xfId="0" applyBorder="1"/>
    <xf numFmtId="0" fontId="29" fillId="0" borderId="12" xfId="0" applyFont="1" applyFill="1" applyBorder="1" applyAlignment="1">
      <alignment horizontal="center" vertical="center" wrapText="1"/>
    </xf>
    <xf numFmtId="2" fontId="29" fillId="2" borderId="12" xfId="0" applyNumberFormat="1" applyFont="1" applyFill="1" applyBorder="1" applyAlignment="1">
      <alignment horizontal="center" vertical="center" wrapText="1"/>
    </xf>
    <xf numFmtId="166" fontId="29" fillId="0" borderId="12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10" fillId="2" borderId="1" xfId="1" quotePrefix="1" applyNumberFormat="1" applyFont="1" applyFill="1" applyBorder="1" applyAlignment="1" applyProtection="1">
      <alignment horizontal="center" vertical="center" wrapText="1"/>
    </xf>
    <xf numFmtId="0" fontId="10" fillId="2" borderId="1" xfId="1" quotePrefix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</cellXfs>
  <cellStyles count="16">
    <cellStyle name="Normal" xfId="0" builtinId="0"/>
    <cellStyle name="Normal 10" xfId="7"/>
    <cellStyle name="Normal 13 5" xfId="6"/>
    <cellStyle name="Normal 2" xfId="2"/>
    <cellStyle name="Normal 2 2" xfId="15"/>
    <cellStyle name="Normal 2 3" xfId="13"/>
    <cellStyle name="Normal 29" xfId="10"/>
    <cellStyle name="Normal 3" xfId="1"/>
    <cellStyle name="Normal 3 2" xfId="14"/>
    <cellStyle name="Normal 3 3" xfId="12"/>
    <cellStyle name="Normal 4" xfId="5"/>
    <cellStyle name="Normal 47 4" xfId="11"/>
    <cellStyle name="Percent 2" xfId="9"/>
    <cellStyle name="Style 1" xfId="3"/>
    <cellStyle name="Обычный 5 2 2" xfId="8"/>
    <cellStyle name="Обычный_barat.xarj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zoomScaleNormal="100" workbookViewId="0">
      <selection activeCell="B3" sqref="B3:H3"/>
    </sheetView>
  </sheetViews>
  <sheetFormatPr defaultRowHeight="15"/>
  <cols>
    <col min="1" max="1" width="3.85546875" customWidth="1"/>
    <col min="2" max="2" width="43.28515625" customWidth="1"/>
    <col min="3" max="3" width="7.5703125" customWidth="1"/>
    <col min="4" max="4" width="6.42578125" customWidth="1"/>
    <col min="6" max="6" width="9.140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customHeight="1">
      <c r="A2" s="1"/>
      <c r="B2" s="210" t="s">
        <v>0</v>
      </c>
      <c r="C2" s="210"/>
      <c r="D2" s="210"/>
      <c r="E2" s="210"/>
      <c r="F2" s="210"/>
      <c r="G2" s="210"/>
      <c r="H2" s="210"/>
      <c r="I2" s="1"/>
      <c r="J2" s="1"/>
      <c r="K2" s="1"/>
      <c r="L2" s="1"/>
    </row>
    <row r="3" spans="1:12" ht="15.75" customHeight="1">
      <c r="A3" s="1"/>
      <c r="B3" s="228" t="s">
        <v>172</v>
      </c>
      <c r="C3" s="229"/>
      <c r="D3" s="229"/>
      <c r="E3" s="229"/>
      <c r="F3" s="229"/>
      <c r="G3" s="229"/>
      <c r="H3" s="230"/>
      <c r="I3" s="1"/>
      <c r="J3" s="1"/>
      <c r="K3" s="1"/>
      <c r="L3" s="1"/>
    </row>
    <row r="4" spans="1:12">
      <c r="A4" s="1"/>
      <c r="B4" s="47" t="s">
        <v>30</v>
      </c>
      <c r="C4" s="48"/>
      <c r="D4" s="48"/>
      <c r="E4" s="48"/>
      <c r="F4" s="48"/>
      <c r="G4" s="48"/>
      <c r="H4" s="1"/>
      <c r="I4" s="1"/>
      <c r="J4" s="1"/>
      <c r="K4" s="1"/>
      <c r="L4" s="1"/>
    </row>
    <row r="5" spans="1:12">
      <c r="A5" s="1"/>
      <c r="B5" s="2" t="s">
        <v>149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>
      <c r="A7" s="205" t="s">
        <v>1</v>
      </c>
      <c r="B7" s="205" t="s">
        <v>2</v>
      </c>
      <c r="C7" s="208" t="s">
        <v>3</v>
      </c>
      <c r="D7" s="208" t="s">
        <v>4</v>
      </c>
      <c r="E7" s="208" t="s">
        <v>5</v>
      </c>
      <c r="F7" s="205" t="s">
        <v>6</v>
      </c>
      <c r="G7" s="205"/>
      <c r="H7" s="205"/>
      <c r="I7" s="205"/>
      <c r="J7" s="205"/>
      <c r="K7" s="205"/>
      <c r="L7" s="205"/>
    </row>
    <row r="8" spans="1:12">
      <c r="A8" s="205"/>
      <c r="B8" s="205"/>
      <c r="C8" s="208"/>
      <c r="D8" s="208"/>
      <c r="E8" s="208"/>
      <c r="F8" s="209" t="s">
        <v>8</v>
      </c>
      <c r="G8" s="209"/>
      <c r="H8" s="209" t="s">
        <v>7</v>
      </c>
      <c r="I8" s="209"/>
      <c r="J8" s="209" t="s">
        <v>9</v>
      </c>
      <c r="K8" s="209"/>
      <c r="L8" s="205" t="s">
        <v>10</v>
      </c>
    </row>
    <row r="9" spans="1:12" ht="42.75" customHeight="1">
      <c r="A9" s="205"/>
      <c r="B9" s="205"/>
      <c r="C9" s="208"/>
      <c r="D9" s="208"/>
      <c r="E9" s="208"/>
      <c r="F9" s="40" t="s">
        <v>11</v>
      </c>
      <c r="G9" s="40" t="s">
        <v>12</v>
      </c>
      <c r="H9" s="40" t="s">
        <v>13</v>
      </c>
      <c r="I9" s="40" t="s">
        <v>12</v>
      </c>
      <c r="J9" s="40" t="s">
        <v>13</v>
      </c>
      <c r="K9" s="40" t="s">
        <v>12</v>
      </c>
      <c r="L9" s="205"/>
    </row>
    <row r="10" spans="1:12" ht="15.7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46.5" customHeight="1">
      <c r="A11" s="204">
        <v>1</v>
      </c>
      <c r="B11" s="49" t="s">
        <v>48</v>
      </c>
      <c r="C11" s="50" t="s">
        <v>22</v>
      </c>
      <c r="D11" s="51"/>
      <c r="E11" s="40">
        <v>70</v>
      </c>
      <c r="F11" s="51"/>
      <c r="G11" s="52"/>
      <c r="H11" s="53"/>
      <c r="I11" s="54"/>
      <c r="J11" s="55"/>
      <c r="K11" s="55"/>
      <c r="L11" s="56"/>
    </row>
    <row r="12" spans="1:12">
      <c r="A12" s="204"/>
      <c r="B12" s="10" t="s">
        <v>17</v>
      </c>
      <c r="C12" s="28" t="s">
        <v>15</v>
      </c>
      <c r="D12" s="51">
        <v>0.25800000000000001</v>
      </c>
      <c r="E12" s="57">
        <f>E11*D12</f>
        <v>18.060000000000002</v>
      </c>
      <c r="F12" s="58"/>
      <c r="G12" s="136"/>
      <c r="H12" s="58"/>
      <c r="I12" s="52"/>
      <c r="J12" s="58"/>
      <c r="K12" s="52"/>
      <c r="L12" s="52"/>
    </row>
    <row r="13" spans="1:12">
      <c r="A13" s="204"/>
      <c r="B13" s="10" t="s">
        <v>21</v>
      </c>
      <c r="C13" s="28" t="s">
        <v>19</v>
      </c>
      <c r="D13" s="51">
        <v>1.6000000000000001E-3</v>
      </c>
      <c r="E13" s="59">
        <v>0.112</v>
      </c>
      <c r="F13" s="51"/>
      <c r="G13" s="136"/>
      <c r="H13" s="58"/>
      <c r="I13" s="52"/>
      <c r="J13" s="58"/>
      <c r="K13" s="52"/>
      <c r="L13" s="52"/>
    </row>
    <row r="14" spans="1:12" s="27" customFormat="1" ht="27">
      <c r="A14" s="38">
        <v>2</v>
      </c>
      <c r="B14" s="10" t="s">
        <v>71</v>
      </c>
      <c r="C14" s="50" t="s">
        <v>22</v>
      </c>
      <c r="D14" s="28">
        <v>0.15</v>
      </c>
      <c r="E14" s="62">
        <f>D14*E11</f>
        <v>10.5</v>
      </c>
      <c r="F14" s="28"/>
      <c r="G14" s="7"/>
      <c r="H14" s="58"/>
      <c r="I14" s="52"/>
      <c r="J14" s="58"/>
      <c r="K14" s="52"/>
      <c r="L14" s="52"/>
    </row>
    <row r="15" spans="1:12" ht="27">
      <c r="A15" s="204">
        <f>A14+1</f>
        <v>3</v>
      </c>
      <c r="B15" s="60" t="s">
        <v>36</v>
      </c>
      <c r="C15" s="50" t="s">
        <v>22</v>
      </c>
      <c r="D15" s="61"/>
      <c r="E15" s="62">
        <v>30</v>
      </c>
      <c r="F15" s="63"/>
      <c r="G15" s="185"/>
      <c r="H15" s="63"/>
      <c r="I15" s="64"/>
      <c r="J15" s="63"/>
      <c r="K15" s="64"/>
      <c r="L15" s="64"/>
    </row>
    <row r="16" spans="1:12" s="27" customFormat="1">
      <c r="A16" s="204"/>
      <c r="B16" s="10" t="s">
        <v>17</v>
      </c>
      <c r="C16" s="28" t="s">
        <v>15</v>
      </c>
      <c r="D16" s="51">
        <v>1.1615</v>
      </c>
      <c r="E16" s="57">
        <f>E15*D16</f>
        <v>34.844999999999999</v>
      </c>
      <c r="F16" s="58"/>
      <c r="G16" s="136"/>
      <c r="H16" s="58"/>
      <c r="I16" s="65"/>
      <c r="J16" s="58"/>
      <c r="K16" s="52"/>
      <c r="L16" s="52"/>
    </row>
    <row r="17" spans="1:12" s="27" customFormat="1">
      <c r="A17" s="204"/>
      <c r="B17" s="66" t="s">
        <v>37</v>
      </c>
      <c r="C17" s="53" t="s">
        <v>34</v>
      </c>
      <c r="D17" s="51">
        <v>3.1E-2</v>
      </c>
      <c r="E17" s="67">
        <f>D17*E15</f>
        <v>0.92999999999999994</v>
      </c>
      <c r="F17" s="58"/>
      <c r="G17" s="52"/>
      <c r="H17" s="65"/>
      <c r="I17" s="65"/>
      <c r="J17" s="58"/>
      <c r="K17" s="52"/>
      <c r="L17" s="52"/>
    </row>
    <row r="18" spans="1:12" s="27" customFormat="1">
      <c r="A18" s="204"/>
      <c r="B18" s="66" t="s">
        <v>35</v>
      </c>
      <c r="C18" s="53" t="s">
        <v>31</v>
      </c>
      <c r="D18" s="51">
        <v>5.2999999999999999E-2</v>
      </c>
      <c r="E18" s="67">
        <f>D18*E15</f>
        <v>1.5899999999999999</v>
      </c>
      <c r="F18" s="58"/>
      <c r="G18" s="52"/>
      <c r="H18" s="58"/>
      <c r="I18" s="65"/>
      <c r="J18" s="58"/>
      <c r="K18" s="52"/>
      <c r="L18" s="52"/>
    </row>
    <row r="19" spans="1:12">
      <c r="A19" s="204"/>
      <c r="B19" s="10" t="s">
        <v>21</v>
      </c>
      <c r="C19" s="28" t="s">
        <v>19</v>
      </c>
      <c r="D19" s="51">
        <v>0.03</v>
      </c>
      <c r="E19" s="67">
        <v>2.1</v>
      </c>
      <c r="F19" s="58"/>
      <c r="G19" s="52"/>
      <c r="H19" s="58"/>
      <c r="I19" s="65"/>
      <c r="J19" s="58"/>
      <c r="K19" s="52"/>
      <c r="L19" s="52"/>
    </row>
    <row r="20" spans="1:12" s="27" customFormat="1" ht="27">
      <c r="A20" s="204">
        <v>4</v>
      </c>
      <c r="B20" s="60" t="s">
        <v>145</v>
      </c>
      <c r="C20" s="50" t="s">
        <v>22</v>
      </c>
      <c r="D20" s="61"/>
      <c r="E20" s="62">
        <v>40</v>
      </c>
      <c r="F20" s="63"/>
      <c r="G20" s="64"/>
      <c r="H20" s="63"/>
      <c r="I20" s="64"/>
      <c r="J20" s="63"/>
      <c r="K20" s="64"/>
      <c r="L20" s="64"/>
    </row>
    <row r="21" spans="1:12" s="27" customFormat="1">
      <c r="A21" s="204"/>
      <c r="B21" s="10" t="s">
        <v>17</v>
      </c>
      <c r="C21" s="28" t="s">
        <v>15</v>
      </c>
      <c r="D21" s="51">
        <v>1.1615</v>
      </c>
      <c r="E21" s="144">
        <f>D21*E20</f>
        <v>46.46</v>
      </c>
      <c r="F21" s="58"/>
      <c r="G21" s="52"/>
      <c r="H21" s="58"/>
      <c r="I21" s="65"/>
      <c r="J21" s="58"/>
      <c r="K21" s="52"/>
      <c r="L21" s="52"/>
    </row>
    <row r="22" spans="1:12" s="27" customFormat="1">
      <c r="A22" s="204"/>
      <c r="B22" s="66" t="s">
        <v>146</v>
      </c>
      <c r="C22" s="53" t="s">
        <v>14</v>
      </c>
      <c r="D22" s="142">
        <v>3.5000000000000003E-2</v>
      </c>
      <c r="E22" s="67">
        <v>2.17</v>
      </c>
      <c r="F22" s="143"/>
      <c r="G22" s="52"/>
      <c r="H22" s="65"/>
      <c r="I22" s="65"/>
      <c r="J22" s="65"/>
      <c r="K22" s="52"/>
      <c r="L22" s="52"/>
    </row>
    <row r="23" spans="1:12" s="27" customFormat="1">
      <c r="A23" s="204"/>
      <c r="B23" s="10" t="s">
        <v>21</v>
      </c>
      <c r="C23" s="28" t="s">
        <v>19</v>
      </c>
      <c r="D23" s="51">
        <v>0.03</v>
      </c>
      <c r="E23" s="67">
        <v>2.1</v>
      </c>
      <c r="F23" s="58"/>
      <c r="G23" s="52"/>
      <c r="H23" s="58"/>
      <c r="I23" s="65"/>
      <c r="J23" s="58"/>
      <c r="K23" s="52"/>
      <c r="L23" s="52"/>
    </row>
    <row r="24" spans="1:12" ht="54">
      <c r="A24" s="204">
        <v>5</v>
      </c>
      <c r="B24" s="68" t="s">
        <v>42</v>
      </c>
      <c r="C24" s="50" t="s">
        <v>22</v>
      </c>
      <c r="D24" s="69"/>
      <c r="E24" s="8">
        <v>300.2</v>
      </c>
      <c r="F24" s="52"/>
      <c r="G24" s="65"/>
      <c r="H24" s="52"/>
      <c r="I24" s="65"/>
      <c r="J24" s="52"/>
      <c r="K24" s="65"/>
      <c r="L24" s="65"/>
    </row>
    <row r="25" spans="1:12" s="27" customFormat="1">
      <c r="A25" s="204"/>
      <c r="B25" s="70" t="s">
        <v>38</v>
      </c>
      <c r="C25" s="28" t="s">
        <v>15</v>
      </c>
      <c r="D25" s="52">
        <v>0.89</v>
      </c>
      <c r="E25" s="71">
        <f>D25*E24</f>
        <v>267.178</v>
      </c>
      <c r="F25" s="58"/>
      <c r="G25" s="52"/>
      <c r="H25" s="58"/>
      <c r="I25" s="52"/>
      <c r="J25" s="58"/>
      <c r="K25" s="52"/>
      <c r="L25" s="65"/>
    </row>
    <row r="26" spans="1:12" s="27" customFormat="1">
      <c r="A26" s="204"/>
      <c r="B26" s="70" t="s">
        <v>39</v>
      </c>
      <c r="C26" s="28" t="s">
        <v>19</v>
      </c>
      <c r="D26" s="58">
        <v>1.2500000000000001E-2</v>
      </c>
      <c r="E26" s="71">
        <v>4.375</v>
      </c>
      <c r="F26" s="58"/>
      <c r="G26" s="52"/>
      <c r="H26" s="58"/>
      <c r="I26" s="52"/>
      <c r="J26" s="58"/>
      <c r="K26" s="65"/>
      <c r="L26" s="65"/>
    </row>
    <row r="27" spans="1:12" s="27" customFormat="1">
      <c r="A27" s="204"/>
      <c r="B27" s="70" t="s">
        <v>40</v>
      </c>
      <c r="C27" s="58" t="s">
        <v>20</v>
      </c>
      <c r="D27" s="58">
        <v>0.36</v>
      </c>
      <c r="E27" s="71">
        <f>E24*D27</f>
        <v>108.07199999999999</v>
      </c>
      <c r="F27" s="58"/>
      <c r="G27" s="52"/>
      <c r="H27" s="58"/>
      <c r="I27" s="52"/>
      <c r="J27" s="58"/>
      <c r="K27" s="65"/>
      <c r="L27" s="65"/>
    </row>
    <row r="28" spans="1:12" s="27" customFormat="1">
      <c r="A28" s="204"/>
      <c r="B28" s="70" t="s">
        <v>41</v>
      </c>
      <c r="C28" s="58" t="s">
        <v>20</v>
      </c>
      <c r="D28" s="58">
        <v>0.28000000000000003</v>
      </c>
      <c r="E28" s="72">
        <f>E24*D28</f>
        <v>84.056000000000012</v>
      </c>
      <c r="F28" s="58"/>
      <c r="G28" s="52"/>
      <c r="H28" s="58"/>
      <c r="I28" s="52"/>
      <c r="J28" s="58"/>
      <c r="K28" s="52"/>
      <c r="L28" s="65"/>
    </row>
    <row r="29" spans="1:12" ht="26.25" customHeight="1">
      <c r="A29" s="204"/>
      <c r="B29" s="10" t="s">
        <v>21</v>
      </c>
      <c r="C29" s="28" t="s">
        <v>19</v>
      </c>
      <c r="D29" s="58">
        <v>1.6E-2</v>
      </c>
      <c r="E29" s="71">
        <v>5.6000000000000005</v>
      </c>
      <c r="F29" s="58"/>
      <c r="G29" s="52"/>
      <c r="H29" s="58"/>
      <c r="I29" s="52"/>
      <c r="J29" s="58"/>
      <c r="K29" s="52"/>
      <c r="L29" s="65"/>
    </row>
    <row r="30" spans="1:12" ht="27">
      <c r="A30" s="206">
        <v>6</v>
      </c>
      <c r="B30" s="73" t="s">
        <v>45</v>
      </c>
      <c r="C30" s="50" t="s">
        <v>22</v>
      </c>
      <c r="D30" s="28"/>
      <c r="E30" s="62">
        <v>66</v>
      </c>
      <c r="F30" s="52"/>
      <c r="G30" s="74"/>
      <c r="H30" s="58"/>
      <c r="I30" s="74"/>
      <c r="J30" s="58"/>
      <c r="K30" s="74"/>
      <c r="L30" s="52"/>
    </row>
    <row r="31" spans="1:12">
      <c r="A31" s="207"/>
      <c r="B31" s="66" t="s">
        <v>17</v>
      </c>
      <c r="C31" s="50" t="s">
        <v>32</v>
      </c>
      <c r="D31" s="28">
        <v>0.57999999999999996</v>
      </c>
      <c r="E31" s="75">
        <f>E30*D31</f>
        <v>38.279999999999994</v>
      </c>
      <c r="F31" s="58"/>
      <c r="G31" s="76"/>
      <c r="H31" s="28"/>
      <c r="I31" s="76"/>
      <c r="J31" s="28"/>
      <c r="K31" s="76"/>
      <c r="L31" s="76"/>
    </row>
    <row r="32" spans="1:12">
      <c r="A32" s="207"/>
      <c r="B32" s="77" t="s">
        <v>43</v>
      </c>
      <c r="C32" s="50" t="s">
        <v>33</v>
      </c>
      <c r="D32" s="28">
        <v>3.1E-2</v>
      </c>
      <c r="E32" s="75">
        <v>6.851</v>
      </c>
      <c r="F32" s="28"/>
      <c r="G32" s="76"/>
      <c r="H32" s="28"/>
      <c r="I32" s="76"/>
      <c r="J32" s="28"/>
      <c r="K32" s="76"/>
      <c r="L32" s="76"/>
    </row>
    <row r="33" spans="1:12">
      <c r="A33" s="207"/>
      <c r="B33" s="70" t="s">
        <v>44</v>
      </c>
      <c r="C33" s="58" t="s">
        <v>33</v>
      </c>
      <c r="D33" s="58">
        <v>9.8500000000000004E-2</v>
      </c>
      <c r="E33" s="72">
        <v>21.7685</v>
      </c>
      <c r="F33" s="58"/>
      <c r="G33" s="78"/>
      <c r="H33" s="79"/>
      <c r="I33" s="52"/>
      <c r="J33" s="79"/>
      <c r="K33" s="52"/>
      <c r="L33" s="65"/>
    </row>
    <row r="34" spans="1:12" ht="27">
      <c r="A34" s="207">
        <v>7</v>
      </c>
      <c r="B34" s="37" t="s">
        <v>46</v>
      </c>
      <c r="C34" s="50" t="s">
        <v>22</v>
      </c>
      <c r="D34" s="31"/>
      <c r="E34" s="32">
        <v>66</v>
      </c>
      <c r="F34" s="31"/>
      <c r="G34" s="31"/>
      <c r="H34" s="32"/>
      <c r="I34" s="32"/>
      <c r="J34" s="32"/>
      <c r="K34" s="80"/>
      <c r="L34" s="80"/>
    </row>
    <row r="35" spans="1:12" s="27" customFormat="1">
      <c r="A35" s="207"/>
      <c r="B35" s="66" t="s">
        <v>17</v>
      </c>
      <c r="C35" s="50" t="s">
        <v>32</v>
      </c>
      <c r="D35" s="28">
        <v>1.2769999999999999</v>
      </c>
      <c r="E35" s="75">
        <f>E34*D35</f>
        <v>84.281999999999996</v>
      </c>
      <c r="F35" s="31"/>
      <c r="G35" s="31"/>
      <c r="H35" s="32"/>
      <c r="I35" s="32"/>
      <c r="J35" s="32"/>
      <c r="K35" s="80"/>
      <c r="L35" s="31"/>
    </row>
    <row r="36" spans="1:12" ht="27">
      <c r="A36" s="207"/>
      <c r="B36" s="33" t="s">
        <v>47</v>
      </c>
      <c r="C36" s="50" t="s">
        <v>22</v>
      </c>
      <c r="D36" s="34">
        <v>1.05</v>
      </c>
      <c r="E36" s="35">
        <f>E34*D36</f>
        <v>69.3</v>
      </c>
      <c r="F36" s="32"/>
      <c r="G36" s="31"/>
      <c r="H36" s="32"/>
      <c r="I36" s="32"/>
      <c r="J36" s="32"/>
      <c r="K36" s="81"/>
      <c r="L36" s="31"/>
    </row>
    <row r="37" spans="1:12">
      <c r="A37" s="207"/>
      <c r="B37" s="70" t="s">
        <v>44</v>
      </c>
      <c r="C37" s="58" t="s">
        <v>33</v>
      </c>
      <c r="D37" s="34"/>
      <c r="E37" s="35">
        <v>4</v>
      </c>
      <c r="F37" s="30"/>
      <c r="G37" s="31"/>
      <c r="H37" s="30"/>
      <c r="I37" s="32"/>
      <c r="J37" s="32"/>
      <c r="K37" s="81"/>
      <c r="L37" s="31"/>
    </row>
    <row r="38" spans="1:12" ht="43.5" customHeight="1">
      <c r="A38" s="211">
        <v>8</v>
      </c>
      <c r="B38" s="36" t="s">
        <v>57</v>
      </c>
      <c r="C38" s="50" t="s">
        <v>22</v>
      </c>
      <c r="D38" s="41"/>
      <c r="E38" s="29">
        <v>132</v>
      </c>
      <c r="F38" s="41"/>
      <c r="G38" s="7"/>
      <c r="H38" s="29"/>
      <c r="I38" s="32"/>
      <c r="J38" s="29"/>
      <c r="K38" s="80"/>
      <c r="L38" s="31"/>
    </row>
    <row r="39" spans="1:12" s="27" customFormat="1" ht="21.75" customHeight="1">
      <c r="A39" s="211"/>
      <c r="B39" s="66" t="s">
        <v>17</v>
      </c>
      <c r="C39" s="50" t="s">
        <v>32</v>
      </c>
      <c r="D39" s="28">
        <v>0.73</v>
      </c>
      <c r="E39" s="75">
        <f>E38*D39</f>
        <v>96.36</v>
      </c>
      <c r="F39" s="31"/>
      <c r="G39" s="31"/>
      <c r="H39" s="32"/>
      <c r="I39" s="32"/>
      <c r="J39" s="32"/>
      <c r="K39" s="80"/>
      <c r="L39" s="31"/>
    </row>
    <row r="40" spans="1:12">
      <c r="A40" s="211"/>
      <c r="B40" s="70" t="s">
        <v>41</v>
      </c>
      <c r="C40" s="58" t="s">
        <v>20</v>
      </c>
      <c r="D40" s="58">
        <v>0.34</v>
      </c>
      <c r="E40" s="72">
        <f>E34*D40</f>
        <v>22.44</v>
      </c>
      <c r="F40" s="41"/>
      <c r="G40" s="7"/>
      <c r="H40" s="29"/>
      <c r="I40" s="32"/>
      <c r="J40" s="29"/>
      <c r="K40" s="81"/>
      <c r="L40" s="31"/>
    </row>
    <row r="41" spans="1:12">
      <c r="A41" s="211"/>
      <c r="B41" s="70" t="s">
        <v>40</v>
      </c>
      <c r="C41" s="58" t="s">
        <v>20</v>
      </c>
      <c r="D41" s="58">
        <v>0.185</v>
      </c>
      <c r="E41" s="71">
        <f>D41*E38</f>
        <v>24.419999999999998</v>
      </c>
      <c r="F41" s="41"/>
      <c r="G41" s="7"/>
      <c r="H41" s="29"/>
      <c r="I41" s="32"/>
      <c r="J41" s="29"/>
      <c r="K41" s="81"/>
      <c r="L41" s="7"/>
    </row>
    <row r="42" spans="1:12">
      <c r="A42" s="211"/>
      <c r="B42" s="70" t="s">
        <v>44</v>
      </c>
      <c r="C42" s="58" t="s">
        <v>33</v>
      </c>
      <c r="D42" s="28">
        <v>1.6E-2</v>
      </c>
      <c r="E42" s="29">
        <f>E38*D42</f>
        <v>2.1120000000000001</v>
      </c>
      <c r="F42" s="41"/>
      <c r="G42" s="7"/>
      <c r="H42" s="29"/>
      <c r="I42" s="32"/>
      <c r="J42" s="29"/>
      <c r="K42" s="81"/>
      <c r="L42" s="7"/>
    </row>
    <row r="43" spans="1:12">
      <c r="A43" s="39">
        <v>9</v>
      </c>
      <c r="B43" s="5" t="s">
        <v>49</v>
      </c>
      <c r="C43" s="50" t="s">
        <v>22</v>
      </c>
      <c r="D43" s="41"/>
      <c r="E43" s="13">
        <v>14</v>
      </c>
      <c r="F43" s="41"/>
      <c r="G43" s="32"/>
      <c r="H43" s="8"/>
      <c r="I43" s="32"/>
      <c r="J43" s="9"/>
      <c r="K43" s="7"/>
      <c r="L43" s="7"/>
    </row>
    <row r="44" spans="1:12" s="27" customFormat="1">
      <c r="A44" s="39">
        <v>10</v>
      </c>
      <c r="B44" s="5" t="s">
        <v>50</v>
      </c>
      <c r="C44" s="50" t="s">
        <v>18</v>
      </c>
      <c r="D44" s="41"/>
      <c r="E44" s="13">
        <v>7.2</v>
      </c>
      <c r="F44" s="8"/>
      <c r="G44" s="32"/>
      <c r="I44" s="32"/>
      <c r="J44" s="9"/>
      <c r="K44" s="7"/>
      <c r="L44" s="7"/>
    </row>
    <row r="45" spans="1:12" ht="27">
      <c r="A45" s="207">
        <v>11</v>
      </c>
      <c r="B45" s="44" t="s">
        <v>51</v>
      </c>
      <c r="C45" s="50" t="s">
        <v>22</v>
      </c>
      <c r="D45" s="41"/>
      <c r="E45" s="11">
        <v>5.25</v>
      </c>
      <c r="F45" s="40"/>
      <c r="G45" s="7"/>
      <c r="H45" s="8"/>
      <c r="I45" s="7"/>
      <c r="J45" s="7"/>
      <c r="K45" s="7"/>
      <c r="L45" s="7"/>
    </row>
    <row r="46" spans="1:12">
      <c r="A46" s="207"/>
      <c r="B46" s="14" t="s">
        <v>23</v>
      </c>
      <c r="C46" s="28" t="s">
        <v>15</v>
      </c>
      <c r="D46" s="28">
        <v>3.6</v>
      </c>
      <c r="E46" s="11">
        <f>D46*E45</f>
        <v>18.900000000000002</v>
      </c>
      <c r="F46" s="7"/>
      <c r="G46" s="7"/>
      <c r="H46" s="1"/>
      <c r="I46" s="1"/>
      <c r="J46" s="7"/>
      <c r="K46" s="7"/>
      <c r="L46" s="7"/>
    </row>
    <row r="47" spans="1:12" ht="27" customHeight="1">
      <c r="A47" s="207"/>
      <c r="B47" s="5" t="s">
        <v>52</v>
      </c>
      <c r="C47" s="50" t="s">
        <v>22</v>
      </c>
      <c r="D47" s="41"/>
      <c r="E47" s="11">
        <v>5.25</v>
      </c>
      <c r="F47" s="40"/>
      <c r="G47" s="7"/>
      <c r="H47" s="8"/>
      <c r="I47" s="7"/>
      <c r="J47" s="8"/>
      <c r="K47" s="7"/>
      <c r="L47" s="7"/>
    </row>
    <row r="48" spans="1:12">
      <c r="A48" s="207"/>
      <c r="B48" s="10" t="s">
        <v>21</v>
      </c>
      <c r="C48" s="28" t="s">
        <v>19</v>
      </c>
      <c r="D48" s="28">
        <v>2.5</v>
      </c>
      <c r="E48" s="11">
        <f>D48*E45</f>
        <v>13.125</v>
      </c>
      <c r="F48" s="1"/>
      <c r="G48" s="1"/>
      <c r="H48" s="9"/>
      <c r="I48" s="7"/>
      <c r="J48" s="1"/>
      <c r="K48" s="1"/>
      <c r="L48" s="7"/>
    </row>
    <row r="49" spans="1:12" ht="42.75" customHeight="1">
      <c r="A49" s="207">
        <v>12</v>
      </c>
      <c r="B49" s="44" t="s">
        <v>56</v>
      </c>
      <c r="C49" s="50" t="s">
        <v>22</v>
      </c>
      <c r="D49" s="41"/>
      <c r="E49" s="11">
        <v>5.25</v>
      </c>
      <c r="F49" s="40"/>
      <c r="G49" s="7"/>
      <c r="H49" s="8"/>
      <c r="I49" s="7"/>
      <c r="J49" s="7"/>
      <c r="K49" s="7"/>
      <c r="L49" s="7"/>
    </row>
    <row r="50" spans="1:12" s="27" customFormat="1" ht="42.75" customHeight="1">
      <c r="A50" s="207"/>
      <c r="B50" s="14" t="s">
        <v>23</v>
      </c>
      <c r="C50" s="28" t="s">
        <v>15</v>
      </c>
      <c r="D50" s="28">
        <v>3.2</v>
      </c>
      <c r="E50" s="11">
        <f>D50*E49</f>
        <v>16.8</v>
      </c>
      <c r="F50" s="7"/>
      <c r="G50" s="7"/>
      <c r="H50" s="1"/>
      <c r="I50" s="1"/>
      <c r="J50" s="7"/>
      <c r="K50" s="7"/>
      <c r="L50" s="7"/>
    </row>
    <row r="51" spans="1:12" s="27" customFormat="1" ht="42.75" customHeight="1">
      <c r="A51" s="207"/>
      <c r="B51" s="5" t="s">
        <v>53</v>
      </c>
      <c r="C51" s="50" t="s">
        <v>22</v>
      </c>
      <c r="D51" s="41"/>
      <c r="E51" s="11">
        <v>5.25</v>
      </c>
      <c r="F51" s="40"/>
      <c r="G51" s="7"/>
      <c r="H51" s="8"/>
      <c r="I51" s="7"/>
      <c r="J51" s="8"/>
      <c r="K51" s="7"/>
      <c r="L51" s="7"/>
    </row>
    <row r="52" spans="1:12">
      <c r="A52" s="207"/>
      <c r="B52" s="10" t="s">
        <v>21</v>
      </c>
      <c r="C52" s="28" t="s">
        <v>19</v>
      </c>
      <c r="D52" s="28">
        <v>2.5</v>
      </c>
      <c r="E52" s="11">
        <f>D52*E49</f>
        <v>13.125</v>
      </c>
      <c r="F52" s="1"/>
      <c r="G52" s="1"/>
      <c r="H52" s="9"/>
      <c r="I52" s="7"/>
      <c r="J52" s="1"/>
      <c r="K52" s="1"/>
      <c r="L52" s="7"/>
    </row>
    <row r="53" spans="1:12" ht="29.25" customHeight="1">
      <c r="A53" s="207">
        <v>13</v>
      </c>
      <c r="B53" s="44" t="s">
        <v>62</v>
      </c>
      <c r="C53" s="28" t="s">
        <v>18</v>
      </c>
      <c r="D53" s="41"/>
      <c r="E53" s="13">
        <v>7.2</v>
      </c>
      <c r="F53" s="9"/>
      <c r="G53" s="7"/>
      <c r="H53" s="9"/>
      <c r="I53" s="7"/>
      <c r="J53" s="15"/>
      <c r="K53" s="15"/>
      <c r="L53" s="7"/>
    </row>
    <row r="54" spans="1:12" s="27" customFormat="1" ht="27.75" customHeight="1">
      <c r="A54" s="207"/>
      <c r="B54" s="14" t="s">
        <v>54</v>
      </c>
      <c r="C54" s="28" t="s">
        <v>15</v>
      </c>
      <c r="D54" s="28">
        <v>2.5</v>
      </c>
      <c r="E54" s="11">
        <f>D54*E53</f>
        <v>18</v>
      </c>
      <c r="F54" s="7"/>
      <c r="G54" s="7"/>
      <c r="H54" s="7"/>
      <c r="I54" s="7"/>
      <c r="J54" s="7"/>
      <c r="K54" s="7"/>
      <c r="L54" s="7"/>
    </row>
    <row r="55" spans="1:12" s="27" customFormat="1" ht="33" customHeight="1">
      <c r="A55" s="207"/>
      <c r="B55" s="5" t="s">
        <v>55</v>
      </c>
      <c r="C55" s="28" t="s">
        <v>18</v>
      </c>
      <c r="D55" s="41"/>
      <c r="E55" s="13">
        <v>7.2</v>
      </c>
      <c r="F55" s="9"/>
      <c r="G55" s="7"/>
      <c r="H55" s="8"/>
      <c r="I55" s="7"/>
      <c r="J55" s="15"/>
      <c r="K55" s="15"/>
      <c r="L55" s="7"/>
    </row>
    <row r="56" spans="1:12">
      <c r="A56" s="207"/>
      <c r="B56" s="10" t="s">
        <v>21</v>
      </c>
      <c r="C56" s="28" t="s">
        <v>19</v>
      </c>
      <c r="D56" s="28">
        <v>2.5</v>
      </c>
      <c r="E56" s="11">
        <f>D56*E53</f>
        <v>18</v>
      </c>
      <c r="F56" s="9"/>
      <c r="G56" s="7"/>
      <c r="H56" s="9"/>
      <c r="I56" s="7"/>
      <c r="J56" s="1"/>
      <c r="K56" s="1"/>
      <c r="L56" s="7"/>
    </row>
    <row r="57" spans="1:12" ht="54">
      <c r="A57" s="207">
        <v>14</v>
      </c>
      <c r="B57" s="37" t="s">
        <v>59</v>
      </c>
      <c r="C57" s="50" t="s">
        <v>22</v>
      </c>
      <c r="D57" s="31"/>
      <c r="E57" s="203">
        <v>5.25</v>
      </c>
      <c r="F57" s="31"/>
      <c r="G57" s="31"/>
      <c r="H57" s="32"/>
      <c r="I57" s="32"/>
      <c r="J57" s="32"/>
      <c r="K57" s="80"/>
      <c r="L57" s="80"/>
    </row>
    <row r="58" spans="1:12" s="27" customFormat="1">
      <c r="A58" s="207"/>
      <c r="B58" s="66" t="s">
        <v>17</v>
      </c>
      <c r="C58" s="50" t="s">
        <v>32</v>
      </c>
      <c r="D58" s="28">
        <v>1.44</v>
      </c>
      <c r="E58" s="75">
        <f>E57*D58</f>
        <v>7.56</v>
      </c>
      <c r="F58" s="31"/>
      <c r="G58" s="31"/>
      <c r="H58" s="32"/>
      <c r="I58" s="32"/>
      <c r="J58" s="32"/>
      <c r="K58" s="80"/>
      <c r="L58" s="31"/>
    </row>
    <row r="59" spans="1:12" ht="27">
      <c r="A59" s="207"/>
      <c r="B59" s="33" t="s">
        <v>60</v>
      </c>
      <c r="C59" s="50" t="s">
        <v>22</v>
      </c>
      <c r="D59" s="34">
        <v>2.1</v>
      </c>
      <c r="E59" s="35">
        <f>E57*D59</f>
        <v>11.025</v>
      </c>
      <c r="F59" s="32"/>
      <c r="G59" s="31"/>
      <c r="H59" s="32"/>
      <c r="I59" s="32"/>
      <c r="J59" s="32"/>
      <c r="K59" s="81"/>
      <c r="L59" s="31"/>
    </row>
    <row r="60" spans="1:12" s="27" customFormat="1">
      <c r="A60" s="207"/>
      <c r="B60" s="70" t="s">
        <v>44</v>
      </c>
      <c r="C60" s="58" t="s">
        <v>33</v>
      </c>
      <c r="D60" s="34"/>
      <c r="E60" s="35">
        <v>4</v>
      </c>
      <c r="F60" s="30"/>
      <c r="G60" s="31"/>
      <c r="H60" s="30"/>
      <c r="I60" s="32"/>
      <c r="J60" s="32"/>
      <c r="K60" s="81"/>
      <c r="L60" s="31"/>
    </row>
    <row r="61" spans="1:12" s="27" customFormat="1" ht="28.5" customHeight="1">
      <c r="A61" s="204">
        <v>15</v>
      </c>
      <c r="B61" s="60" t="s">
        <v>58</v>
      </c>
      <c r="C61" s="50" t="s">
        <v>18</v>
      </c>
      <c r="D61" s="61"/>
      <c r="E61" s="8">
        <v>58</v>
      </c>
      <c r="F61" s="63"/>
      <c r="G61" s="64"/>
      <c r="H61" s="63"/>
      <c r="I61" s="64"/>
      <c r="J61" s="63"/>
      <c r="K61" s="64"/>
      <c r="L61" s="64"/>
    </row>
    <row r="62" spans="1:12" s="27" customFormat="1">
      <c r="A62" s="204"/>
      <c r="B62" s="10" t="s">
        <v>17</v>
      </c>
      <c r="C62" s="28" t="s">
        <v>15</v>
      </c>
      <c r="D62" s="51">
        <v>0.56000000000000005</v>
      </c>
      <c r="E62" s="57">
        <f>E61*D62</f>
        <v>32.480000000000004</v>
      </c>
      <c r="F62" s="58"/>
      <c r="G62" s="52"/>
      <c r="H62" s="58"/>
      <c r="I62" s="65"/>
      <c r="J62" s="58"/>
      <c r="K62" s="52"/>
      <c r="L62" s="31"/>
    </row>
    <row r="63" spans="1:12" s="27" customFormat="1">
      <c r="A63" s="204"/>
      <c r="B63" s="66" t="s">
        <v>37</v>
      </c>
      <c r="C63" s="53" t="s">
        <v>24</v>
      </c>
      <c r="D63" s="51">
        <v>2.1000000000000001E-2</v>
      </c>
      <c r="E63" s="67">
        <f>D63*E61</f>
        <v>1.218</v>
      </c>
      <c r="F63" s="58"/>
      <c r="G63" s="52"/>
      <c r="H63" s="65"/>
      <c r="I63" s="65"/>
      <c r="J63" s="58"/>
      <c r="K63" s="52"/>
      <c r="L63" s="31"/>
    </row>
    <row r="64" spans="1:12" s="27" customFormat="1">
      <c r="A64" s="204"/>
      <c r="B64" s="66" t="s">
        <v>35</v>
      </c>
      <c r="C64" s="50" t="s">
        <v>22</v>
      </c>
      <c r="D64" s="51">
        <v>5.2999999999999999E-2</v>
      </c>
      <c r="E64" s="67">
        <f>D64*E61</f>
        <v>3.0739999999999998</v>
      </c>
      <c r="F64" s="58"/>
      <c r="G64" s="52"/>
      <c r="H64" s="58"/>
      <c r="I64" s="65"/>
      <c r="J64" s="58"/>
      <c r="K64" s="52"/>
      <c r="L64" s="31"/>
    </row>
    <row r="65" spans="1:12" s="27" customFormat="1">
      <c r="A65" s="204"/>
      <c r="B65" s="10" t="s">
        <v>21</v>
      </c>
      <c r="C65" s="28" t="s">
        <v>19</v>
      </c>
      <c r="D65" s="51">
        <v>0.03</v>
      </c>
      <c r="E65" s="67">
        <v>2.1</v>
      </c>
      <c r="F65" s="58"/>
      <c r="G65" s="52"/>
      <c r="H65" s="58"/>
      <c r="I65" s="65"/>
      <c r="J65" s="58"/>
      <c r="K65" s="52"/>
      <c r="L65" s="31"/>
    </row>
    <row r="66" spans="1:12" s="27" customFormat="1" ht="27">
      <c r="A66" s="211">
        <v>16</v>
      </c>
      <c r="B66" s="90" t="s">
        <v>61</v>
      </c>
      <c r="C66" s="50" t="s">
        <v>22</v>
      </c>
      <c r="D66" s="82"/>
      <c r="E66" s="83">
        <v>14.1</v>
      </c>
      <c r="F66" s="84"/>
      <c r="G66" s="85"/>
      <c r="H66" s="83"/>
      <c r="I66" s="86"/>
      <c r="J66" s="83"/>
      <c r="K66" s="85"/>
      <c r="L66" s="7"/>
    </row>
    <row r="67" spans="1:12" s="27" customFormat="1">
      <c r="A67" s="211"/>
      <c r="B67" s="10" t="s">
        <v>17</v>
      </c>
      <c r="C67" s="28" t="s">
        <v>15</v>
      </c>
      <c r="D67" s="51">
        <v>0.78</v>
      </c>
      <c r="E67" s="57">
        <f>E66*D67</f>
        <v>10.997999999999999</v>
      </c>
      <c r="F67" s="58"/>
      <c r="G67" s="52"/>
      <c r="H67" s="58"/>
      <c r="I67" s="65"/>
      <c r="J67" s="58"/>
      <c r="K67" s="52"/>
      <c r="L67" s="31"/>
    </row>
    <row r="68" spans="1:12" s="27" customFormat="1">
      <c r="A68" s="211"/>
      <c r="B68" s="152" t="s">
        <v>150</v>
      </c>
      <c r="C68" s="87" t="s">
        <v>20</v>
      </c>
      <c r="D68" s="43">
        <v>0.246</v>
      </c>
      <c r="E68" s="83">
        <f>D68*E66</f>
        <v>3.4685999999999999</v>
      </c>
      <c r="F68" s="84"/>
      <c r="G68" s="85"/>
      <c r="H68" s="83"/>
      <c r="I68" s="86"/>
      <c r="J68" s="83"/>
      <c r="K68" s="85"/>
      <c r="L68" s="7"/>
    </row>
    <row r="69" spans="1:12" s="27" customFormat="1">
      <c r="A69" s="211"/>
      <c r="B69" s="10" t="s">
        <v>21</v>
      </c>
      <c r="C69" s="28" t="s">
        <v>19</v>
      </c>
      <c r="D69" s="28">
        <v>1.6E-2</v>
      </c>
      <c r="E69" s="29">
        <f>E66*D69</f>
        <v>0.22559999999999999</v>
      </c>
      <c r="F69" s="41"/>
      <c r="G69" s="7"/>
      <c r="H69" s="29"/>
      <c r="I69" s="32"/>
      <c r="J69" s="29"/>
      <c r="K69" s="80"/>
      <c r="L69" s="7"/>
    </row>
    <row r="70" spans="1:12" s="27" customFormat="1">
      <c r="A70" s="41">
        <v>17</v>
      </c>
      <c r="B70" s="44" t="s">
        <v>63</v>
      </c>
      <c r="C70" s="50" t="s">
        <v>22</v>
      </c>
      <c r="D70" s="41"/>
      <c r="E70" s="29">
        <v>100</v>
      </c>
      <c r="F70" s="32"/>
      <c r="G70" s="32"/>
      <c r="H70" s="32"/>
      <c r="I70" s="32"/>
      <c r="J70" s="32"/>
      <c r="K70" s="81"/>
      <c r="L70" s="7"/>
    </row>
    <row r="71" spans="1:12" s="27" customFormat="1" ht="30" customHeight="1">
      <c r="A71" s="41">
        <v>18</v>
      </c>
      <c r="B71" s="91" t="s">
        <v>64</v>
      </c>
      <c r="C71" s="50" t="s">
        <v>22</v>
      </c>
      <c r="D71" s="28"/>
      <c r="E71" s="29">
        <v>21</v>
      </c>
      <c r="F71" s="8"/>
      <c r="G71" s="32"/>
      <c r="H71" s="29"/>
      <c r="I71" s="32"/>
      <c r="J71" s="29"/>
      <c r="K71" s="80"/>
      <c r="L71" s="7"/>
    </row>
    <row r="72" spans="1:12" s="27" customFormat="1" ht="27">
      <c r="A72" s="204">
        <v>19</v>
      </c>
      <c r="B72" s="91" t="s">
        <v>65</v>
      </c>
      <c r="C72" s="50" t="s">
        <v>22</v>
      </c>
      <c r="D72" s="28"/>
      <c r="E72" s="29">
        <v>21</v>
      </c>
      <c r="F72" s="41"/>
      <c r="G72" s="7"/>
      <c r="H72" s="29"/>
      <c r="I72" s="32"/>
      <c r="J72" s="29"/>
      <c r="K72" s="80"/>
      <c r="L72" s="7"/>
    </row>
    <row r="73" spans="1:12" s="27" customFormat="1">
      <c r="A73" s="204"/>
      <c r="B73" s="10" t="s">
        <v>17</v>
      </c>
      <c r="C73" s="28" t="s">
        <v>15</v>
      </c>
      <c r="D73" s="153">
        <v>2.17</v>
      </c>
      <c r="E73" s="57">
        <f>E72*D73</f>
        <v>45.57</v>
      </c>
      <c r="F73" s="41"/>
      <c r="G73" s="32"/>
      <c r="H73" s="29"/>
      <c r="I73" s="32"/>
      <c r="J73" s="29"/>
      <c r="K73" s="80"/>
      <c r="L73" s="7"/>
    </row>
    <row r="74" spans="1:12" s="27" customFormat="1">
      <c r="A74" s="204"/>
      <c r="B74" s="10" t="s">
        <v>66</v>
      </c>
      <c r="C74" s="28" t="s">
        <v>19</v>
      </c>
      <c r="D74" s="28">
        <v>7.0000000000000007E-2</v>
      </c>
      <c r="E74" s="57">
        <f>E73*D74</f>
        <v>3.1899000000000002</v>
      </c>
      <c r="G74" s="32"/>
      <c r="H74" s="29"/>
      <c r="I74" s="32"/>
      <c r="J74" s="41"/>
      <c r="K74" s="80"/>
      <c r="L74" s="7"/>
    </row>
    <row r="75" spans="1:12" s="27" customFormat="1">
      <c r="A75" s="204"/>
      <c r="B75" s="10" t="s">
        <v>68</v>
      </c>
      <c r="C75" s="50" t="s">
        <v>24</v>
      </c>
      <c r="D75" s="28">
        <v>9.1999999999999998E-2</v>
      </c>
      <c r="E75" s="57">
        <f>D75*E72</f>
        <v>1.9319999999999999</v>
      </c>
      <c r="F75" s="41"/>
      <c r="G75" s="7"/>
      <c r="H75" s="29"/>
      <c r="I75" s="32"/>
      <c r="J75" s="29"/>
      <c r="K75" s="80"/>
      <c r="L75" s="7"/>
    </row>
    <row r="76" spans="1:12" s="27" customFormat="1">
      <c r="A76" s="204"/>
      <c r="B76" s="10" t="s">
        <v>21</v>
      </c>
      <c r="C76" s="28" t="s">
        <v>19</v>
      </c>
      <c r="D76" s="28">
        <v>6.3200000000000006E-2</v>
      </c>
      <c r="E76" s="29">
        <f>D76*E72</f>
        <v>1.3272000000000002</v>
      </c>
      <c r="F76" s="41"/>
      <c r="G76" s="7"/>
      <c r="H76" s="29"/>
      <c r="I76" s="32"/>
      <c r="J76" s="29"/>
      <c r="K76" s="80"/>
      <c r="L76" s="7"/>
    </row>
    <row r="77" spans="1:12" s="27" customFormat="1" ht="35.25" customHeight="1">
      <c r="A77" s="204">
        <v>20</v>
      </c>
      <c r="B77" s="91" t="s">
        <v>69</v>
      </c>
      <c r="C77" s="50" t="s">
        <v>22</v>
      </c>
      <c r="D77" s="28"/>
      <c r="E77" s="29">
        <v>21</v>
      </c>
      <c r="F77" s="41"/>
      <c r="G77" s="7"/>
      <c r="H77" s="29"/>
      <c r="I77" s="32"/>
      <c r="J77" s="29"/>
      <c r="K77" s="80"/>
      <c r="L77" s="7"/>
    </row>
    <row r="78" spans="1:12" s="27" customFormat="1">
      <c r="A78" s="204"/>
      <c r="B78" s="10" t="s">
        <v>17</v>
      </c>
      <c r="C78" s="28" t="s">
        <v>15</v>
      </c>
      <c r="D78" s="28">
        <v>4.2</v>
      </c>
      <c r="E78" s="29">
        <f>D78*E77</f>
        <v>88.2</v>
      </c>
      <c r="F78" s="41"/>
      <c r="G78" s="32"/>
      <c r="H78" s="29"/>
      <c r="I78" s="32"/>
      <c r="J78" s="29"/>
      <c r="K78" s="80"/>
      <c r="L78" s="7"/>
    </row>
    <row r="79" spans="1:12" s="27" customFormat="1">
      <c r="A79" s="204"/>
      <c r="B79" s="10" t="s">
        <v>67</v>
      </c>
      <c r="C79" s="50" t="s">
        <v>22</v>
      </c>
      <c r="D79" s="28">
        <v>1.02</v>
      </c>
      <c r="E79" s="57">
        <f>D79*E77</f>
        <v>21.42</v>
      </c>
      <c r="F79" s="41"/>
      <c r="G79" s="7"/>
      <c r="H79" s="29"/>
      <c r="I79" s="32"/>
      <c r="J79" s="29"/>
      <c r="K79" s="80"/>
      <c r="L79" s="7"/>
    </row>
    <row r="80" spans="1:12" s="27" customFormat="1">
      <c r="A80" s="204"/>
      <c r="B80" s="10" t="s">
        <v>37</v>
      </c>
      <c r="C80" s="28" t="s">
        <v>20</v>
      </c>
      <c r="D80" s="28">
        <v>3.5999999999999997E-2</v>
      </c>
      <c r="E80" s="29">
        <f>D80*E77</f>
        <v>0.75599999999999989</v>
      </c>
      <c r="F80" s="41"/>
      <c r="G80" s="7"/>
      <c r="H80" s="88"/>
      <c r="I80" s="32"/>
      <c r="J80" s="29"/>
      <c r="K80" s="80"/>
      <c r="L80" s="7"/>
    </row>
    <row r="81" spans="1:12" s="27" customFormat="1">
      <c r="A81" s="204"/>
      <c r="B81" s="10" t="s">
        <v>66</v>
      </c>
      <c r="C81" s="28" t="s">
        <v>19</v>
      </c>
      <c r="D81" s="28">
        <v>0.04</v>
      </c>
      <c r="E81" s="57">
        <f>E80*D81</f>
        <v>3.0239999999999996E-2</v>
      </c>
      <c r="F81" s="41"/>
      <c r="G81" s="32"/>
      <c r="H81" s="29"/>
      <c r="I81" s="32"/>
      <c r="J81" s="149"/>
      <c r="K81" s="80"/>
      <c r="L81" s="7"/>
    </row>
    <row r="82" spans="1:12" s="27" customFormat="1">
      <c r="A82" s="204"/>
      <c r="B82" s="10" t="s">
        <v>21</v>
      </c>
      <c r="C82" s="28" t="s">
        <v>19</v>
      </c>
      <c r="D82" s="28">
        <v>1.6E-2</v>
      </c>
      <c r="E82" s="29">
        <f>D82*E79</f>
        <v>0.34272000000000002</v>
      </c>
      <c r="F82" s="41"/>
      <c r="G82" s="7"/>
      <c r="H82" s="29"/>
      <c r="I82" s="32"/>
      <c r="J82" s="29"/>
      <c r="K82" s="80"/>
      <c r="L82" s="7"/>
    </row>
    <row r="83" spans="1:12" s="27" customFormat="1" ht="31.5" customHeight="1">
      <c r="A83" s="41">
        <v>21</v>
      </c>
      <c r="B83" s="91" t="s">
        <v>147</v>
      </c>
      <c r="C83" s="50" t="s">
        <v>22</v>
      </c>
      <c r="D83" s="28"/>
      <c r="E83" s="29">
        <v>12</v>
      </c>
      <c r="F83" s="8"/>
      <c r="G83" s="7"/>
      <c r="H83" s="29"/>
      <c r="I83" s="32"/>
      <c r="J83" s="29"/>
      <c r="K83" s="80"/>
      <c r="L83" s="7"/>
    </row>
    <row r="84" spans="1:12" s="27" customFormat="1" ht="27">
      <c r="A84" s="204">
        <v>22</v>
      </c>
      <c r="B84" s="91" t="s">
        <v>70</v>
      </c>
      <c r="C84" s="50" t="s">
        <v>22</v>
      </c>
      <c r="D84" s="28"/>
      <c r="E84" s="29">
        <v>12</v>
      </c>
      <c r="F84" s="41"/>
      <c r="G84" s="7"/>
      <c r="H84" s="29"/>
      <c r="I84" s="32"/>
      <c r="J84" s="29"/>
      <c r="K84" s="80"/>
      <c r="L84" s="7"/>
    </row>
    <row r="85" spans="1:12" s="27" customFormat="1">
      <c r="A85" s="204"/>
      <c r="B85" s="10" t="s">
        <v>17</v>
      </c>
      <c r="C85" s="28" t="s">
        <v>15</v>
      </c>
      <c r="D85" s="89">
        <v>2.17</v>
      </c>
      <c r="E85" s="57">
        <f>E84*D85</f>
        <v>26.04</v>
      </c>
      <c r="F85" s="41"/>
      <c r="G85" s="32"/>
      <c r="H85" s="29"/>
      <c r="I85" s="32"/>
      <c r="J85" s="29"/>
      <c r="K85" s="80"/>
      <c r="L85" s="7"/>
    </row>
    <row r="86" spans="1:12" s="27" customFormat="1">
      <c r="A86" s="204"/>
      <c r="B86" s="10" t="s">
        <v>66</v>
      </c>
      <c r="C86" s="28" t="s">
        <v>19</v>
      </c>
      <c r="D86" s="28">
        <v>0.5</v>
      </c>
      <c r="E86" s="57">
        <f>D86*E84</f>
        <v>6</v>
      </c>
      <c r="F86" s="41"/>
      <c r="G86" s="32"/>
      <c r="H86" s="29"/>
      <c r="I86" s="32"/>
      <c r="J86" s="149"/>
      <c r="K86" s="80"/>
      <c r="L86" s="7"/>
    </row>
    <row r="87" spans="1:12" s="27" customFormat="1">
      <c r="A87" s="204"/>
      <c r="B87" s="10" t="s">
        <v>68</v>
      </c>
      <c r="C87" s="50" t="s">
        <v>24</v>
      </c>
      <c r="D87" s="28"/>
      <c r="E87" s="57">
        <v>1.2</v>
      </c>
      <c r="F87" s="41"/>
      <c r="G87" s="7"/>
      <c r="H87" s="29"/>
      <c r="I87" s="32"/>
      <c r="J87" s="29"/>
      <c r="K87" s="80"/>
      <c r="L87" s="7"/>
    </row>
    <row r="88" spans="1:12" s="27" customFormat="1">
      <c r="A88" s="204"/>
      <c r="B88" s="10" t="s">
        <v>21</v>
      </c>
      <c r="C88" s="28" t="s">
        <v>19</v>
      </c>
      <c r="D88" s="28">
        <v>6.3200000000000006E-2</v>
      </c>
      <c r="E88" s="29">
        <f>D88*E84</f>
        <v>0.75840000000000007</v>
      </c>
      <c r="F88" s="41"/>
      <c r="G88" s="7"/>
      <c r="H88" s="29"/>
      <c r="I88" s="32"/>
      <c r="J88" s="29"/>
      <c r="K88" s="80"/>
      <c r="L88" s="7"/>
    </row>
    <row r="89" spans="1:12" s="27" customFormat="1" ht="30">
      <c r="A89" s="204">
        <v>23</v>
      </c>
      <c r="B89" s="160" t="s">
        <v>155</v>
      </c>
      <c r="C89" s="161" t="s">
        <v>18</v>
      </c>
      <c r="D89" s="162"/>
      <c r="E89" s="163">
        <v>4.5</v>
      </c>
      <c r="F89" s="150"/>
      <c r="G89" s="7"/>
      <c r="H89" s="29"/>
      <c r="I89" s="32"/>
      <c r="J89" s="29"/>
      <c r="K89" s="80"/>
      <c r="L89" s="7"/>
    </row>
    <row r="90" spans="1:12" s="27" customFormat="1">
      <c r="A90" s="204"/>
      <c r="B90" s="164" t="s">
        <v>153</v>
      </c>
      <c r="C90" s="161" t="s">
        <v>151</v>
      </c>
      <c r="D90" s="165">
        <v>2.1</v>
      </c>
      <c r="E90" s="165">
        <f>D90*E89</f>
        <v>9.4500000000000011</v>
      </c>
      <c r="F90" s="150"/>
      <c r="G90" s="7"/>
      <c r="H90" s="29"/>
      <c r="I90" s="32"/>
      <c r="J90" s="29"/>
      <c r="K90" s="80"/>
      <c r="L90" s="7"/>
    </row>
    <row r="91" spans="1:12" s="27" customFormat="1">
      <c r="A91" s="204"/>
      <c r="B91" s="164" t="s">
        <v>152</v>
      </c>
      <c r="C91" s="161" t="s">
        <v>18</v>
      </c>
      <c r="D91" s="165"/>
      <c r="E91" s="165">
        <v>20</v>
      </c>
      <c r="F91" s="150"/>
      <c r="G91" s="7"/>
      <c r="H91" s="29"/>
      <c r="I91" s="32"/>
      <c r="J91" s="29"/>
      <c r="K91" s="80"/>
      <c r="L91" s="7"/>
    </row>
    <row r="92" spans="1:12" s="27" customFormat="1">
      <c r="A92" s="204"/>
      <c r="B92" s="164" t="s">
        <v>154</v>
      </c>
      <c r="C92" s="161" t="s">
        <v>19</v>
      </c>
      <c r="D92" s="161"/>
      <c r="E92" s="165">
        <v>2</v>
      </c>
      <c r="F92" s="150"/>
      <c r="G92" s="7"/>
      <c r="H92" s="29"/>
      <c r="I92" s="32"/>
      <c r="J92" s="29"/>
      <c r="K92" s="80"/>
      <c r="L92" s="7"/>
    </row>
    <row r="93" spans="1:12" s="27" customFormat="1" ht="45">
      <c r="A93" s="204">
        <v>24</v>
      </c>
      <c r="B93" s="154" t="s">
        <v>160</v>
      </c>
      <c r="C93" s="166" t="s">
        <v>22</v>
      </c>
      <c r="D93" s="155"/>
      <c r="E93" s="167">
        <v>4</v>
      </c>
      <c r="F93" s="168"/>
      <c r="G93" s="169"/>
      <c r="H93" s="168"/>
      <c r="I93" s="169"/>
      <c r="J93" s="168"/>
      <c r="K93" s="169"/>
      <c r="L93" s="169"/>
    </row>
    <row r="94" spans="1:12" s="27" customFormat="1">
      <c r="A94" s="204"/>
      <c r="B94" s="156" t="s">
        <v>156</v>
      </c>
      <c r="C94" s="157" t="s">
        <v>157</v>
      </c>
      <c r="D94" s="158">
        <v>0.8</v>
      </c>
      <c r="E94" s="158">
        <f>D94*E93</f>
        <v>3.2</v>
      </c>
      <c r="F94" s="157"/>
      <c r="G94" s="158"/>
      <c r="H94" s="170"/>
      <c r="I94" s="158"/>
      <c r="J94" s="170"/>
      <c r="K94" s="158"/>
      <c r="L94" s="158"/>
    </row>
    <row r="95" spans="1:12" s="27" customFormat="1">
      <c r="A95" s="204"/>
      <c r="B95" s="156" t="s">
        <v>158</v>
      </c>
      <c r="C95" s="171" t="s">
        <v>33</v>
      </c>
      <c r="D95" s="157">
        <v>3.8E-3</v>
      </c>
      <c r="E95" s="172">
        <f>D95*E93</f>
        <v>1.52E-2</v>
      </c>
      <c r="F95" s="157"/>
      <c r="G95" s="158"/>
      <c r="H95" s="170"/>
      <c r="I95" s="158"/>
      <c r="J95" s="170"/>
      <c r="K95" s="172"/>
      <c r="L95" s="158"/>
    </row>
    <row r="96" spans="1:12" s="27" customFormat="1">
      <c r="A96" s="204"/>
      <c r="B96" s="156" t="s">
        <v>161</v>
      </c>
      <c r="C96" s="157" t="s">
        <v>20</v>
      </c>
      <c r="D96" s="157">
        <v>0.5</v>
      </c>
      <c r="E96" s="158">
        <f>D96*E93</f>
        <v>2</v>
      </c>
      <c r="F96" s="157"/>
      <c r="G96" s="158"/>
      <c r="H96" s="159"/>
      <c r="I96" s="158"/>
      <c r="J96" s="170"/>
      <c r="K96" s="158"/>
      <c r="L96" s="158"/>
    </row>
    <row r="97" spans="1:12" s="27" customFormat="1" ht="21" customHeight="1">
      <c r="A97" s="204"/>
      <c r="B97" s="173" t="s">
        <v>159</v>
      </c>
      <c r="C97" s="174" t="s">
        <v>19</v>
      </c>
      <c r="D97" s="174">
        <v>1.9E-3</v>
      </c>
      <c r="E97" s="175">
        <f>D97*E93</f>
        <v>7.6E-3</v>
      </c>
      <c r="F97" s="174"/>
      <c r="G97" s="176"/>
      <c r="H97" s="177"/>
      <c r="I97" s="176"/>
      <c r="J97" s="177"/>
      <c r="K97" s="176"/>
      <c r="L97" s="176"/>
    </row>
    <row r="98" spans="1:12" s="190" customFormat="1" ht="67.5" customHeight="1">
      <c r="A98" s="204">
        <v>24</v>
      </c>
      <c r="B98" s="195" t="s">
        <v>167</v>
      </c>
      <c r="C98" s="191" t="s">
        <v>31</v>
      </c>
      <c r="D98" s="192"/>
      <c r="E98" s="189">
        <v>120</v>
      </c>
      <c r="F98" s="174"/>
      <c r="G98" s="176"/>
      <c r="H98" s="177"/>
      <c r="I98" s="176"/>
      <c r="J98" s="177"/>
      <c r="K98" s="176"/>
      <c r="L98" s="176"/>
    </row>
    <row r="99" spans="1:12" s="190" customFormat="1" ht="21" customHeight="1">
      <c r="A99" s="204"/>
      <c r="B99" s="187" t="s">
        <v>168</v>
      </c>
      <c r="C99" s="186" t="s">
        <v>169</v>
      </c>
      <c r="D99" s="199">
        <v>0.35</v>
      </c>
      <c r="E99" s="198">
        <f>D99*E98</f>
        <v>42</v>
      </c>
      <c r="F99" s="188"/>
      <c r="G99" s="176"/>
      <c r="H99" s="177"/>
      <c r="I99" s="176"/>
      <c r="J99" s="177"/>
      <c r="K99" s="176"/>
      <c r="L99" s="158"/>
    </row>
    <row r="100" spans="1:12" s="190" customFormat="1" ht="26.25" customHeight="1">
      <c r="A100" s="204"/>
      <c r="B100" s="193" t="s">
        <v>170</v>
      </c>
      <c r="C100" s="157" t="s">
        <v>20</v>
      </c>
      <c r="D100" s="197">
        <f>(0.07+0.05)*2</f>
        <v>0.24000000000000002</v>
      </c>
      <c r="E100" s="194">
        <f>D100*E98</f>
        <v>28.8</v>
      </c>
      <c r="F100" s="174"/>
      <c r="G100" s="176"/>
      <c r="H100" s="177"/>
      <c r="I100" s="176"/>
      <c r="J100" s="177"/>
      <c r="K100" s="176"/>
      <c r="L100" s="158"/>
    </row>
    <row r="101" spans="1:12" s="190" customFormat="1" ht="21" customHeight="1">
      <c r="A101" s="204"/>
      <c r="B101" s="173" t="s">
        <v>159</v>
      </c>
      <c r="C101" s="174" t="s">
        <v>19</v>
      </c>
      <c r="D101" s="174">
        <v>1.9E-3</v>
      </c>
      <c r="E101" s="175">
        <f>D101*E98</f>
        <v>0.22800000000000001</v>
      </c>
      <c r="F101" s="174"/>
      <c r="G101" s="176"/>
      <c r="H101" s="177"/>
      <c r="I101" s="176"/>
      <c r="J101" s="177"/>
      <c r="K101" s="176"/>
      <c r="L101" s="176"/>
    </row>
    <row r="102" spans="1:12" s="27" customFormat="1" ht="27">
      <c r="A102" s="42"/>
      <c r="B102" s="91" t="s">
        <v>29</v>
      </c>
      <c r="C102" s="28" t="s">
        <v>14</v>
      </c>
      <c r="D102" s="28"/>
      <c r="E102" s="151">
        <v>5</v>
      </c>
      <c r="F102" s="8"/>
      <c r="G102" s="7"/>
      <c r="H102" s="8"/>
      <c r="I102" s="7"/>
      <c r="J102" s="8"/>
      <c r="K102" s="7"/>
      <c r="L102" s="7"/>
    </row>
    <row r="103" spans="1:12" s="27" customFormat="1">
      <c r="A103" s="26"/>
      <c r="B103" s="5" t="s">
        <v>10</v>
      </c>
      <c r="C103" s="6"/>
      <c r="D103" s="6"/>
      <c r="E103" s="16"/>
      <c r="F103" s="3"/>
      <c r="G103" s="17"/>
      <c r="H103" s="17"/>
      <c r="I103" s="17"/>
      <c r="J103" s="17"/>
      <c r="K103" s="17"/>
      <c r="L103" s="18"/>
    </row>
    <row r="104" spans="1:12" ht="22.5" customHeight="1">
      <c r="A104" s="1"/>
      <c r="B104" s="5" t="s">
        <v>25</v>
      </c>
      <c r="C104" s="6"/>
      <c r="D104" s="19"/>
      <c r="E104" s="3"/>
      <c r="F104" s="20"/>
      <c r="G104" s="17"/>
      <c r="H104" s="17"/>
      <c r="I104" s="17"/>
      <c r="J104" s="17"/>
      <c r="K104" s="17"/>
      <c r="L104" s="18"/>
    </row>
    <row r="105" spans="1:12" ht="15.75" customHeight="1">
      <c r="A105" s="1"/>
      <c r="B105" s="5" t="s">
        <v>10</v>
      </c>
      <c r="C105" s="21"/>
      <c r="D105" s="21"/>
      <c r="E105" s="22"/>
      <c r="F105" s="22"/>
      <c r="G105" s="23"/>
      <c r="H105" s="23"/>
      <c r="I105" s="23"/>
      <c r="J105" s="23"/>
      <c r="K105" s="23"/>
      <c r="L105" s="24"/>
    </row>
    <row r="106" spans="1:12">
      <c r="A106" s="1"/>
      <c r="B106" s="5" t="s">
        <v>26</v>
      </c>
      <c r="C106" s="21"/>
      <c r="D106" s="25"/>
      <c r="E106" s="22"/>
      <c r="F106" s="22"/>
      <c r="G106" s="23"/>
      <c r="H106" s="23"/>
      <c r="I106" s="23"/>
      <c r="J106" s="23"/>
      <c r="K106" s="23"/>
      <c r="L106" s="18"/>
    </row>
    <row r="107" spans="1:12">
      <c r="A107" s="1"/>
      <c r="B107" s="5" t="s">
        <v>10</v>
      </c>
      <c r="C107" s="21"/>
      <c r="D107" s="21"/>
      <c r="E107" s="22"/>
      <c r="F107" s="22"/>
      <c r="G107" s="23"/>
      <c r="H107" s="23"/>
      <c r="I107" s="23"/>
      <c r="J107" s="23"/>
      <c r="K107" s="23"/>
      <c r="L107" s="24"/>
    </row>
  </sheetData>
  <mergeCells count="31">
    <mergeCell ref="B3:H3"/>
    <mergeCell ref="A98:A101"/>
    <mergeCell ref="A93:A97"/>
    <mergeCell ref="B2:H2"/>
    <mergeCell ref="A38:A42"/>
    <mergeCell ref="A45:A48"/>
    <mergeCell ref="A49:A52"/>
    <mergeCell ref="A53:A56"/>
    <mergeCell ref="A34:A37"/>
    <mergeCell ref="A20:A23"/>
    <mergeCell ref="F8:G8"/>
    <mergeCell ref="A57:A60"/>
    <mergeCell ref="A61:A65"/>
    <mergeCell ref="A66:A69"/>
    <mergeCell ref="A89:A92"/>
    <mergeCell ref="A72:A76"/>
    <mergeCell ref="A77:A82"/>
    <mergeCell ref="A84:A88"/>
    <mergeCell ref="L8:L9"/>
    <mergeCell ref="A11:A13"/>
    <mergeCell ref="A15:A19"/>
    <mergeCell ref="A24:A29"/>
    <mergeCell ref="A30:A33"/>
    <mergeCell ref="A7:A9"/>
    <mergeCell ref="B7:B9"/>
    <mergeCell ref="C7:C9"/>
    <mergeCell ref="D7:D9"/>
    <mergeCell ref="E7:E9"/>
    <mergeCell ref="F7:L7"/>
    <mergeCell ref="H8:I8"/>
    <mergeCell ref="J8:K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7" sqref="D7"/>
    </sheetView>
  </sheetViews>
  <sheetFormatPr defaultRowHeight="15"/>
  <cols>
    <col min="1" max="1" width="6.140625" customWidth="1"/>
    <col min="2" max="2" width="30.7109375" customWidth="1"/>
    <col min="5" max="5" width="32.85546875" customWidth="1"/>
    <col min="7" max="7" width="28.8554687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5.75">
      <c r="A2" s="1"/>
      <c r="B2" s="210" t="s">
        <v>0</v>
      </c>
      <c r="C2" s="210"/>
      <c r="D2" s="210"/>
      <c r="E2" s="210"/>
      <c r="F2" s="210"/>
      <c r="G2" s="210"/>
    </row>
    <row r="3" spans="1:7" ht="15.75">
      <c r="A3" s="1"/>
      <c r="B3" s="228" t="s">
        <v>173</v>
      </c>
      <c r="C3" s="229"/>
      <c r="D3" s="229"/>
      <c r="E3" s="230"/>
      <c r="F3" s="125"/>
      <c r="G3" s="125"/>
    </row>
    <row r="4" spans="1:7">
      <c r="A4" s="1"/>
      <c r="B4" s="140" t="s">
        <v>142</v>
      </c>
      <c r="C4" s="141"/>
      <c r="D4" s="141"/>
      <c r="E4" s="141"/>
      <c r="F4" s="139"/>
      <c r="G4" s="48"/>
    </row>
    <row r="5" spans="1:7">
      <c r="A5" s="1"/>
      <c r="B5" s="2" t="s">
        <v>149</v>
      </c>
      <c r="C5" s="196"/>
      <c r="D5" s="196"/>
      <c r="E5" s="196"/>
      <c r="F5" s="196"/>
      <c r="G5" s="196"/>
    </row>
    <row r="6" spans="1:7">
      <c r="A6" s="1"/>
      <c r="B6" s="1"/>
      <c r="C6" s="1"/>
      <c r="D6" s="1"/>
      <c r="E6" s="1"/>
      <c r="F6" s="1"/>
      <c r="G6" s="1"/>
    </row>
    <row r="7" spans="1:7" ht="54">
      <c r="A7" s="131" t="s">
        <v>132</v>
      </c>
      <c r="B7" s="126" t="s">
        <v>133</v>
      </c>
      <c r="C7" s="126" t="s">
        <v>134</v>
      </c>
      <c r="D7" s="126" t="s">
        <v>135</v>
      </c>
      <c r="E7" s="103" t="s">
        <v>136</v>
      </c>
      <c r="F7" s="126" t="s">
        <v>137</v>
      </c>
      <c r="G7" s="126" t="s">
        <v>138</v>
      </c>
    </row>
    <row r="8" spans="1:7">
      <c r="A8" s="132">
        <v>1</v>
      </c>
      <c r="B8" s="133">
        <v>2</v>
      </c>
      <c r="C8" s="133">
        <v>3</v>
      </c>
      <c r="D8" s="133">
        <v>4</v>
      </c>
      <c r="E8" s="133">
        <v>5</v>
      </c>
      <c r="F8" s="133">
        <v>6</v>
      </c>
      <c r="G8" s="133">
        <v>7</v>
      </c>
    </row>
    <row r="9" spans="1:7" ht="27">
      <c r="A9" s="134" t="s">
        <v>100</v>
      </c>
      <c r="B9" s="135" t="s">
        <v>139</v>
      </c>
      <c r="C9" s="52">
        <f>სამშენ.სამ!L107</f>
        <v>0</v>
      </c>
      <c r="D9" s="52"/>
      <c r="E9" s="52"/>
      <c r="F9" s="133"/>
      <c r="G9" s="136">
        <f>F9+E9+D9+C9</f>
        <v>0</v>
      </c>
    </row>
    <row r="10" spans="1:7">
      <c r="A10" s="134" t="s">
        <v>140</v>
      </c>
      <c r="B10" s="135" t="s">
        <v>141</v>
      </c>
      <c r="C10" s="136"/>
      <c r="D10" s="52"/>
      <c r="E10" s="52"/>
      <c r="F10" s="133"/>
      <c r="G10" s="136">
        <f>სანტექნიკა!L19</f>
        <v>0</v>
      </c>
    </row>
    <row r="11" spans="1:7">
      <c r="A11" s="134" t="s">
        <v>101</v>
      </c>
      <c r="B11" s="135" t="s">
        <v>144</v>
      </c>
      <c r="C11" s="136"/>
      <c r="D11" s="52"/>
      <c r="E11" s="52"/>
      <c r="F11" s="133"/>
      <c r="G11" s="136">
        <f>ელექტრო.!L38</f>
        <v>0</v>
      </c>
    </row>
    <row r="12" spans="1:7" s="27" customFormat="1">
      <c r="A12" s="134" t="s">
        <v>102</v>
      </c>
      <c r="B12" s="135" t="s">
        <v>143</v>
      </c>
      <c r="C12" s="136"/>
      <c r="D12" s="52"/>
      <c r="E12" s="52"/>
      <c r="F12" s="133"/>
      <c r="G12" s="136">
        <f>'სახანძრო სიგნ.'!I18</f>
        <v>0</v>
      </c>
    </row>
    <row r="13" spans="1:7">
      <c r="A13" s="137"/>
      <c r="B13" s="138" t="s">
        <v>10</v>
      </c>
      <c r="C13" s="136"/>
      <c r="D13" s="136"/>
      <c r="E13" s="136"/>
      <c r="F13" s="136"/>
      <c r="G13" s="136">
        <f>G12+G11+G10+G9</f>
        <v>0</v>
      </c>
    </row>
    <row r="14" spans="1:7">
      <c r="A14" s="137"/>
      <c r="B14" s="138" t="s">
        <v>27</v>
      </c>
      <c r="C14" s="147">
        <v>0.05</v>
      </c>
      <c r="D14" s="136"/>
      <c r="E14" s="136"/>
      <c r="F14" s="136"/>
      <c r="G14" s="136">
        <f>G13*C14</f>
        <v>0</v>
      </c>
    </row>
    <row r="15" spans="1:7">
      <c r="A15" s="137"/>
      <c r="B15" s="138" t="s">
        <v>10</v>
      </c>
      <c r="C15" s="136"/>
      <c r="D15" s="136"/>
      <c r="E15" s="136"/>
      <c r="F15" s="136"/>
      <c r="G15" s="136">
        <f>G13+G14</f>
        <v>0</v>
      </c>
    </row>
    <row r="16" spans="1:7">
      <c r="A16" s="137"/>
      <c r="B16" s="138" t="s">
        <v>28</v>
      </c>
      <c r="C16" s="147">
        <v>0.18</v>
      </c>
      <c r="D16" s="136"/>
      <c r="E16" s="136"/>
      <c r="F16" s="136"/>
      <c r="G16" s="136">
        <f>G15*C16</f>
        <v>0</v>
      </c>
    </row>
    <row r="17" spans="1:7">
      <c r="A17" s="137"/>
      <c r="B17" s="138" t="s">
        <v>10</v>
      </c>
      <c r="C17" s="136"/>
      <c r="D17" s="136"/>
      <c r="E17" s="136"/>
      <c r="F17" s="136"/>
      <c r="G17" s="136">
        <f>G15+G16</f>
        <v>0</v>
      </c>
    </row>
  </sheetData>
  <mergeCells count="2">
    <mergeCell ref="B2:G2"/>
    <mergeCell ref="B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1" sqref="B1:I1"/>
    </sheetView>
  </sheetViews>
  <sheetFormatPr defaultRowHeight="15"/>
  <cols>
    <col min="1" max="1" width="6.28515625" customWidth="1"/>
    <col min="2" max="2" width="32.5703125" customWidth="1"/>
    <col min="3" max="3" width="12.140625" customWidth="1"/>
    <col min="4" max="4" width="11.7109375" customWidth="1"/>
  </cols>
  <sheetData>
    <row r="1" spans="1:10">
      <c r="A1" s="27"/>
      <c r="B1" s="212" t="s">
        <v>72</v>
      </c>
      <c r="C1" s="212"/>
      <c r="D1" s="212"/>
      <c r="E1" s="212"/>
      <c r="F1" s="212"/>
      <c r="G1" s="212"/>
      <c r="H1" s="212"/>
      <c r="I1" s="212"/>
    </row>
    <row r="2" spans="1:10">
      <c r="A2" s="27"/>
      <c r="B2" s="27"/>
      <c r="C2" s="27"/>
      <c r="D2" s="92" t="s">
        <v>73</v>
      </c>
      <c r="E2" s="27"/>
      <c r="F2" s="27"/>
      <c r="G2" s="27"/>
      <c r="H2" s="27"/>
      <c r="I2" s="92"/>
    </row>
    <row r="3" spans="1:10" ht="25.5" customHeight="1">
      <c r="A3" s="213" t="s">
        <v>1</v>
      </c>
      <c r="B3" s="213" t="s">
        <v>74</v>
      </c>
      <c r="C3" s="213" t="s">
        <v>75</v>
      </c>
      <c r="D3" s="213" t="s">
        <v>5</v>
      </c>
      <c r="E3" s="215" t="s">
        <v>76</v>
      </c>
      <c r="F3" s="215"/>
      <c r="G3" s="215" t="s">
        <v>77</v>
      </c>
      <c r="H3" s="215"/>
      <c r="I3" s="213" t="s">
        <v>78</v>
      </c>
    </row>
    <row r="4" spans="1:10" ht="16.5" customHeight="1">
      <c r="A4" s="214"/>
      <c r="B4" s="214"/>
      <c r="C4" s="214"/>
      <c r="D4" s="214"/>
      <c r="E4" s="93" t="s">
        <v>79</v>
      </c>
      <c r="F4" s="93" t="s">
        <v>10</v>
      </c>
      <c r="G4" s="93" t="s">
        <v>79</v>
      </c>
      <c r="H4" s="93" t="s">
        <v>10</v>
      </c>
      <c r="I4" s="214"/>
    </row>
    <row r="5" spans="1:10" ht="26.25">
      <c r="A5" s="12">
        <v>1</v>
      </c>
      <c r="B5" s="94" t="s">
        <v>80</v>
      </c>
      <c r="C5" s="93" t="s">
        <v>16</v>
      </c>
      <c r="D5" s="93">
        <v>1</v>
      </c>
      <c r="E5" s="95"/>
      <c r="F5" s="95"/>
      <c r="G5" s="95"/>
      <c r="H5" s="95"/>
      <c r="I5" s="95"/>
    </row>
    <row r="6" spans="1:10" ht="26.25">
      <c r="A6" s="12">
        <v>2</v>
      </c>
      <c r="B6" s="94" t="s">
        <v>81</v>
      </c>
      <c r="C6" s="93" t="s">
        <v>16</v>
      </c>
      <c r="D6" s="93">
        <v>2</v>
      </c>
      <c r="E6" s="95"/>
      <c r="F6" s="95"/>
      <c r="G6" s="95"/>
      <c r="H6" s="95"/>
      <c r="I6" s="95"/>
    </row>
    <row r="7" spans="1:10">
      <c r="A7" s="12">
        <v>3</v>
      </c>
      <c r="B7" s="94" t="s">
        <v>82</v>
      </c>
      <c r="C7" s="93" t="s">
        <v>16</v>
      </c>
      <c r="D7" s="93">
        <v>9</v>
      </c>
      <c r="E7" s="95"/>
      <c r="F7" s="95"/>
      <c r="G7" s="95"/>
      <c r="H7" s="95"/>
      <c r="I7" s="95"/>
    </row>
    <row r="8" spans="1:10" ht="26.25">
      <c r="A8" s="12">
        <v>4</v>
      </c>
      <c r="B8" s="94" t="s">
        <v>83</v>
      </c>
      <c r="C8" s="93" t="s">
        <v>16</v>
      </c>
      <c r="D8" s="93">
        <v>1</v>
      </c>
      <c r="E8" s="95"/>
      <c r="F8" s="95"/>
      <c r="G8" s="95"/>
      <c r="H8" s="95"/>
      <c r="I8" s="95"/>
    </row>
    <row r="9" spans="1:10">
      <c r="A9" s="12">
        <v>5</v>
      </c>
      <c r="B9" s="94" t="s">
        <v>84</v>
      </c>
      <c r="C9" s="93" t="s">
        <v>16</v>
      </c>
      <c r="D9" s="93">
        <v>9</v>
      </c>
      <c r="E9" s="95"/>
      <c r="F9" s="95"/>
      <c r="G9" s="95"/>
      <c r="H9" s="95"/>
      <c r="I9" s="95"/>
    </row>
    <row r="10" spans="1:10">
      <c r="A10" s="12">
        <v>6</v>
      </c>
      <c r="B10" s="94" t="s">
        <v>85</v>
      </c>
      <c r="C10" s="93" t="s">
        <v>86</v>
      </c>
      <c r="D10" s="93">
        <v>195</v>
      </c>
      <c r="E10" s="95"/>
      <c r="F10" s="95"/>
      <c r="G10" s="95"/>
      <c r="H10" s="95"/>
      <c r="I10" s="95"/>
    </row>
    <row r="11" spans="1:10">
      <c r="A11" s="12">
        <v>7</v>
      </c>
      <c r="B11" s="94" t="s">
        <v>87</v>
      </c>
      <c r="C11" s="93" t="s">
        <v>16</v>
      </c>
      <c r="D11" s="93">
        <v>2</v>
      </c>
      <c r="E11" s="95"/>
      <c r="F11" s="95"/>
      <c r="G11" s="95"/>
      <c r="H11" s="95"/>
      <c r="I11" s="95"/>
    </row>
    <row r="12" spans="1:10" s="27" customFormat="1" ht="64.5">
      <c r="A12" s="12">
        <v>8</v>
      </c>
      <c r="B12" s="181" t="s">
        <v>165</v>
      </c>
      <c r="C12" s="182" t="s">
        <v>16</v>
      </c>
      <c r="D12" s="182">
        <v>3</v>
      </c>
      <c r="E12" s="200"/>
      <c r="F12" s="183"/>
      <c r="G12" s="183"/>
      <c r="H12" s="183"/>
      <c r="I12" s="183"/>
    </row>
    <row r="13" spans="1:10" s="27" customFormat="1" ht="51.75">
      <c r="A13" s="12">
        <v>9</v>
      </c>
      <c r="B13" s="181" t="s">
        <v>166</v>
      </c>
      <c r="C13" s="182" t="s">
        <v>16</v>
      </c>
      <c r="D13" s="182">
        <v>3</v>
      </c>
      <c r="E13" s="183"/>
      <c r="F13" s="183"/>
      <c r="G13" s="183"/>
      <c r="H13" s="183"/>
      <c r="I13" s="183"/>
    </row>
    <row r="14" spans="1:10">
      <c r="A14" s="12"/>
      <c r="B14" s="12" t="s">
        <v>10</v>
      </c>
      <c r="C14" s="12"/>
      <c r="D14" s="12"/>
      <c r="E14" s="12"/>
      <c r="F14" s="96"/>
      <c r="G14" s="12"/>
      <c r="H14" s="96"/>
      <c r="I14" s="96"/>
      <c r="J14" s="180"/>
    </row>
    <row r="15" spans="1:10">
      <c r="A15" s="12"/>
      <c r="B15" s="12" t="s">
        <v>88</v>
      </c>
      <c r="C15" s="184"/>
      <c r="D15" s="12"/>
      <c r="E15" s="12"/>
      <c r="F15" s="12"/>
      <c r="G15" s="12"/>
      <c r="H15" s="12"/>
      <c r="I15" s="96"/>
    </row>
    <row r="16" spans="1:10">
      <c r="A16" s="12"/>
      <c r="B16" s="12" t="s">
        <v>10</v>
      </c>
      <c r="C16" s="12"/>
      <c r="D16" s="12"/>
      <c r="E16" s="12"/>
      <c r="F16" s="12"/>
      <c r="G16" s="12"/>
      <c r="H16" s="12"/>
      <c r="I16" s="96"/>
    </row>
    <row r="17" spans="1:9">
      <c r="A17" s="12"/>
      <c r="B17" s="12" t="s">
        <v>26</v>
      </c>
      <c r="C17" s="97"/>
      <c r="D17" s="12"/>
      <c r="E17" s="12"/>
      <c r="F17" s="12"/>
      <c r="G17" s="12"/>
      <c r="H17" s="12"/>
      <c r="I17" s="96"/>
    </row>
    <row r="18" spans="1:9">
      <c r="A18" s="12"/>
      <c r="B18" s="12" t="s">
        <v>10</v>
      </c>
      <c r="C18" s="12"/>
      <c r="D18" s="12"/>
      <c r="E18" s="12"/>
      <c r="F18" s="12"/>
      <c r="G18" s="12"/>
      <c r="H18" s="12"/>
      <c r="I18" s="96"/>
    </row>
  </sheetData>
  <mergeCells count="8">
    <mergeCell ref="B1:I1"/>
    <mergeCell ref="A3:A4"/>
    <mergeCell ref="B3:B4"/>
    <mergeCell ref="C3:C4"/>
    <mergeCell ref="D3:D4"/>
    <mergeCell ref="E3:F3"/>
    <mergeCell ref="G3:H3"/>
    <mergeCell ref="I3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D7" sqref="D7"/>
    </sheetView>
  </sheetViews>
  <sheetFormatPr defaultRowHeight="15"/>
  <cols>
    <col min="1" max="1" width="6.5703125" customWidth="1"/>
    <col min="2" max="2" width="33.140625" customWidth="1"/>
    <col min="6" max="6" width="10" customWidth="1"/>
    <col min="7" max="7" width="8" customWidth="1"/>
    <col min="8" max="8" width="6.5703125" customWidth="1"/>
    <col min="9" max="9" width="7.5703125" customWidth="1"/>
    <col min="10" max="10" width="6" customWidth="1"/>
    <col min="11" max="11" width="6.5703125" customWidth="1"/>
    <col min="12" max="12" width="10" customWidth="1"/>
  </cols>
  <sheetData>
    <row r="1" spans="1:14">
      <c r="A1" s="217" t="s">
        <v>89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9"/>
    </row>
    <row r="2" spans="1:14" s="190" customFormat="1" ht="19.5" customHeight="1">
      <c r="A2" s="201"/>
      <c r="B2" s="234" t="s">
        <v>172</v>
      </c>
      <c r="C2" s="234"/>
      <c r="D2" s="234"/>
      <c r="E2" s="234"/>
      <c r="F2" s="234"/>
      <c r="G2" s="234"/>
      <c r="H2" s="234"/>
      <c r="I2" s="234"/>
      <c r="J2" s="234"/>
      <c r="K2" s="234"/>
      <c r="L2" s="202"/>
    </row>
    <row r="3" spans="1:14" ht="18.75" customHeight="1">
      <c r="A3" s="98"/>
      <c r="B3" s="231" t="s">
        <v>171</v>
      </c>
      <c r="C3" s="232"/>
      <c r="D3" s="232"/>
      <c r="E3" s="232"/>
      <c r="F3" s="232"/>
      <c r="G3" s="232"/>
      <c r="H3" s="232"/>
      <c r="I3" s="232"/>
      <c r="J3" s="232"/>
      <c r="K3" s="232"/>
      <c r="L3" s="233"/>
      <c r="N3" s="99"/>
    </row>
    <row r="4" spans="1:14" ht="31.5" customHeight="1">
      <c r="A4" s="211" t="s">
        <v>1</v>
      </c>
      <c r="B4" s="220" t="s">
        <v>90</v>
      </c>
      <c r="C4" s="220" t="s">
        <v>91</v>
      </c>
      <c r="D4" s="222" t="s">
        <v>92</v>
      </c>
      <c r="E4" s="223"/>
      <c r="F4" s="224" t="s">
        <v>93</v>
      </c>
      <c r="G4" s="225"/>
      <c r="H4" s="226" t="s">
        <v>94</v>
      </c>
      <c r="I4" s="226"/>
      <c r="J4" s="226" t="s">
        <v>95</v>
      </c>
      <c r="K4" s="226"/>
      <c r="L4" s="216" t="s">
        <v>96</v>
      </c>
    </row>
    <row r="5" spans="1:14" ht="54">
      <c r="A5" s="211"/>
      <c r="B5" s="221"/>
      <c r="C5" s="221"/>
      <c r="D5" s="28" t="s">
        <v>97</v>
      </c>
      <c r="E5" s="28" t="s">
        <v>98</v>
      </c>
      <c r="F5" s="100" t="s">
        <v>99</v>
      </c>
      <c r="G5" s="76" t="s">
        <v>96</v>
      </c>
      <c r="H5" s="101" t="s">
        <v>99</v>
      </c>
      <c r="I5" s="76" t="s">
        <v>96</v>
      </c>
      <c r="J5" s="101" t="s">
        <v>99</v>
      </c>
      <c r="K5" s="76" t="s">
        <v>96</v>
      </c>
      <c r="L5" s="216"/>
    </row>
    <row r="6" spans="1:14">
      <c r="A6" s="102" t="s">
        <v>100</v>
      </c>
      <c r="B6" s="102" t="s">
        <v>101</v>
      </c>
      <c r="C6" s="103" t="s">
        <v>102</v>
      </c>
      <c r="D6" s="104" t="s">
        <v>103</v>
      </c>
      <c r="E6" s="105" t="s">
        <v>104</v>
      </c>
      <c r="F6" s="103" t="s">
        <v>105</v>
      </c>
      <c r="G6" s="105" t="s">
        <v>106</v>
      </c>
      <c r="H6" s="103" t="s">
        <v>107</v>
      </c>
      <c r="I6" s="105" t="s">
        <v>108</v>
      </c>
      <c r="J6" s="105">
        <v>11</v>
      </c>
      <c r="K6" s="102" t="s">
        <v>109</v>
      </c>
      <c r="L6" s="102" t="s">
        <v>110</v>
      </c>
    </row>
    <row r="7" spans="1:14" ht="27">
      <c r="A7" s="28">
        <v>1</v>
      </c>
      <c r="B7" s="106" t="s">
        <v>115</v>
      </c>
      <c r="C7" s="41" t="s">
        <v>111</v>
      </c>
      <c r="D7" s="41"/>
      <c r="E7" s="9">
        <v>1</v>
      </c>
      <c r="F7" s="41"/>
      <c r="G7" s="7"/>
      <c r="H7" s="8"/>
      <c r="I7" s="7"/>
      <c r="J7" s="9"/>
      <c r="K7" s="7"/>
      <c r="L7" s="7"/>
    </row>
    <row r="8" spans="1:14" ht="42.75" customHeight="1">
      <c r="A8" s="204">
        <f>A7+1</f>
        <v>2</v>
      </c>
      <c r="B8" s="106" t="s">
        <v>116</v>
      </c>
      <c r="C8" s="41" t="s">
        <v>111</v>
      </c>
      <c r="D8" s="40"/>
      <c r="E8" s="119">
        <v>1</v>
      </c>
      <c r="F8" s="119"/>
      <c r="G8" s="119"/>
      <c r="H8" s="119"/>
      <c r="I8" s="119"/>
      <c r="J8" s="119"/>
      <c r="K8" s="119"/>
      <c r="L8" s="119"/>
    </row>
    <row r="9" spans="1:14" ht="34.5" customHeight="1">
      <c r="A9" s="204"/>
      <c r="B9" s="10" t="s">
        <v>17</v>
      </c>
      <c r="C9" s="28" t="s">
        <v>15</v>
      </c>
      <c r="D9" s="28">
        <v>5.03</v>
      </c>
      <c r="E9" s="7">
        <f>D9*E8</f>
        <v>5.03</v>
      </c>
      <c r="F9" s="41"/>
      <c r="G9" s="7"/>
      <c r="H9" s="9"/>
      <c r="I9" s="7"/>
      <c r="J9" s="9"/>
      <c r="K9" s="7"/>
      <c r="L9" s="7"/>
    </row>
    <row r="10" spans="1:14" s="27" customFormat="1">
      <c r="A10" s="204"/>
      <c r="B10" s="120" t="s">
        <v>117</v>
      </c>
      <c r="C10" s="40" t="s">
        <v>16</v>
      </c>
      <c r="D10" s="40"/>
      <c r="E10" s="119">
        <v>1</v>
      </c>
      <c r="F10" s="119"/>
      <c r="G10" s="119"/>
      <c r="H10" s="121"/>
      <c r="I10" s="7"/>
      <c r="J10" s="119"/>
      <c r="K10" s="119"/>
      <c r="L10" s="7"/>
    </row>
    <row r="11" spans="1:14" s="27" customFormat="1">
      <c r="A11" s="204"/>
      <c r="B11" s="10" t="s">
        <v>21</v>
      </c>
      <c r="C11" s="28" t="s">
        <v>19</v>
      </c>
      <c r="D11" s="51">
        <v>0.03</v>
      </c>
      <c r="E11" s="67">
        <v>2.1</v>
      </c>
      <c r="F11" s="41"/>
      <c r="G11" s="7"/>
      <c r="H11" s="9"/>
      <c r="I11" s="7"/>
      <c r="J11" s="9"/>
      <c r="K11" s="7"/>
      <c r="L11" s="7"/>
    </row>
    <row r="12" spans="1:14" hidden="1">
      <c r="A12" s="204"/>
      <c r="B12" s="120"/>
      <c r="C12" s="40"/>
      <c r="D12" s="40"/>
      <c r="E12" s="119"/>
      <c r="F12" s="119"/>
      <c r="G12" s="119"/>
      <c r="H12" s="119"/>
      <c r="I12" s="119"/>
      <c r="J12" s="119"/>
      <c r="K12" s="119"/>
      <c r="L12" s="119"/>
    </row>
    <row r="13" spans="1:14" hidden="1">
      <c r="A13" s="204"/>
      <c r="B13" s="120"/>
      <c r="C13" s="40"/>
      <c r="D13" s="40"/>
      <c r="E13" s="119"/>
      <c r="F13" s="119"/>
      <c r="G13" s="119"/>
      <c r="H13" s="119"/>
      <c r="I13" s="119"/>
      <c r="J13" s="119"/>
      <c r="K13" s="119"/>
      <c r="L13" s="119"/>
    </row>
    <row r="14" spans="1:14" hidden="1">
      <c r="A14" s="119"/>
      <c r="B14" s="106"/>
      <c r="C14" s="40"/>
      <c r="D14" s="40"/>
      <c r="E14" s="119"/>
      <c r="F14" s="119"/>
      <c r="G14" s="119"/>
      <c r="H14" s="119"/>
      <c r="I14" s="119"/>
      <c r="J14" s="119"/>
      <c r="K14" s="119"/>
      <c r="L14" s="119"/>
    </row>
    <row r="15" spans="1:14" s="27" customFormat="1">
      <c r="A15" s="119"/>
      <c r="B15" s="106" t="s">
        <v>118</v>
      </c>
      <c r="C15" s="46"/>
      <c r="D15" s="46"/>
      <c r="E15" s="119"/>
      <c r="F15" s="119"/>
      <c r="G15" s="119"/>
      <c r="H15" s="119"/>
      <c r="I15" s="119"/>
      <c r="J15" s="119"/>
      <c r="K15" s="119"/>
      <c r="L15" s="119"/>
    </row>
    <row r="16" spans="1:14" s="27" customFormat="1">
      <c r="A16" s="204">
        <v>3</v>
      </c>
      <c r="B16" s="106" t="s">
        <v>119</v>
      </c>
      <c r="C16" s="46" t="s">
        <v>18</v>
      </c>
      <c r="D16" s="46"/>
      <c r="E16" s="121">
        <v>30</v>
      </c>
      <c r="F16" s="119"/>
      <c r="G16" s="7"/>
      <c r="H16" s="119"/>
      <c r="I16" s="119"/>
      <c r="J16" s="121"/>
      <c r="K16" s="121"/>
      <c r="L16" s="7"/>
    </row>
    <row r="17" spans="1:12" s="27" customFormat="1">
      <c r="A17" s="204"/>
      <c r="B17" s="106" t="s">
        <v>120</v>
      </c>
      <c r="C17" s="46" t="s">
        <v>18</v>
      </c>
      <c r="D17" s="46"/>
      <c r="E17" s="121">
        <v>40</v>
      </c>
      <c r="F17" s="119"/>
      <c r="G17" s="7"/>
      <c r="H17" s="119"/>
      <c r="I17" s="119"/>
      <c r="J17" s="119"/>
      <c r="K17" s="119"/>
      <c r="L17" s="7"/>
    </row>
    <row r="18" spans="1:12" s="27" customFormat="1">
      <c r="A18" s="204"/>
      <c r="B18" s="106" t="s">
        <v>121</v>
      </c>
      <c r="C18" s="46" t="s">
        <v>18</v>
      </c>
      <c r="D18" s="46"/>
      <c r="E18" s="121">
        <v>30</v>
      </c>
      <c r="F18" s="119"/>
      <c r="G18" s="7"/>
      <c r="H18" s="119"/>
      <c r="I18" s="119"/>
      <c r="J18" s="119"/>
      <c r="K18" s="119"/>
      <c r="L18" s="7"/>
    </row>
    <row r="19" spans="1:12" s="27" customFormat="1">
      <c r="A19" s="204"/>
      <c r="B19" s="10" t="s">
        <v>17</v>
      </c>
      <c r="C19" s="28" t="s">
        <v>15</v>
      </c>
      <c r="D19" s="46">
        <v>0.11</v>
      </c>
      <c r="E19" s="121">
        <f>D19*100</f>
        <v>11</v>
      </c>
      <c r="F19" s="119"/>
      <c r="G19" s="119"/>
      <c r="H19" s="119"/>
      <c r="I19" s="119"/>
      <c r="J19" s="119"/>
      <c r="K19" s="119"/>
      <c r="L19" s="7"/>
    </row>
    <row r="20" spans="1:12" s="27" customFormat="1">
      <c r="A20" s="204"/>
      <c r="B20" s="10" t="s">
        <v>122</v>
      </c>
      <c r="C20" s="46" t="s">
        <v>18</v>
      </c>
      <c r="D20" s="46"/>
      <c r="E20" s="121">
        <v>40</v>
      </c>
      <c r="F20" s="119"/>
      <c r="G20" s="7"/>
      <c r="H20" s="119"/>
      <c r="I20" s="119"/>
      <c r="J20" s="119"/>
      <c r="K20" s="119"/>
      <c r="L20" s="7"/>
    </row>
    <row r="21" spans="1:12" s="27" customFormat="1">
      <c r="A21" s="204"/>
      <c r="B21" s="10" t="s">
        <v>21</v>
      </c>
      <c r="C21" s="28" t="s">
        <v>19</v>
      </c>
      <c r="D21" s="51">
        <v>0.03</v>
      </c>
      <c r="E21" s="67">
        <v>2.1</v>
      </c>
      <c r="F21" s="45"/>
      <c r="G21" s="7"/>
      <c r="H21" s="9"/>
      <c r="I21" s="7"/>
      <c r="J21" s="9"/>
      <c r="K21" s="7"/>
      <c r="L21" s="7"/>
    </row>
    <row r="22" spans="1:12" s="27" customFormat="1" ht="28.5" customHeight="1">
      <c r="A22" s="204">
        <v>4</v>
      </c>
      <c r="B22" s="107" t="s">
        <v>123</v>
      </c>
      <c r="C22" s="46" t="s">
        <v>16</v>
      </c>
      <c r="D22" s="46">
        <v>12</v>
      </c>
      <c r="E22" s="119"/>
      <c r="F22" s="119"/>
      <c r="G22" s="119"/>
      <c r="H22" s="119"/>
      <c r="I22" s="119"/>
      <c r="J22" s="119"/>
      <c r="K22" s="119"/>
      <c r="L22" s="119"/>
    </row>
    <row r="23" spans="1:12" s="27" customFormat="1">
      <c r="A23" s="204"/>
      <c r="B23" s="10" t="s">
        <v>17</v>
      </c>
      <c r="C23" s="28" t="s">
        <v>15</v>
      </c>
      <c r="D23" s="46">
        <v>1.5</v>
      </c>
      <c r="E23" s="121">
        <f>D23*D22</f>
        <v>18</v>
      </c>
      <c r="F23" s="119"/>
      <c r="G23" s="119"/>
      <c r="H23" s="119"/>
      <c r="I23" s="119"/>
      <c r="J23" s="119"/>
      <c r="K23" s="119"/>
      <c r="L23" s="7"/>
    </row>
    <row r="24" spans="1:12" s="27" customFormat="1">
      <c r="A24" s="204"/>
      <c r="B24" s="10" t="s">
        <v>21</v>
      </c>
      <c r="C24" s="28" t="s">
        <v>19</v>
      </c>
      <c r="D24" s="51">
        <v>0.03</v>
      </c>
      <c r="E24" s="67">
        <v>2.1</v>
      </c>
      <c r="F24" s="45"/>
      <c r="G24" s="7"/>
      <c r="H24" s="9"/>
      <c r="I24" s="7"/>
      <c r="J24" s="9"/>
      <c r="K24" s="7"/>
      <c r="L24" s="7"/>
    </row>
    <row r="25" spans="1:12" s="27" customFormat="1" ht="29.25" customHeight="1">
      <c r="A25" s="204"/>
      <c r="B25" s="106" t="s">
        <v>124</v>
      </c>
      <c r="C25" s="46" t="s">
        <v>16</v>
      </c>
      <c r="D25" s="46"/>
      <c r="E25" s="46">
        <v>12</v>
      </c>
      <c r="F25" s="121"/>
      <c r="G25" s="119"/>
      <c r="H25" s="119"/>
      <c r="I25" s="119"/>
      <c r="J25" s="119"/>
      <c r="K25" s="119"/>
      <c r="L25" s="7"/>
    </row>
    <row r="26" spans="1:12" s="27" customFormat="1" ht="27">
      <c r="A26" s="204">
        <v>5</v>
      </c>
      <c r="B26" s="106" t="s">
        <v>126</v>
      </c>
      <c r="C26" s="46" t="s">
        <v>16</v>
      </c>
      <c r="D26" s="46"/>
      <c r="E26" s="121">
        <v>2</v>
      </c>
      <c r="F26" s="119"/>
      <c r="G26" s="7"/>
      <c r="H26" s="119"/>
      <c r="I26" s="119"/>
      <c r="J26" s="119"/>
      <c r="K26" s="119"/>
      <c r="L26" s="7"/>
    </row>
    <row r="27" spans="1:12" s="27" customFormat="1">
      <c r="A27" s="204"/>
      <c r="B27" s="10" t="s">
        <v>17</v>
      </c>
      <c r="C27" s="28" t="s">
        <v>15</v>
      </c>
      <c r="D27" s="46">
        <v>0.68</v>
      </c>
      <c r="E27" s="121">
        <f>D27*E26</f>
        <v>1.36</v>
      </c>
      <c r="F27" s="119"/>
      <c r="G27" s="119"/>
      <c r="H27" s="119"/>
      <c r="I27" s="128"/>
      <c r="J27" s="119"/>
      <c r="K27" s="119"/>
      <c r="L27" s="7"/>
    </row>
    <row r="28" spans="1:12" s="27" customFormat="1">
      <c r="A28" s="204"/>
      <c r="B28" s="10" t="s">
        <v>125</v>
      </c>
      <c r="C28" s="46" t="s">
        <v>16</v>
      </c>
      <c r="D28" s="46"/>
      <c r="E28" s="121">
        <v>3</v>
      </c>
      <c r="F28" s="119"/>
      <c r="G28" s="119"/>
      <c r="H28" s="119"/>
      <c r="I28" s="128"/>
      <c r="J28" s="119"/>
      <c r="K28" s="119"/>
      <c r="L28" s="7"/>
    </row>
    <row r="29" spans="1:12" s="27" customFormat="1">
      <c r="A29" s="204"/>
      <c r="B29" s="10" t="s">
        <v>21</v>
      </c>
      <c r="C29" s="28" t="s">
        <v>19</v>
      </c>
      <c r="D29" s="51">
        <v>0.03</v>
      </c>
      <c r="E29" s="129">
        <v>2.1</v>
      </c>
      <c r="F29" s="45"/>
      <c r="G29" s="7"/>
      <c r="H29" s="9"/>
      <c r="I29" s="7"/>
      <c r="J29" s="9"/>
      <c r="K29" s="7"/>
      <c r="L29" s="7"/>
    </row>
    <row r="30" spans="1:12" s="27" customFormat="1" ht="27">
      <c r="A30" s="204">
        <v>6</v>
      </c>
      <c r="B30" s="10" t="s">
        <v>127</v>
      </c>
      <c r="C30" s="46" t="s">
        <v>16</v>
      </c>
      <c r="D30" s="46"/>
      <c r="E30" s="121">
        <v>5</v>
      </c>
      <c r="F30" s="119"/>
      <c r="G30" s="119"/>
      <c r="H30" s="119"/>
      <c r="I30" s="119"/>
      <c r="J30" s="119"/>
      <c r="K30" s="119"/>
      <c r="L30" s="7"/>
    </row>
    <row r="31" spans="1:12" s="27" customFormat="1">
      <c r="A31" s="204"/>
      <c r="B31" s="10" t="s">
        <v>17</v>
      </c>
      <c r="C31" s="28" t="s">
        <v>15</v>
      </c>
      <c r="D31" s="46">
        <v>0.68</v>
      </c>
      <c r="E31" s="121">
        <f>D31*E30</f>
        <v>3.4000000000000004</v>
      </c>
      <c r="F31" s="119"/>
      <c r="G31" s="119"/>
      <c r="H31" s="119"/>
      <c r="I31" s="128"/>
      <c r="J31" s="119"/>
      <c r="K31" s="119"/>
      <c r="L31" s="7"/>
    </row>
    <row r="32" spans="1:12" s="27" customFormat="1">
      <c r="A32" s="204"/>
      <c r="B32" s="107" t="s">
        <v>128</v>
      </c>
      <c r="C32" s="46" t="s">
        <v>16</v>
      </c>
      <c r="D32" s="28"/>
      <c r="E32" s="8">
        <v>5</v>
      </c>
      <c r="F32" s="9"/>
      <c r="G32" s="7"/>
      <c r="H32" s="9"/>
      <c r="I32" s="7"/>
      <c r="J32" s="9"/>
      <c r="K32" s="7"/>
      <c r="L32" s="7"/>
    </row>
    <row r="33" spans="1:12" s="27" customFormat="1" ht="15.75" thickBot="1">
      <c r="A33" s="204"/>
      <c r="B33" s="10" t="s">
        <v>21</v>
      </c>
      <c r="C33" s="28" t="s">
        <v>19</v>
      </c>
      <c r="D33" s="51">
        <v>0.03</v>
      </c>
      <c r="E33" s="129">
        <v>2.1</v>
      </c>
      <c r="F33" s="45"/>
      <c r="G33" s="7"/>
      <c r="H33" s="9"/>
      <c r="I33" s="7"/>
      <c r="J33" s="9"/>
      <c r="K33" s="7"/>
      <c r="L33" s="7"/>
    </row>
    <row r="34" spans="1:12">
      <c r="A34" s="108"/>
      <c r="B34" s="109" t="s">
        <v>112</v>
      </c>
      <c r="C34" s="110"/>
      <c r="D34" s="110"/>
      <c r="E34" s="111"/>
      <c r="F34" s="112"/>
      <c r="G34" s="111"/>
      <c r="H34" s="111"/>
      <c r="I34" s="111"/>
      <c r="J34" s="111"/>
      <c r="K34" s="111"/>
      <c r="L34" s="113"/>
    </row>
    <row r="35" spans="1:12" ht="27">
      <c r="A35" s="114"/>
      <c r="B35" s="10" t="s">
        <v>113</v>
      </c>
      <c r="C35" s="28"/>
      <c r="D35" s="116"/>
      <c r="E35" s="7"/>
      <c r="F35" s="9"/>
      <c r="G35" s="8"/>
      <c r="H35" s="8"/>
      <c r="I35" s="8"/>
      <c r="J35" s="8"/>
      <c r="K35" s="8"/>
      <c r="L35" s="115"/>
    </row>
    <row r="36" spans="1:12">
      <c r="A36" s="114"/>
      <c r="B36" s="10" t="s">
        <v>112</v>
      </c>
      <c r="C36" s="28"/>
      <c r="D36" s="28"/>
      <c r="E36" s="7"/>
      <c r="F36" s="9"/>
      <c r="G36" s="8"/>
      <c r="H36" s="8"/>
      <c r="I36" s="8"/>
      <c r="J36" s="8"/>
      <c r="K36" s="8"/>
      <c r="L36" s="115"/>
    </row>
    <row r="37" spans="1:12">
      <c r="A37" s="114"/>
      <c r="B37" s="5" t="s">
        <v>114</v>
      </c>
      <c r="C37" s="41"/>
      <c r="D37" s="117"/>
      <c r="E37" s="9"/>
      <c r="F37" s="9"/>
      <c r="G37" s="8"/>
      <c r="H37" s="8"/>
      <c r="I37" s="8"/>
      <c r="J37" s="8"/>
      <c r="K37" s="8"/>
      <c r="L37" s="115"/>
    </row>
    <row r="38" spans="1:12">
      <c r="A38" s="114"/>
      <c r="B38" s="5" t="s">
        <v>96</v>
      </c>
      <c r="C38" s="41"/>
      <c r="D38" s="41"/>
      <c r="E38" s="9"/>
      <c r="F38" s="9"/>
      <c r="G38" s="8"/>
      <c r="H38" s="8"/>
      <c r="I38" s="8"/>
      <c r="J38" s="8"/>
      <c r="K38" s="8"/>
      <c r="L38" s="118"/>
    </row>
  </sheetData>
  <mergeCells count="16">
    <mergeCell ref="A16:A21"/>
    <mergeCell ref="A22:A25"/>
    <mergeCell ref="A26:A29"/>
    <mergeCell ref="A30:A33"/>
    <mergeCell ref="J4:K4"/>
    <mergeCell ref="L4:L5"/>
    <mergeCell ref="A8:A13"/>
    <mergeCell ref="A1:L1"/>
    <mergeCell ref="A4:A5"/>
    <mergeCell ref="B4:B5"/>
    <mergeCell ref="C4:C5"/>
    <mergeCell ref="D4:E4"/>
    <mergeCell ref="F4:G4"/>
    <mergeCell ref="H4:I4"/>
    <mergeCell ref="B3:L3"/>
    <mergeCell ref="B2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A3" sqref="A3:L3"/>
    </sheetView>
  </sheetViews>
  <sheetFormatPr defaultRowHeight="15"/>
  <cols>
    <col min="1" max="1" width="5.85546875" customWidth="1"/>
    <col min="2" max="2" width="44.42578125" customWidth="1"/>
    <col min="4" max="4" width="7.85546875" customWidth="1"/>
    <col min="7" max="7" width="9.7109375" customWidth="1"/>
    <col min="8" max="8" width="6.28515625" customWidth="1"/>
    <col min="9" max="9" width="8.28515625" customWidth="1"/>
    <col min="10" max="10" width="6.85546875" customWidth="1"/>
    <col min="11" max="11" width="7" customWidth="1"/>
    <col min="12" max="12" width="10.7109375" customWidth="1"/>
  </cols>
  <sheetData>
    <row r="1" spans="1:12" s="27" customFormat="1" ht="18.75" customHeight="1">
      <c r="B1" s="210" t="s">
        <v>0</v>
      </c>
      <c r="C1" s="210"/>
      <c r="D1" s="210"/>
      <c r="E1" s="210"/>
      <c r="F1" s="210"/>
      <c r="G1" s="210"/>
      <c r="H1" s="210"/>
    </row>
    <row r="2" spans="1:12" s="27" customFormat="1" ht="15.75">
      <c r="B2" s="228" t="s">
        <v>172</v>
      </c>
      <c r="C2" s="229"/>
      <c r="D2" s="229"/>
      <c r="E2" s="229"/>
      <c r="F2" s="229"/>
      <c r="G2" s="230"/>
    </row>
    <row r="3" spans="1:12" ht="15" customHeight="1">
      <c r="A3" s="227" t="s">
        <v>129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2">
      <c r="A4" s="2" t="s">
        <v>149</v>
      </c>
      <c r="B4" s="1"/>
      <c r="C4" s="1"/>
      <c r="D4" s="1"/>
      <c r="E4" s="1"/>
      <c r="F4" s="1"/>
    </row>
    <row r="5" spans="1:12" ht="15.75">
      <c r="A5" s="205" t="s">
        <v>1</v>
      </c>
      <c r="B5" s="205" t="s">
        <v>2</v>
      </c>
      <c r="C5" s="208" t="s">
        <v>3</v>
      </c>
      <c r="D5" s="208" t="s">
        <v>4</v>
      </c>
      <c r="E5" s="208" t="s">
        <v>5</v>
      </c>
      <c r="F5" s="205" t="s">
        <v>6</v>
      </c>
      <c r="G5" s="205"/>
      <c r="H5" s="205"/>
      <c r="I5" s="205"/>
      <c r="J5" s="205"/>
      <c r="K5" s="205"/>
      <c r="L5" s="205"/>
    </row>
    <row r="6" spans="1:12">
      <c r="A6" s="205"/>
      <c r="B6" s="205"/>
      <c r="C6" s="208"/>
      <c r="D6" s="208"/>
      <c r="E6" s="208"/>
      <c r="F6" s="209" t="s">
        <v>8</v>
      </c>
      <c r="G6" s="209"/>
      <c r="H6" s="209" t="s">
        <v>7</v>
      </c>
      <c r="I6" s="209"/>
      <c r="J6" s="209" t="s">
        <v>9</v>
      </c>
      <c r="K6" s="209"/>
      <c r="L6" s="205" t="s">
        <v>10</v>
      </c>
    </row>
    <row r="7" spans="1:12" ht="35.25" customHeight="1">
      <c r="A7" s="205"/>
      <c r="B7" s="205"/>
      <c r="C7" s="208"/>
      <c r="D7" s="208"/>
      <c r="E7" s="208"/>
      <c r="F7" s="123" t="s">
        <v>11</v>
      </c>
      <c r="G7" s="123" t="s">
        <v>12</v>
      </c>
      <c r="H7" s="123" t="s">
        <v>13</v>
      </c>
      <c r="I7" s="123" t="s">
        <v>12</v>
      </c>
      <c r="J7" s="123" t="s">
        <v>13</v>
      </c>
      <c r="K7" s="123" t="s">
        <v>12</v>
      </c>
      <c r="L7" s="205"/>
    </row>
    <row r="8" spans="1:12" ht="15.7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</row>
    <row r="9" spans="1:12" ht="33" customHeight="1">
      <c r="A9" s="204">
        <v>4</v>
      </c>
      <c r="B9" s="10" t="s">
        <v>163</v>
      </c>
      <c r="C9" s="124" t="s">
        <v>130</v>
      </c>
      <c r="D9" s="28"/>
      <c r="E9" s="8">
        <v>1</v>
      </c>
      <c r="F9" s="65"/>
      <c r="H9" s="130"/>
      <c r="I9" s="130"/>
      <c r="J9" s="1"/>
      <c r="K9" s="1"/>
      <c r="L9" s="127"/>
    </row>
    <row r="10" spans="1:12" s="27" customFormat="1" ht="87.75" customHeight="1">
      <c r="A10" s="204"/>
      <c r="B10" s="10" t="s">
        <v>162</v>
      </c>
      <c r="C10" s="145" t="s">
        <v>130</v>
      </c>
      <c r="D10" s="28"/>
      <c r="E10" s="8">
        <v>1</v>
      </c>
      <c r="F10" s="151"/>
      <c r="G10" s="151"/>
      <c r="H10" s="130"/>
      <c r="I10" s="130"/>
      <c r="J10" s="178"/>
      <c r="K10" s="178"/>
      <c r="L10" s="146"/>
    </row>
    <row r="11" spans="1:12" s="27" customFormat="1" ht="49.5" customHeight="1">
      <c r="A11" s="204">
        <v>4</v>
      </c>
      <c r="B11" s="10" t="s">
        <v>164</v>
      </c>
      <c r="C11" s="145" t="s">
        <v>18</v>
      </c>
      <c r="D11" s="28"/>
      <c r="E11" s="8">
        <v>10</v>
      </c>
      <c r="F11" s="65"/>
      <c r="G11" s="52"/>
      <c r="H11" s="130"/>
      <c r="I11" s="130"/>
      <c r="J11" s="1"/>
      <c r="K11" s="1"/>
      <c r="L11" s="146"/>
    </row>
    <row r="12" spans="1:12" s="27" customFormat="1" ht="58.5" customHeight="1">
      <c r="A12" s="204"/>
      <c r="B12" s="10" t="s">
        <v>164</v>
      </c>
      <c r="C12" s="145" t="s">
        <v>18</v>
      </c>
      <c r="D12" s="28"/>
      <c r="E12" s="8">
        <v>10</v>
      </c>
      <c r="F12" s="179"/>
      <c r="G12" s="151"/>
      <c r="H12" s="130"/>
      <c r="I12" s="130"/>
      <c r="J12" s="1"/>
      <c r="K12" s="1"/>
      <c r="L12" s="146"/>
    </row>
    <row r="13" spans="1:12" s="27" customFormat="1" ht="25.5" customHeight="1">
      <c r="A13" s="204"/>
      <c r="B13" s="10" t="s">
        <v>21</v>
      </c>
      <c r="C13" s="28" t="s">
        <v>19</v>
      </c>
      <c r="D13" s="58">
        <v>0.16</v>
      </c>
      <c r="E13" s="71">
        <f>D13*E12</f>
        <v>1.6</v>
      </c>
      <c r="F13" s="58"/>
      <c r="G13" s="52"/>
      <c r="H13" s="58"/>
      <c r="I13" s="52"/>
      <c r="J13" s="58"/>
      <c r="K13" s="52"/>
      <c r="L13" s="52"/>
    </row>
    <row r="14" spans="1:12" ht="58.5" customHeight="1">
      <c r="A14" s="122">
        <f>A9+1</f>
        <v>5</v>
      </c>
      <c r="B14" s="10" t="s">
        <v>148</v>
      </c>
      <c r="C14" s="124" t="s">
        <v>16</v>
      </c>
      <c r="D14" s="1"/>
      <c r="E14" s="130">
        <v>5</v>
      </c>
      <c r="F14" s="130"/>
      <c r="G14" s="127"/>
      <c r="H14" s="130"/>
      <c r="I14" s="130"/>
      <c r="J14" s="1"/>
      <c r="K14" s="1"/>
      <c r="L14" s="127"/>
    </row>
    <row r="15" spans="1:12">
      <c r="A15" s="1"/>
      <c r="B15" s="5" t="s">
        <v>10</v>
      </c>
      <c r="C15" s="124"/>
      <c r="D15" s="124"/>
      <c r="E15" s="16"/>
      <c r="F15" s="123"/>
      <c r="G15" s="17"/>
      <c r="H15" s="17"/>
      <c r="I15" s="17"/>
      <c r="J15" s="17"/>
      <c r="K15" s="17"/>
      <c r="L15" s="18"/>
    </row>
    <row r="16" spans="1:12" ht="27">
      <c r="A16" s="1"/>
      <c r="B16" s="5" t="s">
        <v>131</v>
      </c>
      <c r="C16" s="124"/>
      <c r="D16" s="19"/>
      <c r="E16" s="123"/>
      <c r="F16" s="20"/>
      <c r="G16" s="17"/>
      <c r="H16" s="17"/>
      <c r="I16" s="17"/>
      <c r="J16" s="17"/>
      <c r="K16" s="17"/>
      <c r="L16" s="18"/>
    </row>
    <row r="17" spans="1:12">
      <c r="A17" s="1"/>
      <c r="B17" s="5" t="s">
        <v>10</v>
      </c>
      <c r="C17" s="124"/>
      <c r="D17" s="124"/>
      <c r="E17" s="16"/>
      <c r="F17" s="123"/>
      <c r="G17" s="17"/>
      <c r="H17" s="17"/>
      <c r="I17" s="17"/>
      <c r="J17" s="17"/>
      <c r="K17" s="17"/>
      <c r="L17" s="18"/>
    </row>
    <row r="18" spans="1:12">
      <c r="A18" s="1"/>
      <c r="B18" s="5" t="s">
        <v>26</v>
      </c>
      <c r="C18" s="21"/>
      <c r="D18" s="25"/>
      <c r="E18" s="22"/>
      <c r="F18" s="22"/>
      <c r="G18" s="23"/>
      <c r="H18" s="23"/>
      <c r="I18" s="23"/>
      <c r="J18" s="23"/>
      <c r="K18" s="23"/>
      <c r="L18" s="18"/>
    </row>
    <row r="19" spans="1:12">
      <c r="A19" s="1"/>
      <c r="B19" s="5" t="s">
        <v>10</v>
      </c>
      <c r="C19" s="1"/>
      <c r="D19" s="1"/>
      <c r="E19" s="1"/>
      <c r="F19" s="1"/>
      <c r="G19" s="1"/>
      <c r="H19" s="1"/>
      <c r="I19" s="1"/>
      <c r="J19" s="1"/>
      <c r="K19" s="1"/>
      <c r="L19" s="148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5">
    <mergeCell ref="A9:A10"/>
    <mergeCell ref="A11:A13"/>
    <mergeCell ref="J6:K6"/>
    <mergeCell ref="L6:L7"/>
    <mergeCell ref="B1:H1"/>
    <mergeCell ref="A3:L3"/>
    <mergeCell ref="A5:A7"/>
    <mergeCell ref="B5:B7"/>
    <mergeCell ref="C5:C7"/>
    <mergeCell ref="D5:D7"/>
    <mergeCell ref="E5:E7"/>
    <mergeCell ref="F5:L5"/>
    <mergeCell ref="F6:G6"/>
    <mergeCell ref="H6:I6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სამშენ.სამ</vt:lpstr>
      <vt:lpstr>ნაერთი</vt:lpstr>
      <vt:lpstr>სახანძრო სიგნ.</vt:lpstr>
      <vt:lpstr>ელექტრო.</vt:lpstr>
      <vt:lpstr>სანტექნიკა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რევაზ სიჭინავა</dc:creator>
  <cp:lastModifiedBy>ასლან ცეცხლაძე</cp:lastModifiedBy>
  <dcterms:created xsi:type="dcterms:W3CDTF">2020-02-03T09:55:54Z</dcterms:created>
  <dcterms:modified xsi:type="dcterms:W3CDTF">2020-06-20T07:47:50Z</dcterms:modified>
</cp:coreProperties>
</file>