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1" i="1" l="1"/>
  <c r="E15" i="1" l="1"/>
  <c r="E17" i="1"/>
  <c r="E19" i="1"/>
  <c r="E23" i="1"/>
  <c r="E25" i="1"/>
  <c r="E27" i="1"/>
  <c r="E31" i="1"/>
  <c r="E33" i="1"/>
  <c r="E35" i="1"/>
  <c r="E37" i="1"/>
  <c r="E185" i="1" l="1"/>
  <c r="E137" i="1"/>
  <c r="E125" i="1"/>
  <c r="E95" i="1"/>
  <c r="E45" i="1"/>
  <c r="E96" i="1" l="1"/>
  <c r="E108" i="1" l="1"/>
  <c r="E100" i="1"/>
  <c r="E106" i="1"/>
  <c r="E98" i="1"/>
  <c r="E104" i="1"/>
  <c r="E66" i="1" l="1"/>
  <c r="E64" i="1"/>
  <c r="E62" i="1"/>
  <c r="E52" i="1"/>
  <c r="E58" i="1" s="1"/>
  <c r="E54" i="1" l="1"/>
  <c r="E68" i="1"/>
  <c r="E56" i="1"/>
  <c r="E193" i="1" l="1"/>
  <c r="E161" i="1"/>
  <c r="E155" i="1"/>
  <c r="E153" i="1"/>
  <c r="E141" i="1"/>
  <c r="E133" i="1"/>
  <c r="E110" i="1"/>
  <c r="E111" i="1" s="1"/>
  <c r="E89" i="1"/>
  <c r="E87" i="1"/>
  <c r="E85" i="1"/>
  <c r="E83" i="1"/>
  <c r="E81" i="1"/>
  <c r="E71" i="1"/>
  <c r="E93" i="1" s="1"/>
  <c r="E167" i="1" l="1"/>
  <c r="E165" i="1"/>
  <c r="E195" i="1"/>
  <c r="E199" i="1"/>
  <c r="E191" i="1"/>
  <c r="E187" i="1"/>
  <c r="E189" i="1"/>
  <c r="E163" i="1"/>
  <c r="E139" i="1"/>
  <c r="E127" i="1"/>
  <c r="E129" i="1"/>
  <c r="E135" i="1"/>
  <c r="E123" i="1"/>
  <c r="E115" i="1"/>
  <c r="E121" i="1"/>
  <c r="E113" i="1"/>
  <c r="E119" i="1"/>
  <c r="E73" i="1"/>
  <c r="E91" i="1"/>
  <c r="E77" i="1"/>
  <c r="E75" i="1"/>
  <c r="E180" i="1" l="1"/>
  <c r="E47" i="1" l="1"/>
  <c r="E172" i="1"/>
  <c r="E176" i="1"/>
  <c r="E178" i="1"/>
  <c r="E182" i="1"/>
  <c r="E205" i="1" l="1"/>
  <c r="E203" i="1"/>
  <c r="E201" i="1"/>
  <c r="E49" i="1"/>
  <c r="K6" i="1" l="1"/>
</calcChain>
</file>

<file path=xl/sharedStrings.xml><?xml version="1.0" encoding="utf-8"?>
<sst xmlns="http://schemas.openxmlformats.org/spreadsheetml/2006/main" count="318" uniqueCount="143">
  <si>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</si>
  <si>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</si>
  <si>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</si>
  <si>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</si>
  <si>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</si>
  <si>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</si>
  <si>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</si>
  <si>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</si>
  <si>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</si>
  <si>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</si>
  <si>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</si>
  <si>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</si>
  <si>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</si>
  <si>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</si>
  <si>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t>კაც/სთ.</t>
  </si>
  <si>
    <t>Затраты труда</t>
  </si>
  <si>
    <t>მატერიალური რესურსები</t>
  </si>
  <si>
    <t>Материальные ресурсы</t>
  </si>
  <si>
    <t>ზედნადები ხარჯები</t>
  </si>
  <si>
    <t>გეგმიური დაგროვება</t>
  </si>
  <si>
    <t>სხვა მასალები</t>
  </si>
  <si>
    <t>ლარი</t>
  </si>
  <si>
    <t>Прочие материалы</t>
  </si>
  <si>
    <t>სხვა მანქანები</t>
  </si>
  <si>
    <t>Прочие машины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</si>
  <si>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</si>
  <si>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</si>
  <si>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</si>
  <si>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</si>
  <si>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</si>
  <si>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</si>
  <si>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</si>
  <si>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Автомобили бортовые, грузоподъемность до 5 т</t>
  </si>
  <si>
    <t>Бурильно-крановые машины</t>
  </si>
  <si>
    <t>საბურღი მანქანა</t>
  </si>
  <si>
    <t>ტ.</t>
  </si>
  <si>
    <t>26 მ ტელესკოპური კოშკურა</t>
  </si>
  <si>
    <t>Телескопическая вышка 26 м</t>
  </si>
  <si>
    <t>ავტომობილი ბორთიანი 5 ტ.</t>
  </si>
  <si>
    <t>ამწე საავტომობილო სვლაზე 16 ტ.</t>
  </si>
  <si>
    <t>Краны на автомобильном ходу 16 т</t>
  </si>
  <si>
    <t>მ²</t>
  </si>
  <si>
    <t>შედუღები ელექტროდი d=4 მმ</t>
  </si>
  <si>
    <t>Электрод сварочный d=4 мм</t>
  </si>
  <si>
    <t>კგ</t>
  </si>
  <si>
    <t>მ³</t>
  </si>
  <si>
    <t>ლითონის ზედაპირების გრუნტი</t>
  </si>
  <si>
    <t>Грунтовка для металлических поверхностей</t>
  </si>
  <si>
    <t>Антикорозийная эмальная краска</t>
  </si>
  <si>
    <t>ანტიკოროზიული ემალის ზაღებავი</t>
  </si>
  <si>
    <t>Заполнение ям бетоном B-15 (M-200)</t>
  </si>
  <si>
    <t>B-15 (M-200) ბეტონით ორმოების შევსება</t>
  </si>
  <si>
    <t>Вибратор</t>
  </si>
  <si>
    <t>ვიბრატორი</t>
  </si>
  <si>
    <t>Бетон B-15 (M-200)</t>
  </si>
  <si>
    <t>B-15 (M-200) ბეტონი</t>
  </si>
  <si>
    <t>Транспортировка гравия на расстояние 25 км</t>
  </si>
  <si>
    <t>ღორღის ტრანსპორტირება 25 კმ მანძილზე</t>
  </si>
  <si>
    <t>სულ თავი II</t>
  </si>
  <si>
    <t>კომპ.</t>
  </si>
  <si>
    <t>თვითმზიდი სისტემისათვის СИП  ანკერული დამჭერები PA25</t>
  </si>
  <si>
    <t>Анкерный зажим типа PA25 для самонесущих систем СИП</t>
  </si>
  <si>
    <t>Экскаваторы одноковшовые дизельные на
гусеничном ходу 0,25 м³</t>
  </si>
  <si>
    <t>ექსკავატორი ერთციცხვიანი 0,25 მ³</t>
  </si>
  <si>
    <t>Приспособления для заглубления электродов</t>
  </si>
  <si>
    <t>ხიმინჯის აგრეგატი</t>
  </si>
  <si>
    <t>Агрегаты сварочные передвижные с бензиновым двигателем</t>
  </si>
  <si>
    <t>შედუღების აგრეგატი გადასატანი ბენზინის ძრავაზე</t>
  </si>
  <si>
    <t>დამიწების კონტური ფოლადის ზოლავნით 50x4 მმ</t>
  </si>
  <si>
    <t>Контур заземления из стальной полосы 50x4 мм</t>
  </si>
  <si>
    <t>ჭანჭიკი ქანჩით M8</t>
  </si>
  <si>
    <t>Болт и гайка M8</t>
  </si>
  <si>
    <t>დღგ</t>
  </si>
  <si>
    <t>დამიწების ღეროები ფოლადის კუთხოვანებით 40x40x4 მმ (2 ც. L=1,0 მ)</t>
  </si>
  <si>
    <t>Стержень заземления из стального уголка, размерами: 40x40x4 мм (2 шт. L=1,0 м)</t>
  </si>
  <si>
    <t>თავი I. დემონტაჟის სამუშაოები</t>
  </si>
  <si>
    <t>Демонтаж и складирование светильников и кабеля существующих опор, светильников и кабеля консольных кронштейнов</t>
  </si>
  <si>
    <t>ამწე საავტომობილო სვლაზე 10 ტ.</t>
  </si>
  <si>
    <t>Краны на автомобильном ходу 10 т</t>
  </si>
  <si>
    <t>თავი II. სამშენებლო სამუშაოები</t>
  </si>
  <si>
    <t>ლითონის მილი d=42x3 მმ</t>
  </si>
  <si>
    <t>Металлическая труба d=42x3 мм</t>
  </si>
  <si>
    <t>ლითონის გარე განათების ანძის მომზადება და შეღებვა ანტიკოროზიული ემალის საღებავით ორ ფენად</t>
  </si>
  <si>
    <t>Подготовка и покраска металлической опоры наружного освещения антикорозийной эмальной краской в два слоя</t>
  </si>
  <si>
    <t>თავი III. ელ. სამონტაჟო სამუშაოები</t>
  </si>
  <si>
    <t>სულ თავი III</t>
  </si>
  <si>
    <t>სულ თავი I-III</t>
  </si>
  <si>
    <t>3.2 (ავტომატიზაციის სისტემა)</t>
  </si>
  <si>
    <t>3.3 (ანძების დამიწების სამუშაოები)</t>
  </si>
  <si>
    <t>Автоматы (100 A)</t>
  </si>
  <si>
    <t>ავტომატები (100 A)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</si>
  <si>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</si>
  <si>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>Монтаж металлического ящика и аксессуаров для установки системы автоматизации наружного освещения</t>
  </si>
  <si>
    <t>რკინის კარადა,ზომით: 600x400x200 მმ</t>
  </si>
  <si>
    <t>Металлический ящик размерами: 600x400x200 мм</t>
  </si>
  <si>
    <t>Магнитный пускатель 100 А</t>
  </si>
  <si>
    <t>ელ.მაგნიტური გამშვები 100 А</t>
  </si>
  <si>
    <t>დმანისის მუნიციპალიტეტის სოფლებში და ქ.დმანისში გარე განათების მოწყობის
 საპროექტო სახარჯთაღრიცხვო დოკუმენტაცია</t>
  </si>
  <si>
    <t>არსებული ძველი გარე განათების ანძების დემონტაჟი და დასაწყოება</t>
  </si>
  <si>
    <t>Демонтаж и складирование старых существующих опор наружного освещения</t>
  </si>
  <si>
    <t>ლითონის მილი d=114x3 მმ</t>
  </si>
  <si>
    <t>Металлическая труба d=114x3 мм</t>
  </si>
  <si>
    <t>d=114 მმ ლითონის მილის ფოლადის სფერული დამხშობი</t>
  </si>
  <si>
    <t>Сверическая металлическая заглушка для металлической трубы d=114 мм</t>
  </si>
  <si>
    <t>არმატურა d=14 მმ</t>
  </si>
  <si>
    <t>Арматура d=14 мм</t>
  </si>
  <si>
    <t>გლინულა (კატანკა) d=8 მმ</t>
  </si>
  <si>
    <t>Арматура (катанка) d=8 мм</t>
  </si>
  <si>
    <r>
      <rPr>
        <b/>
        <sz val="11"/>
        <color theme="1"/>
        <rFont val="Sylfaen"/>
        <family val="1"/>
        <charset val="204"/>
      </rPr>
      <t>A ტიპი</t>
    </r>
    <r>
      <rPr>
        <sz val="11"/>
        <color theme="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</si>
  <si>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r>
      <t xml:space="preserve">Изготовление металлической опоры наружного освещения </t>
    </r>
    <r>
      <rPr>
        <b/>
        <sz val="11"/>
        <color rgb="FFFF0000"/>
        <rFont val="Sylfaen"/>
        <family val="1"/>
        <charset val="204"/>
      </rPr>
      <t>тип A</t>
    </r>
    <r>
      <rPr>
        <sz val="11"/>
        <color rgb="FFFF0000"/>
        <rFont val="Sylfaen"/>
        <family val="1"/>
        <charset val="204"/>
      </rPr>
      <t xml:space="preserve"> (см. чертёж)</t>
    </r>
  </si>
  <si>
    <t>ანძის მონტაჟი საძირკველზე</t>
  </si>
  <si>
    <t>Монтаж опоры в фундамент</t>
  </si>
  <si>
    <t>3.1 (სადენი, სანათი, არმატურა)</t>
  </si>
  <si>
    <t>Монтаж СИП кабеля, LED светильников и арматуры</t>
  </si>
  <si>
    <t>LED სანათების მონტაჟი 50 W; 4200 K; ≥4500 lm; 85-265 V; 50-60 Hz</t>
  </si>
  <si>
    <r>
      <t xml:space="preserve">Монтаж LED светильников 50 W; 4200 K; </t>
    </r>
    <r>
      <rPr>
        <sz val="11"/>
        <color rgb="FFFF0000"/>
        <rFont val="Calibri"/>
        <family val="2"/>
        <charset val="204"/>
      </rPr>
      <t>≥</t>
    </r>
    <r>
      <rPr>
        <sz val="11"/>
        <color rgb="FFFF0000"/>
        <rFont val="Sylfaen"/>
        <family val="1"/>
        <charset val="204"/>
      </rPr>
      <t>4500 lm; 85-265 V; 50-60 Hz</t>
    </r>
  </si>
  <si>
    <t>СИП ალუმინის სადენი 4x16 მმ²</t>
  </si>
  <si>
    <t>Алюминиевый кабель СИП 4x16 მმ²</t>
  </si>
  <si>
    <t>СИП სადენისათვის გასახვრეტი მომჭერები</t>
  </si>
  <si>
    <t>Прокалывающий зажим для кабеля СИП</t>
  </si>
  <si>
    <t>(3x1,5 მმ²) ზომის სპილენძის სადენი NYM</t>
  </si>
  <si>
    <t>Медный кабель NYM (3x1,5 მმ²)</t>
  </si>
  <si>
    <t>Сенсорное фотореле</t>
  </si>
  <si>
    <t xml:space="preserve">განათების ფოტორელე სენსორით  </t>
  </si>
  <si>
    <t>არსებული ანძების სანათების და სადენის, კონსოლური კრონშტეინების  სანათების და სადენის დემონტაჟი და დასაწყოება</t>
  </si>
  <si>
    <t>СИП სადენის, LED სანათების და არმატურის მონტაჟი</t>
  </si>
  <si>
    <t>h=1,20 მ ორმოების ამოღება ანძების დაყენების ადგილებში ორმო-ამომთხრელი მანქანით</t>
  </si>
  <si>
    <t>Бурение ям глубиной 1,20 м бурильно-крановыми машинами на автомобиле</t>
  </si>
  <si>
    <t>გარე განათების კონსოლური კრონშტეინების ნაწილობრივი დემონტაჟი და დასაწყოება</t>
  </si>
  <si>
    <t xml:space="preserve">Частичный демонтаж и складирование существующих кронштейнов наружного освещения </t>
  </si>
  <si>
    <t>გარე განათების გამანაწილებელის ლითინის ანძის დამზადება (იხ. ნახაზი)</t>
  </si>
  <si>
    <t>Изготовление распределительной металлической опоры наружного освещения (см. чертёж)</t>
  </si>
  <si>
    <t>არმატურა d=8 მმ</t>
  </si>
  <si>
    <t>Арматура d=8мм</t>
  </si>
  <si>
    <t>ლითონის გამანაწილებელი ანძის მომზადება და შეღებვა ანტიკოროზიული ემალის საღებავით ორ ფენად</t>
  </si>
  <si>
    <t>Подготовка и покраска металлической распределительной опоры антикорозийной эмальной краской в два слоя</t>
  </si>
  <si>
    <t>პრ.</t>
  </si>
  <si>
    <t>გარე განათების ანძების და გამანაწილებელი ანძების დამიწების კონტურის მოწყობა</t>
  </si>
  <si>
    <t>Устройство контура заземления распределительных опор и опор наружного освещения</t>
  </si>
  <si>
    <t>სოფ. ჯავახი</t>
  </si>
  <si>
    <t>ხ ა რ ჯ თ ა ღ რ ი ც ხ ვ ა № 11</t>
  </si>
  <si>
    <t>%</t>
  </si>
  <si>
    <t>სახარჯთარრიცხვო ღირებულება არ უნდა აღემატებოდეს 44096 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</si>
</sst>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name val="Sylfaen"/>
      <family val="1"/>
      <charset val="204"/>
    </font>
    <font>
      <u/>
      <sz val="12"/>
      <color theme="1"/>
      <name val="Sylfaen"/>
      <family val="1"/>
      <charset val="204"/>
    </font>
    <font>
      <sz val="11"/>
      <color rgb="FFFF0000"/>
      <name val="Calibri"/>
      <family val="2"/>
      <charset val="204"/>
    </font>
    <font>
      <i/>
      <u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9" fontId="2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2" fontId="6" fillId="6" borderId="1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abSelected="1" view="pageBreakPreview" zoomScaleNormal="100" zoomScaleSheetLayoutView="100" workbookViewId="0">
      <selection activeCell="H5" sqref="H5"/>
    </sheetView>
  </sheetViews>
  <sheetFormatPr defaultColWidth="8.85546875" defaultRowHeight="15" x14ac:dyDescent="0.25"/>
  <cols>
    <col min="1" max="1" width="3.7109375" style="29" customWidth="1"/>
    <col min="2" max="2" width="42.42578125" style="1" customWidth="1"/>
    <col min="3" max="6" width="8.7109375" style="1" customWidth="1"/>
    <col min="7" max="7" width="10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10.28515625" style="1" customWidth="1"/>
    <col min="12" max="17" width="12.7109375" style="1" customWidth="1"/>
    <col min="18" max="16384" width="8.85546875" style="1"/>
  </cols>
  <sheetData>
    <row r="1" spans="1:12" s="3" customFormat="1" ht="19.5" x14ac:dyDescent="0.25">
      <c r="A1" s="100" t="s">
        <v>140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9.6" customHeight="1" x14ac:dyDescent="0.25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9.899999999999999" customHeight="1" x14ac:dyDescent="0.25">
      <c r="A3" s="106" t="s">
        <v>139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98" t="s">
        <v>142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6" spans="1:12" x14ac:dyDescent="0.25">
      <c r="G6" s="99" t="s">
        <v>10</v>
      </c>
      <c r="H6" s="99"/>
      <c r="I6" s="99"/>
      <c r="J6" s="99"/>
      <c r="K6" s="11">
        <f>L216</f>
        <v>0</v>
      </c>
      <c r="L6" s="1" t="s">
        <v>11</v>
      </c>
    </row>
    <row r="7" spans="1:12" x14ac:dyDescent="0.25">
      <c r="I7" s="2"/>
    </row>
    <row r="8" spans="1:12" ht="19.899999999999999" customHeight="1" x14ac:dyDescent="0.25">
      <c r="A8" s="101" t="s">
        <v>9</v>
      </c>
      <c r="B8" s="101" t="s">
        <v>0</v>
      </c>
      <c r="C8" s="102" t="s">
        <v>1</v>
      </c>
      <c r="D8" s="102" t="s">
        <v>2</v>
      </c>
      <c r="E8" s="102" t="s">
        <v>3</v>
      </c>
      <c r="F8" s="101" t="s">
        <v>4</v>
      </c>
      <c r="G8" s="101"/>
      <c r="H8" s="101" t="s">
        <v>7</v>
      </c>
      <c r="I8" s="101"/>
      <c r="J8" s="101" t="s">
        <v>8</v>
      </c>
      <c r="K8" s="101"/>
      <c r="L8" s="101" t="s">
        <v>6</v>
      </c>
    </row>
    <row r="9" spans="1:12" ht="34.9" customHeight="1" x14ac:dyDescent="0.25">
      <c r="A9" s="101"/>
      <c r="B9" s="101"/>
      <c r="C9" s="102"/>
      <c r="D9" s="102"/>
      <c r="E9" s="102"/>
      <c r="F9" s="48" t="s">
        <v>12</v>
      </c>
      <c r="G9" s="49" t="s">
        <v>5</v>
      </c>
      <c r="H9" s="48" t="s">
        <v>12</v>
      </c>
      <c r="I9" s="49" t="s">
        <v>5</v>
      </c>
      <c r="J9" s="48" t="s">
        <v>12</v>
      </c>
      <c r="K9" s="49" t="s">
        <v>5</v>
      </c>
      <c r="L9" s="101"/>
    </row>
    <row r="10" spans="1:12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</row>
    <row r="11" spans="1:12" s="25" customFormat="1" ht="19.899999999999999" customHeight="1" x14ac:dyDescent="0.25">
      <c r="A11" s="89" t="s">
        <v>75</v>
      </c>
      <c r="B11" s="90"/>
      <c r="C11" s="91"/>
      <c r="D11" s="82" t="s">
        <v>25</v>
      </c>
      <c r="E11" s="83"/>
      <c r="F11" s="83"/>
      <c r="G11" s="83"/>
      <c r="H11" s="83"/>
      <c r="I11" s="83"/>
      <c r="J11" s="83"/>
      <c r="K11" s="83"/>
      <c r="L11" s="84"/>
    </row>
    <row r="12" spans="1:12" s="25" customFormat="1" ht="60" x14ac:dyDescent="0.25">
      <c r="A12" s="71">
        <v>1</v>
      </c>
      <c r="B12" s="18" t="s">
        <v>124</v>
      </c>
      <c r="C12" s="26" t="s">
        <v>29</v>
      </c>
      <c r="D12" s="62"/>
      <c r="E12" s="34">
        <v>54</v>
      </c>
      <c r="F12" s="62"/>
      <c r="G12" s="62"/>
      <c r="H12" s="62"/>
      <c r="I12" s="62"/>
      <c r="J12" s="62"/>
      <c r="K12" s="62"/>
      <c r="L12" s="62"/>
    </row>
    <row r="13" spans="1:12" s="25" customFormat="1" x14ac:dyDescent="0.25">
      <c r="A13" s="107"/>
      <c r="B13" s="19"/>
      <c r="C13" s="26" t="s">
        <v>28</v>
      </c>
      <c r="D13" s="78"/>
      <c r="E13" s="21">
        <v>1560</v>
      </c>
      <c r="F13" s="78"/>
      <c r="G13" s="78"/>
      <c r="H13" s="78"/>
      <c r="I13" s="78"/>
      <c r="J13" s="78"/>
      <c r="K13" s="78"/>
      <c r="L13" s="78"/>
    </row>
    <row r="14" spans="1:12" s="4" customFormat="1" ht="60" x14ac:dyDescent="0.25">
      <c r="A14" s="72"/>
      <c r="B14" s="20" t="s">
        <v>76</v>
      </c>
      <c r="C14" s="26"/>
      <c r="D14" s="63"/>
      <c r="E14" s="21"/>
      <c r="F14" s="63"/>
      <c r="G14" s="63"/>
      <c r="H14" s="63"/>
      <c r="I14" s="63"/>
      <c r="J14" s="63"/>
      <c r="K14" s="63"/>
      <c r="L14" s="63"/>
    </row>
    <row r="15" spans="1:12" s="4" customFormat="1" x14ac:dyDescent="0.25">
      <c r="A15" s="71"/>
      <c r="B15" s="17" t="s">
        <v>13</v>
      </c>
      <c r="C15" s="62" t="s">
        <v>14</v>
      </c>
      <c r="D15" s="62">
        <v>2.34</v>
      </c>
      <c r="E15" s="64">
        <f>E12*D15</f>
        <v>126.35999999999999</v>
      </c>
      <c r="F15" s="62"/>
      <c r="G15" s="62"/>
      <c r="H15" s="62"/>
      <c r="I15" s="94"/>
      <c r="J15" s="62"/>
      <c r="K15" s="62"/>
      <c r="L15" s="64"/>
    </row>
    <row r="16" spans="1:12" s="4" customFormat="1" x14ac:dyDescent="0.25">
      <c r="A16" s="72"/>
      <c r="B16" s="6" t="s">
        <v>15</v>
      </c>
      <c r="C16" s="63"/>
      <c r="D16" s="63"/>
      <c r="E16" s="65"/>
      <c r="F16" s="63"/>
      <c r="G16" s="63"/>
      <c r="H16" s="63"/>
      <c r="I16" s="95"/>
      <c r="J16" s="63"/>
      <c r="K16" s="63"/>
      <c r="L16" s="65"/>
    </row>
    <row r="17" spans="1:14" s="4" customFormat="1" x14ac:dyDescent="0.25">
      <c r="A17" s="71"/>
      <c r="B17" s="5" t="s">
        <v>36</v>
      </c>
      <c r="C17" s="62" t="s">
        <v>27</v>
      </c>
      <c r="D17" s="62">
        <v>0.84</v>
      </c>
      <c r="E17" s="64">
        <f>E12*D17</f>
        <v>45.36</v>
      </c>
      <c r="F17" s="62"/>
      <c r="G17" s="62"/>
      <c r="H17" s="62"/>
      <c r="I17" s="94"/>
      <c r="J17" s="62"/>
      <c r="K17" s="92"/>
      <c r="L17" s="64"/>
    </row>
    <row r="18" spans="1:14" s="4" customFormat="1" x14ac:dyDescent="0.25">
      <c r="A18" s="72"/>
      <c r="B18" s="6" t="s">
        <v>37</v>
      </c>
      <c r="C18" s="63"/>
      <c r="D18" s="63"/>
      <c r="E18" s="65"/>
      <c r="F18" s="63"/>
      <c r="G18" s="63"/>
      <c r="H18" s="63"/>
      <c r="I18" s="95"/>
      <c r="J18" s="63"/>
      <c r="K18" s="93"/>
      <c r="L18" s="65"/>
    </row>
    <row r="19" spans="1:14" s="25" customFormat="1" x14ac:dyDescent="0.25">
      <c r="A19" s="71"/>
      <c r="B19" s="17" t="s">
        <v>23</v>
      </c>
      <c r="C19" s="62" t="s">
        <v>21</v>
      </c>
      <c r="D19" s="62">
        <v>0.62</v>
      </c>
      <c r="E19" s="64">
        <f>E12*D19</f>
        <v>33.479999999999997</v>
      </c>
      <c r="F19" s="62"/>
      <c r="G19" s="62"/>
      <c r="H19" s="62"/>
      <c r="I19" s="64"/>
      <c r="J19" s="62"/>
      <c r="K19" s="92"/>
      <c r="L19" s="64"/>
    </row>
    <row r="20" spans="1:14" s="4" customFormat="1" x14ac:dyDescent="0.25">
      <c r="A20" s="72"/>
      <c r="B20" s="6" t="s">
        <v>24</v>
      </c>
      <c r="C20" s="63"/>
      <c r="D20" s="63"/>
      <c r="E20" s="65"/>
      <c r="F20" s="63"/>
      <c r="G20" s="63"/>
      <c r="H20" s="63"/>
      <c r="I20" s="65"/>
      <c r="J20" s="63"/>
      <c r="K20" s="93"/>
      <c r="L20" s="65"/>
      <c r="N20" s="12"/>
    </row>
    <row r="21" spans="1:14" s="43" customFormat="1" ht="45" x14ac:dyDescent="0.25">
      <c r="A21" s="62">
        <v>2</v>
      </c>
      <c r="B21" s="18" t="s">
        <v>128</v>
      </c>
      <c r="C21" s="62" t="s">
        <v>29</v>
      </c>
      <c r="D21" s="62"/>
      <c r="E21" s="96">
        <v>10</v>
      </c>
      <c r="F21" s="62"/>
      <c r="G21" s="62"/>
      <c r="H21" s="62"/>
      <c r="I21" s="62"/>
      <c r="J21" s="62"/>
      <c r="K21" s="62"/>
      <c r="L21" s="62"/>
    </row>
    <row r="22" spans="1:14" s="4" customFormat="1" ht="45" x14ac:dyDescent="0.25">
      <c r="A22" s="63"/>
      <c r="B22" s="20" t="s">
        <v>129</v>
      </c>
      <c r="C22" s="63"/>
      <c r="D22" s="63"/>
      <c r="E22" s="97"/>
      <c r="F22" s="63"/>
      <c r="G22" s="63"/>
      <c r="H22" s="63"/>
      <c r="I22" s="63"/>
      <c r="J22" s="63"/>
      <c r="K22" s="63"/>
      <c r="L22" s="63"/>
    </row>
    <row r="23" spans="1:14" s="4" customFormat="1" x14ac:dyDescent="0.25">
      <c r="A23" s="62"/>
      <c r="B23" s="17" t="s">
        <v>13</v>
      </c>
      <c r="C23" s="62" t="s">
        <v>14</v>
      </c>
      <c r="D23" s="62">
        <v>1.05</v>
      </c>
      <c r="E23" s="64">
        <f>E21*D23</f>
        <v>10.5</v>
      </c>
      <c r="F23" s="62"/>
      <c r="G23" s="62"/>
      <c r="H23" s="62"/>
      <c r="I23" s="94"/>
      <c r="J23" s="62"/>
      <c r="K23" s="62"/>
      <c r="L23" s="64"/>
    </row>
    <row r="24" spans="1:14" s="4" customFormat="1" x14ac:dyDescent="0.25">
      <c r="A24" s="63"/>
      <c r="B24" s="6" t="s">
        <v>15</v>
      </c>
      <c r="C24" s="63"/>
      <c r="D24" s="63"/>
      <c r="E24" s="65"/>
      <c r="F24" s="63"/>
      <c r="G24" s="63"/>
      <c r="H24" s="63"/>
      <c r="I24" s="95"/>
      <c r="J24" s="63"/>
      <c r="K24" s="63"/>
      <c r="L24" s="65"/>
    </row>
    <row r="25" spans="1:14" s="4" customFormat="1" x14ac:dyDescent="0.25">
      <c r="A25" s="62"/>
      <c r="B25" s="5" t="s">
        <v>36</v>
      </c>
      <c r="C25" s="62" t="s">
        <v>27</v>
      </c>
      <c r="D25" s="62">
        <v>0.85</v>
      </c>
      <c r="E25" s="64">
        <f>E21*D25</f>
        <v>8.5</v>
      </c>
      <c r="F25" s="62"/>
      <c r="G25" s="62"/>
      <c r="H25" s="62"/>
      <c r="I25" s="94"/>
      <c r="J25" s="62"/>
      <c r="K25" s="92"/>
      <c r="L25" s="64"/>
    </row>
    <row r="26" spans="1:14" s="4" customFormat="1" x14ac:dyDescent="0.25">
      <c r="A26" s="63"/>
      <c r="B26" s="6" t="s">
        <v>37</v>
      </c>
      <c r="C26" s="63"/>
      <c r="D26" s="63"/>
      <c r="E26" s="65"/>
      <c r="F26" s="63"/>
      <c r="G26" s="63"/>
      <c r="H26" s="63"/>
      <c r="I26" s="95"/>
      <c r="J26" s="63"/>
      <c r="K26" s="93"/>
      <c r="L26" s="65"/>
    </row>
    <row r="27" spans="1:14" s="43" customFormat="1" x14ac:dyDescent="0.25">
      <c r="A27" s="62"/>
      <c r="B27" s="17" t="s">
        <v>23</v>
      </c>
      <c r="C27" s="62" t="s">
        <v>21</v>
      </c>
      <c r="D27" s="62">
        <v>1.5</v>
      </c>
      <c r="E27" s="64">
        <f>E21*D27</f>
        <v>15</v>
      </c>
      <c r="F27" s="62"/>
      <c r="G27" s="62"/>
      <c r="H27" s="62"/>
      <c r="I27" s="64"/>
      <c r="J27" s="62"/>
      <c r="K27" s="92"/>
      <c r="L27" s="64"/>
    </row>
    <row r="28" spans="1:14" s="4" customFormat="1" x14ac:dyDescent="0.25">
      <c r="A28" s="63"/>
      <c r="B28" s="6" t="s">
        <v>24</v>
      </c>
      <c r="C28" s="63"/>
      <c r="D28" s="63"/>
      <c r="E28" s="65"/>
      <c r="F28" s="63"/>
      <c r="G28" s="63"/>
      <c r="H28" s="63"/>
      <c r="I28" s="65"/>
      <c r="J28" s="63"/>
      <c r="K28" s="93"/>
      <c r="L28" s="65"/>
    </row>
    <row r="29" spans="1:14" s="25" customFormat="1" ht="30" customHeight="1" x14ac:dyDescent="0.25">
      <c r="A29" s="71">
        <v>3</v>
      </c>
      <c r="B29" s="18" t="s">
        <v>98</v>
      </c>
      <c r="C29" s="62" t="s">
        <v>29</v>
      </c>
      <c r="D29" s="62"/>
      <c r="E29" s="96">
        <v>44</v>
      </c>
      <c r="F29" s="62"/>
      <c r="G29" s="62"/>
      <c r="H29" s="62"/>
      <c r="I29" s="62"/>
      <c r="J29" s="62"/>
      <c r="K29" s="62"/>
      <c r="L29" s="62"/>
    </row>
    <row r="30" spans="1:14" s="4" customFormat="1" ht="45" x14ac:dyDescent="0.25">
      <c r="A30" s="72"/>
      <c r="B30" s="20" t="s">
        <v>99</v>
      </c>
      <c r="C30" s="63"/>
      <c r="D30" s="63"/>
      <c r="E30" s="97"/>
      <c r="F30" s="63"/>
      <c r="G30" s="63"/>
      <c r="H30" s="63"/>
      <c r="I30" s="63"/>
      <c r="J30" s="63"/>
      <c r="K30" s="63"/>
      <c r="L30" s="63"/>
    </row>
    <row r="31" spans="1:14" s="4" customFormat="1" x14ac:dyDescent="0.25">
      <c r="A31" s="71"/>
      <c r="B31" s="17" t="s">
        <v>13</v>
      </c>
      <c r="C31" s="62" t="s">
        <v>14</v>
      </c>
      <c r="D31" s="62">
        <v>1.24</v>
      </c>
      <c r="E31" s="64">
        <f>E29*D31</f>
        <v>54.56</v>
      </c>
      <c r="F31" s="62"/>
      <c r="G31" s="62"/>
      <c r="H31" s="62"/>
      <c r="I31" s="94"/>
      <c r="J31" s="62"/>
      <c r="K31" s="62"/>
      <c r="L31" s="64"/>
    </row>
    <row r="32" spans="1:14" s="4" customFormat="1" x14ac:dyDescent="0.25">
      <c r="A32" s="72"/>
      <c r="B32" s="6" t="s">
        <v>15</v>
      </c>
      <c r="C32" s="63"/>
      <c r="D32" s="63"/>
      <c r="E32" s="65"/>
      <c r="F32" s="63"/>
      <c r="G32" s="63"/>
      <c r="H32" s="63"/>
      <c r="I32" s="95"/>
      <c r="J32" s="63"/>
      <c r="K32" s="63"/>
      <c r="L32" s="65"/>
    </row>
    <row r="33" spans="1:14" s="4" customFormat="1" x14ac:dyDescent="0.25">
      <c r="A33" s="71"/>
      <c r="B33" s="5" t="s">
        <v>77</v>
      </c>
      <c r="C33" s="62" t="s">
        <v>27</v>
      </c>
      <c r="D33" s="62">
        <v>0.45</v>
      </c>
      <c r="E33" s="64">
        <f>E29*D33</f>
        <v>19.8</v>
      </c>
      <c r="F33" s="62"/>
      <c r="G33" s="62"/>
      <c r="H33" s="62"/>
      <c r="I33" s="94"/>
      <c r="J33" s="62"/>
      <c r="K33" s="92"/>
      <c r="L33" s="64"/>
    </row>
    <row r="34" spans="1:14" s="4" customFormat="1" x14ac:dyDescent="0.25">
      <c r="A34" s="72"/>
      <c r="B34" s="6" t="s">
        <v>78</v>
      </c>
      <c r="C34" s="63"/>
      <c r="D34" s="63"/>
      <c r="E34" s="65"/>
      <c r="F34" s="63"/>
      <c r="G34" s="63"/>
      <c r="H34" s="63"/>
      <c r="I34" s="95"/>
      <c r="J34" s="63"/>
      <c r="K34" s="93"/>
      <c r="L34" s="65"/>
    </row>
    <row r="35" spans="1:14" s="4" customFormat="1" x14ac:dyDescent="0.25">
      <c r="A35" s="71"/>
      <c r="B35" s="5" t="s">
        <v>38</v>
      </c>
      <c r="C35" s="62" t="s">
        <v>27</v>
      </c>
      <c r="D35" s="62">
        <v>1.2</v>
      </c>
      <c r="E35" s="64">
        <f>E29*D35</f>
        <v>52.8</v>
      </c>
      <c r="F35" s="62"/>
      <c r="G35" s="62"/>
      <c r="H35" s="62"/>
      <c r="I35" s="94"/>
      <c r="J35" s="62"/>
      <c r="K35" s="64"/>
      <c r="L35" s="64"/>
    </row>
    <row r="36" spans="1:14" s="4" customFormat="1" ht="30" x14ac:dyDescent="0.25">
      <c r="A36" s="72"/>
      <c r="B36" s="6" t="s">
        <v>32</v>
      </c>
      <c r="C36" s="63"/>
      <c r="D36" s="63"/>
      <c r="E36" s="65"/>
      <c r="F36" s="63"/>
      <c r="G36" s="63"/>
      <c r="H36" s="63"/>
      <c r="I36" s="95"/>
      <c r="J36" s="63"/>
      <c r="K36" s="65"/>
      <c r="L36" s="65"/>
    </row>
    <row r="37" spans="1:14" s="25" customFormat="1" x14ac:dyDescent="0.25">
      <c r="A37" s="71"/>
      <c r="B37" s="17" t="s">
        <v>23</v>
      </c>
      <c r="C37" s="62" t="s">
        <v>21</v>
      </c>
      <c r="D37" s="62">
        <v>2.09</v>
      </c>
      <c r="E37" s="64">
        <f>E29*D37</f>
        <v>91.96</v>
      </c>
      <c r="F37" s="62"/>
      <c r="G37" s="62"/>
      <c r="H37" s="62"/>
      <c r="I37" s="64"/>
      <c r="J37" s="62"/>
      <c r="K37" s="92"/>
      <c r="L37" s="64"/>
    </row>
    <row r="38" spans="1:14" s="4" customFormat="1" x14ac:dyDescent="0.25">
      <c r="A38" s="72"/>
      <c r="B38" s="6" t="s">
        <v>24</v>
      </c>
      <c r="C38" s="63"/>
      <c r="D38" s="63"/>
      <c r="E38" s="65"/>
      <c r="F38" s="63"/>
      <c r="G38" s="63"/>
      <c r="H38" s="63"/>
      <c r="I38" s="65"/>
      <c r="J38" s="63"/>
      <c r="K38" s="93"/>
      <c r="L38" s="65"/>
    </row>
    <row r="39" spans="1:14" s="25" customFormat="1" ht="19.899999999999999" customHeight="1" x14ac:dyDescent="0.25">
      <c r="A39" s="49"/>
      <c r="B39" s="50" t="s">
        <v>5</v>
      </c>
      <c r="C39" s="49"/>
      <c r="D39" s="49"/>
      <c r="E39" s="49"/>
      <c r="F39" s="49"/>
      <c r="G39" s="51"/>
      <c r="H39" s="49"/>
      <c r="I39" s="51"/>
      <c r="J39" s="49"/>
      <c r="K39" s="51"/>
      <c r="L39" s="51"/>
      <c r="N39" s="7"/>
    </row>
    <row r="40" spans="1:14" s="25" customFormat="1" ht="19.899999999999999" customHeight="1" x14ac:dyDescent="0.25">
      <c r="A40" s="49"/>
      <c r="B40" s="52" t="s">
        <v>18</v>
      </c>
      <c r="C40" s="53" t="s">
        <v>141</v>
      </c>
      <c r="D40" s="49"/>
      <c r="E40" s="49"/>
      <c r="F40" s="49"/>
      <c r="G40" s="49"/>
      <c r="H40" s="49"/>
      <c r="I40" s="49"/>
      <c r="J40" s="49"/>
      <c r="K40" s="49"/>
      <c r="L40" s="54"/>
    </row>
    <row r="41" spans="1:14" s="25" customFormat="1" ht="19.899999999999999" customHeight="1" x14ac:dyDescent="0.25">
      <c r="A41" s="49"/>
      <c r="B41" s="50" t="s">
        <v>5</v>
      </c>
      <c r="C41" s="49"/>
      <c r="D41" s="49"/>
      <c r="E41" s="49"/>
      <c r="F41" s="49"/>
      <c r="G41" s="49"/>
      <c r="H41" s="49"/>
      <c r="I41" s="49"/>
      <c r="J41" s="49"/>
      <c r="K41" s="49"/>
      <c r="L41" s="51"/>
    </row>
    <row r="42" spans="1:14" s="25" customFormat="1" ht="19.899999999999999" customHeight="1" x14ac:dyDescent="0.25">
      <c r="A42" s="49"/>
      <c r="B42" s="52" t="s">
        <v>19</v>
      </c>
      <c r="C42" s="53" t="s">
        <v>141</v>
      </c>
      <c r="D42" s="49"/>
      <c r="E42" s="49"/>
      <c r="F42" s="49"/>
      <c r="G42" s="49"/>
      <c r="H42" s="49"/>
      <c r="I42" s="49"/>
      <c r="J42" s="49"/>
      <c r="K42" s="49"/>
      <c r="L42" s="54"/>
    </row>
    <row r="43" spans="1:14" s="25" customFormat="1" ht="19.899999999999999" customHeight="1" x14ac:dyDescent="0.25">
      <c r="A43" s="49"/>
      <c r="B43" s="55" t="s">
        <v>26</v>
      </c>
      <c r="C43" s="49"/>
      <c r="D43" s="49"/>
      <c r="E43" s="49"/>
      <c r="F43" s="49"/>
      <c r="G43" s="49"/>
      <c r="H43" s="49"/>
      <c r="I43" s="49"/>
      <c r="J43" s="49"/>
      <c r="K43" s="49"/>
      <c r="L43" s="56"/>
    </row>
    <row r="44" spans="1:14" s="25" customFormat="1" ht="19.899999999999999" customHeight="1" x14ac:dyDescent="0.25">
      <c r="A44" s="89" t="s">
        <v>79</v>
      </c>
      <c r="B44" s="90"/>
      <c r="C44" s="91"/>
      <c r="D44" s="82" t="s">
        <v>25</v>
      </c>
      <c r="E44" s="83"/>
      <c r="F44" s="83"/>
      <c r="G44" s="83"/>
      <c r="H44" s="83"/>
      <c r="I44" s="83"/>
      <c r="J44" s="83"/>
      <c r="K44" s="83"/>
      <c r="L44" s="84"/>
    </row>
    <row r="45" spans="1:14" s="23" customFormat="1" ht="45" x14ac:dyDescent="0.25">
      <c r="A45" s="68">
        <v>4</v>
      </c>
      <c r="B45" s="18" t="s">
        <v>126</v>
      </c>
      <c r="C45" s="69" t="s">
        <v>29</v>
      </c>
      <c r="D45" s="59"/>
      <c r="E45" s="66">
        <f>E70+E51</f>
        <v>42</v>
      </c>
      <c r="F45" s="59"/>
      <c r="G45" s="59"/>
      <c r="H45" s="59"/>
      <c r="I45" s="59"/>
      <c r="J45" s="59"/>
      <c r="K45" s="59"/>
      <c r="L45" s="59"/>
    </row>
    <row r="46" spans="1:14" s="4" customFormat="1" ht="30" x14ac:dyDescent="0.25">
      <c r="A46" s="68"/>
      <c r="B46" s="20" t="s">
        <v>127</v>
      </c>
      <c r="C46" s="70"/>
      <c r="D46" s="59"/>
      <c r="E46" s="67"/>
      <c r="F46" s="59"/>
      <c r="G46" s="59"/>
      <c r="H46" s="59"/>
      <c r="I46" s="59"/>
      <c r="J46" s="59"/>
      <c r="K46" s="59"/>
      <c r="L46" s="59"/>
    </row>
    <row r="47" spans="1:14" s="4" customFormat="1" x14ac:dyDescent="0.25">
      <c r="A47" s="68"/>
      <c r="B47" s="17" t="s">
        <v>13</v>
      </c>
      <c r="C47" s="59" t="s">
        <v>14</v>
      </c>
      <c r="D47" s="59">
        <v>0.2</v>
      </c>
      <c r="E47" s="60">
        <f>E45*D47</f>
        <v>8.4</v>
      </c>
      <c r="F47" s="59"/>
      <c r="G47" s="59"/>
      <c r="H47" s="61"/>
      <c r="I47" s="61"/>
      <c r="J47" s="59"/>
      <c r="K47" s="59"/>
      <c r="L47" s="60"/>
    </row>
    <row r="48" spans="1:14" s="4" customFormat="1" x14ac:dyDescent="0.25">
      <c r="A48" s="68"/>
      <c r="B48" s="6" t="s">
        <v>15</v>
      </c>
      <c r="C48" s="59"/>
      <c r="D48" s="59"/>
      <c r="E48" s="60"/>
      <c r="F48" s="59"/>
      <c r="G48" s="59"/>
      <c r="H48" s="61"/>
      <c r="I48" s="61"/>
      <c r="J48" s="59"/>
      <c r="K48" s="59"/>
      <c r="L48" s="59"/>
    </row>
    <row r="49" spans="1:12" s="4" customFormat="1" x14ac:dyDescent="0.25">
      <c r="A49" s="68"/>
      <c r="B49" s="5" t="s">
        <v>34</v>
      </c>
      <c r="C49" s="59" t="s">
        <v>27</v>
      </c>
      <c r="D49" s="59">
        <v>0.112</v>
      </c>
      <c r="E49" s="60">
        <f>E45*D49</f>
        <v>4.7039999999999997</v>
      </c>
      <c r="F49" s="59"/>
      <c r="G49" s="59"/>
      <c r="H49" s="59"/>
      <c r="I49" s="61"/>
      <c r="J49" s="59"/>
      <c r="K49" s="61"/>
      <c r="L49" s="60"/>
    </row>
    <row r="50" spans="1:12" s="4" customFormat="1" x14ac:dyDescent="0.25">
      <c r="A50" s="68"/>
      <c r="B50" s="6" t="s">
        <v>33</v>
      </c>
      <c r="C50" s="59"/>
      <c r="D50" s="59"/>
      <c r="E50" s="60"/>
      <c r="F50" s="59"/>
      <c r="G50" s="59"/>
      <c r="H50" s="59"/>
      <c r="I50" s="61"/>
      <c r="J50" s="59"/>
      <c r="K50" s="61"/>
      <c r="L50" s="59"/>
    </row>
    <row r="51" spans="1:12" s="46" customFormat="1" ht="30" x14ac:dyDescent="0.25">
      <c r="A51" s="59">
        <v>5</v>
      </c>
      <c r="B51" s="18" t="s">
        <v>130</v>
      </c>
      <c r="C51" s="44" t="s">
        <v>29</v>
      </c>
      <c r="D51" s="59"/>
      <c r="E51" s="47">
        <v>1</v>
      </c>
      <c r="F51" s="59"/>
      <c r="G51" s="59"/>
      <c r="H51" s="59"/>
      <c r="I51" s="59"/>
      <c r="J51" s="59"/>
      <c r="K51" s="59"/>
      <c r="L51" s="59"/>
    </row>
    <row r="52" spans="1:12" s="46" customFormat="1" x14ac:dyDescent="0.25">
      <c r="A52" s="59"/>
      <c r="B52" s="19"/>
      <c r="C52" s="13" t="s">
        <v>35</v>
      </c>
      <c r="D52" s="59"/>
      <c r="E52" s="38">
        <f>E51*0.07</f>
        <v>7.0000000000000007E-2</v>
      </c>
      <c r="F52" s="59"/>
      <c r="G52" s="59"/>
      <c r="H52" s="59"/>
      <c r="I52" s="59"/>
      <c r="J52" s="59"/>
      <c r="K52" s="59"/>
      <c r="L52" s="59"/>
    </row>
    <row r="53" spans="1:12" s="4" customFormat="1" ht="45" x14ac:dyDescent="0.25">
      <c r="A53" s="59"/>
      <c r="B53" s="20" t="s">
        <v>131</v>
      </c>
      <c r="C53" s="45"/>
      <c r="D53" s="59"/>
      <c r="E53" s="38"/>
      <c r="F53" s="59"/>
      <c r="G53" s="59"/>
      <c r="H53" s="59"/>
      <c r="I53" s="59"/>
      <c r="J53" s="59"/>
      <c r="K53" s="59"/>
      <c r="L53" s="59"/>
    </row>
    <row r="54" spans="1:12" s="4" customFormat="1" x14ac:dyDescent="0.25">
      <c r="A54" s="59"/>
      <c r="B54" s="17" t="s">
        <v>13</v>
      </c>
      <c r="C54" s="59" t="s">
        <v>14</v>
      </c>
      <c r="D54" s="59">
        <v>19.399999999999999</v>
      </c>
      <c r="E54" s="60">
        <f>E52*D54</f>
        <v>1.3580000000000001</v>
      </c>
      <c r="F54" s="59"/>
      <c r="G54" s="59"/>
      <c r="H54" s="59"/>
      <c r="I54" s="61"/>
      <c r="J54" s="59"/>
      <c r="K54" s="59"/>
      <c r="L54" s="60"/>
    </row>
    <row r="55" spans="1:12" s="4" customFormat="1" x14ac:dyDescent="0.25">
      <c r="A55" s="59"/>
      <c r="B55" s="6" t="s">
        <v>15</v>
      </c>
      <c r="C55" s="59"/>
      <c r="D55" s="59"/>
      <c r="E55" s="60"/>
      <c r="F55" s="59"/>
      <c r="G55" s="59"/>
      <c r="H55" s="59"/>
      <c r="I55" s="61"/>
      <c r="J55" s="59"/>
      <c r="K55" s="59"/>
      <c r="L55" s="59"/>
    </row>
    <row r="56" spans="1:12" s="4" customFormat="1" x14ac:dyDescent="0.25">
      <c r="A56" s="59"/>
      <c r="B56" s="5" t="s">
        <v>39</v>
      </c>
      <c r="C56" s="59" t="s">
        <v>27</v>
      </c>
      <c r="D56" s="59">
        <v>2.36</v>
      </c>
      <c r="E56" s="60">
        <f>E52*D56</f>
        <v>0.16520000000000001</v>
      </c>
      <c r="F56" s="59"/>
      <c r="G56" s="59"/>
      <c r="H56" s="59"/>
      <c r="I56" s="61"/>
      <c r="J56" s="59"/>
      <c r="K56" s="61"/>
      <c r="L56" s="60"/>
    </row>
    <row r="57" spans="1:12" s="4" customFormat="1" x14ac:dyDescent="0.25">
      <c r="A57" s="59"/>
      <c r="B57" s="6" t="s">
        <v>40</v>
      </c>
      <c r="C57" s="59"/>
      <c r="D57" s="59"/>
      <c r="E57" s="60"/>
      <c r="F57" s="59"/>
      <c r="G57" s="59"/>
      <c r="H57" s="59"/>
      <c r="I57" s="61"/>
      <c r="J57" s="59"/>
      <c r="K57" s="61"/>
      <c r="L57" s="59"/>
    </row>
    <row r="58" spans="1:12" s="46" customFormat="1" x14ac:dyDescent="0.25">
      <c r="A58" s="59"/>
      <c r="B58" s="5" t="s">
        <v>23</v>
      </c>
      <c r="C58" s="59" t="s">
        <v>21</v>
      </c>
      <c r="D58" s="59">
        <v>2.09</v>
      </c>
      <c r="E58" s="60">
        <f>E52*D58</f>
        <v>0.14630000000000001</v>
      </c>
      <c r="F58" s="59"/>
      <c r="G58" s="59"/>
      <c r="H58" s="59"/>
      <c r="I58" s="60"/>
      <c r="J58" s="59"/>
      <c r="K58" s="76"/>
      <c r="L58" s="60"/>
    </row>
    <row r="59" spans="1:12" s="4" customFormat="1" x14ac:dyDescent="0.25">
      <c r="A59" s="59"/>
      <c r="B59" s="6" t="s">
        <v>24</v>
      </c>
      <c r="C59" s="59"/>
      <c r="D59" s="59"/>
      <c r="E59" s="60"/>
      <c r="F59" s="59"/>
      <c r="G59" s="59"/>
      <c r="H59" s="59"/>
      <c r="I59" s="60"/>
      <c r="J59" s="59"/>
      <c r="K59" s="76"/>
      <c r="L59" s="59"/>
    </row>
    <row r="60" spans="1:12" s="46" customFormat="1" x14ac:dyDescent="0.25">
      <c r="A60" s="62"/>
      <c r="B60" s="27" t="s">
        <v>16</v>
      </c>
      <c r="C60" s="62"/>
      <c r="D60" s="62"/>
      <c r="E60" s="64"/>
      <c r="F60" s="62"/>
      <c r="G60" s="62"/>
      <c r="H60" s="62"/>
      <c r="I60" s="64"/>
      <c r="J60" s="62"/>
      <c r="K60" s="62"/>
      <c r="L60" s="64"/>
    </row>
    <row r="61" spans="1:12" s="4" customFormat="1" x14ac:dyDescent="0.25">
      <c r="A61" s="63"/>
      <c r="B61" s="28" t="s">
        <v>17</v>
      </c>
      <c r="C61" s="63"/>
      <c r="D61" s="63"/>
      <c r="E61" s="65"/>
      <c r="F61" s="63"/>
      <c r="G61" s="63"/>
      <c r="H61" s="63"/>
      <c r="I61" s="65"/>
      <c r="J61" s="63"/>
      <c r="K61" s="63"/>
      <c r="L61" s="65"/>
    </row>
    <row r="62" spans="1:12" s="4" customFormat="1" x14ac:dyDescent="0.25">
      <c r="A62" s="59"/>
      <c r="B62" s="5" t="s">
        <v>100</v>
      </c>
      <c r="C62" s="59" t="s">
        <v>28</v>
      </c>
      <c r="D62" s="61">
        <v>8.5</v>
      </c>
      <c r="E62" s="61">
        <f>E51*D62</f>
        <v>8.5</v>
      </c>
      <c r="F62" s="59"/>
      <c r="G62" s="61"/>
      <c r="H62" s="59"/>
      <c r="I62" s="60"/>
      <c r="J62" s="59"/>
      <c r="K62" s="59"/>
      <c r="L62" s="60"/>
    </row>
    <row r="63" spans="1:12" s="4" customFormat="1" x14ac:dyDescent="0.25">
      <c r="A63" s="59"/>
      <c r="B63" s="6" t="s">
        <v>101</v>
      </c>
      <c r="C63" s="59"/>
      <c r="D63" s="61"/>
      <c r="E63" s="61"/>
      <c r="F63" s="59"/>
      <c r="G63" s="61"/>
      <c r="H63" s="59"/>
      <c r="I63" s="60"/>
      <c r="J63" s="59"/>
      <c r="K63" s="59"/>
      <c r="L63" s="59"/>
    </row>
    <row r="64" spans="1:12" s="4" customFormat="1" ht="30" x14ac:dyDescent="0.25">
      <c r="A64" s="59"/>
      <c r="B64" s="5" t="s">
        <v>102</v>
      </c>
      <c r="C64" s="59" t="s">
        <v>29</v>
      </c>
      <c r="D64" s="77">
        <v>1</v>
      </c>
      <c r="E64" s="77">
        <f>E51*D64</f>
        <v>1</v>
      </c>
      <c r="F64" s="59"/>
      <c r="G64" s="61"/>
      <c r="H64" s="59"/>
      <c r="I64" s="60"/>
      <c r="J64" s="59"/>
      <c r="K64" s="59"/>
      <c r="L64" s="60"/>
    </row>
    <row r="65" spans="1:14" s="4" customFormat="1" ht="30" x14ac:dyDescent="0.25">
      <c r="A65" s="59"/>
      <c r="B65" s="6" t="s">
        <v>103</v>
      </c>
      <c r="C65" s="59"/>
      <c r="D65" s="77"/>
      <c r="E65" s="77"/>
      <c r="F65" s="59"/>
      <c r="G65" s="61"/>
      <c r="H65" s="59"/>
      <c r="I65" s="60"/>
      <c r="J65" s="59"/>
      <c r="K65" s="59"/>
      <c r="L65" s="59"/>
    </row>
    <row r="66" spans="1:14" s="4" customFormat="1" x14ac:dyDescent="0.25">
      <c r="A66" s="59"/>
      <c r="B66" s="5" t="s">
        <v>132</v>
      </c>
      <c r="C66" s="59" t="s">
        <v>28</v>
      </c>
      <c r="D66" s="60">
        <v>0.48</v>
      </c>
      <c r="E66" s="60">
        <f>E51*D66</f>
        <v>0.48</v>
      </c>
      <c r="F66" s="59"/>
      <c r="G66" s="60"/>
      <c r="H66" s="59"/>
      <c r="I66" s="60"/>
      <c r="J66" s="59"/>
      <c r="K66" s="59"/>
      <c r="L66" s="60"/>
    </row>
    <row r="67" spans="1:14" s="4" customFormat="1" x14ac:dyDescent="0.25">
      <c r="A67" s="59"/>
      <c r="B67" s="6" t="s">
        <v>133</v>
      </c>
      <c r="C67" s="59"/>
      <c r="D67" s="60"/>
      <c r="E67" s="60"/>
      <c r="F67" s="59"/>
      <c r="G67" s="60"/>
      <c r="H67" s="59"/>
      <c r="I67" s="60"/>
      <c r="J67" s="59"/>
      <c r="K67" s="59"/>
      <c r="L67" s="59"/>
    </row>
    <row r="68" spans="1:14" s="46" customFormat="1" x14ac:dyDescent="0.25">
      <c r="A68" s="59"/>
      <c r="B68" s="17" t="s">
        <v>20</v>
      </c>
      <c r="C68" s="59" t="s">
        <v>21</v>
      </c>
      <c r="D68" s="59">
        <v>2.78</v>
      </c>
      <c r="E68" s="60">
        <f>E52*D68</f>
        <v>0.1946</v>
      </c>
      <c r="F68" s="59"/>
      <c r="G68" s="60"/>
      <c r="H68" s="59"/>
      <c r="I68" s="60"/>
      <c r="J68" s="59"/>
      <c r="K68" s="59"/>
      <c r="L68" s="60"/>
    </row>
    <row r="69" spans="1:14" s="4" customFormat="1" x14ac:dyDescent="0.25">
      <c r="A69" s="59"/>
      <c r="B69" s="6" t="s">
        <v>22</v>
      </c>
      <c r="C69" s="59"/>
      <c r="D69" s="59"/>
      <c r="E69" s="60"/>
      <c r="F69" s="59"/>
      <c r="G69" s="60"/>
      <c r="H69" s="59"/>
      <c r="I69" s="60"/>
      <c r="J69" s="59"/>
      <c r="K69" s="59"/>
      <c r="L69" s="59"/>
      <c r="N69" s="12"/>
    </row>
    <row r="70" spans="1:14" s="39" customFormat="1" ht="30" x14ac:dyDescent="0.25">
      <c r="A70" s="68">
        <v>6</v>
      </c>
      <c r="B70" s="18" t="s">
        <v>108</v>
      </c>
      <c r="C70" s="31" t="s">
        <v>29</v>
      </c>
      <c r="D70" s="59"/>
      <c r="E70" s="34">
        <v>41</v>
      </c>
      <c r="F70" s="59"/>
      <c r="G70" s="59"/>
      <c r="H70" s="59"/>
      <c r="I70" s="59"/>
      <c r="J70" s="59"/>
      <c r="K70" s="59"/>
      <c r="L70" s="59"/>
    </row>
    <row r="71" spans="1:14" s="39" customFormat="1" x14ac:dyDescent="0.25">
      <c r="A71" s="68"/>
      <c r="B71" s="19"/>
      <c r="C71" s="13" t="s">
        <v>35</v>
      </c>
      <c r="D71" s="59"/>
      <c r="E71" s="40">
        <f>E70*0.071</f>
        <v>2.9109999999999996</v>
      </c>
      <c r="F71" s="59"/>
      <c r="G71" s="59"/>
      <c r="H71" s="59"/>
      <c r="I71" s="59"/>
      <c r="J71" s="59"/>
      <c r="K71" s="59"/>
      <c r="L71" s="59"/>
    </row>
    <row r="72" spans="1:14" s="4" customFormat="1" ht="45" x14ac:dyDescent="0.25">
      <c r="A72" s="68"/>
      <c r="B72" s="20" t="s">
        <v>109</v>
      </c>
      <c r="C72" s="32"/>
      <c r="D72" s="59"/>
      <c r="E72" s="38"/>
      <c r="F72" s="59"/>
      <c r="G72" s="59"/>
      <c r="H72" s="59"/>
      <c r="I72" s="59"/>
      <c r="J72" s="59"/>
      <c r="K72" s="59"/>
      <c r="L72" s="59"/>
    </row>
    <row r="73" spans="1:14" s="4" customFormat="1" x14ac:dyDescent="0.25">
      <c r="A73" s="68"/>
      <c r="B73" s="17" t="s">
        <v>13</v>
      </c>
      <c r="C73" s="59" t="s">
        <v>14</v>
      </c>
      <c r="D73" s="59">
        <v>19.399999999999999</v>
      </c>
      <c r="E73" s="60">
        <f>E71*D73</f>
        <v>56.473399999999991</v>
      </c>
      <c r="F73" s="59"/>
      <c r="G73" s="59"/>
      <c r="H73" s="59"/>
      <c r="I73" s="61"/>
      <c r="J73" s="59"/>
      <c r="K73" s="59"/>
      <c r="L73" s="60"/>
    </row>
    <row r="74" spans="1:14" s="4" customFormat="1" x14ac:dyDescent="0.25">
      <c r="A74" s="68"/>
      <c r="B74" s="6" t="s">
        <v>15</v>
      </c>
      <c r="C74" s="59"/>
      <c r="D74" s="59"/>
      <c r="E74" s="60"/>
      <c r="F74" s="59"/>
      <c r="G74" s="59"/>
      <c r="H74" s="59"/>
      <c r="I74" s="61"/>
      <c r="J74" s="59"/>
      <c r="K74" s="59"/>
      <c r="L74" s="59"/>
    </row>
    <row r="75" spans="1:14" s="4" customFormat="1" x14ac:dyDescent="0.25">
      <c r="A75" s="68"/>
      <c r="B75" s="5" t="s">
        <v>39</v>
      </c>
      <c r="C75" s="59" t="s">
        <v>27</v>
      </c>
      <c r="D75" s="59">
        <v>2.36</v>
      </c>
      <c r="E75" s="60">
        <f>E71*D75</f>
        <v>6.869959999999999</v>
      </c>
      <c r="F75" s="59"/>
      <c r="G75" s="59"/>
      <c r="H75" s="59"/>
      <c r="I75" s="61"/>
      <c r="J75" s="59"/>
      <c r="K75" s="61"/>
      <c r="L75" s="60"/>
    </row>
    <row r="76" spans="1:14" s="4" customFormat="1" x14ac:dyDescent="0.25">
      <c r="A76" s="68"/>
      <c r="B76" s="6" t="s">
        <v>40</v>
      </c>
      <c r="C76" s="59"/>
      <c r="D76" s="59"/>
      <c r="E76" s="60"/>
      <c r="F76" s="59"/>
      <c r="G76" s="59"/>
      <c r="H76" s="59"/>
      <c r="I76" s="61"/>
      <c r="J76" s="59"/>
      <c r="K76" s="61"/>
      <c r="L76" s="59"/>
    </row>
    <row r="77" spans="1:14" s="39" customFormat="1" x14ac:dyDescent="0.25">
      <c r="A77" s="68"/>
      <c r="B77" s="5" t="s">
        <v>23</v>
      </c>
      <c r="C77" s="59" t="s">
        <v>21</v>
      </c>
      <c r="D77" s="59">
        <v>2.09</v>
      </c>
      <c r="E77" s="60">
        <f>E71*D77</f>
        <v>6.0839899999999991</v>
      </c>
      <c r="F77" s="59"/>
      <c r="G77" s="59"/>
      <c r="H77" s="59"/>
      <c r="I77" s="60"/>
      <c r="J77" s="59"/>
      <c r="K77" s="76"/>
      <c r="L77" s="60"/>
    </row>
    <row r="78" spans="1:14" s="4" customFormat="1" x14ac:dyDescent="0.25">
      <c r="A78" s="68"/>
      <c r="B78" s="6" t="s">
        <v>24</v>
      </c>
      <c r="C78" s="59"/>
      <c r="D78" s="59"/>
      <c r="E78" s="60"/>
      <c r="F78" s="59"/>
      <c r="G78" s="59"/>
      <c r="H78" s="59"/>
      <c r="I78" s="60"/>
      <c r="J78" s="59"/>
      <c r="K78" s="76"/>
      <c r="L78" s="59"/>
    </row>
    <row r="79" spans="1:14" s="39" customFormat="1" x14ac:dyDescent="0.25">
      <c r="A79" s="71"/>
      <c r="B79" s="27" t="s">
        <v>16</v>
      </c>
      <c r="C79" s="62"/>
      <c r="D79" s="62"/>
      <c r="E79" s="64"/>
      <c r="F79" s="62"/>
      <c r="G79" s="62"/>
      <c r="H79" s="62"/>
      <c r="I79" s="64"/>
      <c r="J79" s="62"/>
      <c r="K79" s="62"/>
      <c r="L79" s="64"/>
    </row>
    <row r="80" spans="1:14" s="4" customFormat="1" x14ac:dyDescent="0.25">
      <c r="A80" s="72"/>
      <c r="B80" s="28" t="s">
        <v>17</v>
      </c>
      <c r="C80" s="63"/>
      <c r="D80" s="63"/>
      <c r="E80" s="65"/>
      <c r="F80" s="63"/>
      <c r="G80" s="63"/>
      <c r="H80" s="63"/>
      <c r="I80" s="65"/>
      <c r="J80" s="63"/>
      <c r="K80" s="63"/>
      <c r="L80" s="65"/>
    </row>
    <row r="81" spans="1:14" s="4" customFormat="1" x14ac:dyDescent="0.25">
      <c r="A81" s="68"/>
      <c r="B81" s="5" t="s">
        <v>100</v>
      </c>
      <c r="C81" s="59" t="s">
        <v>28</v>
      </c>
      <c r="D81" s="60">
        <v>8</v>
      </c>
      <c r="E81" s="60">
        <f>E70*D81</f>
        <v>328</v>
      </c>
      <c r="F81" s="59"/>
      <c r="G81" s="60"/>
      <c r="H81" s="59"/>
      <c r="I81" s="60"/>
      <c r="J81" s="59"/>
      <c r="K81" s="59"/>
      <c r="L81" s="60"/>
    </row>
    <row r="82" spans="1:14" s="4" customFormat="1" x14ac:dyDescent="0.25">
      <c r="A82" s="68"/>
      <c r="B82" s="6" t="s">
        <v>101</v>
      </c>
      <c r="C82" s="59"/>
      <c r="D82" s="60"/>
      <c r="E82" s="60"/>
      <c r="F82" s="59"/>
      <c r="G82" s="60"/>
      <c r="H82" s="59"/>
      <c r="I82" s="60"/>
      <c r="J82" s="59"/>
      <c r="K82" s="59"/>
      <c r="L82" s="59"/>
    </row>
    <row r="83" spans="1:14" s="4" customFormat="1" x14ac:dyDescent="0.25">
      <c r="A83" s="68"/>
      <c r="B83" s="5" t="s">
        <v>80</v>
      </c>
      <c r="C83" s="59" t="s">
        <v>28</v>
      </c>
      <c r="D83" s="60">
        <v>1.4</v>
      </c>
      <c r="E83" s="60">
        <f>E70*D83</f>
        <v>57.4</v>
      </c>
      <c r="F83" s="59"/>
      <c r="G83" s="60"/>
      <c r="H83" s="59"/>
      <c r="I83" s="60"/>
      <c r="J83" s="59"/>
      <c r="K83" s="59"/>
      <c r="L83" s="60"/>
    </row>
    <row r="84" spans="1:14" s="4" customFormat="1" x14ac:dyDescent="0.25">
      <c r="A84" s="68"/>
      <c r="B84" s="6" t="s">
        <v>81</v>
      </c>
      <c r="C84" s="59"/>
      <c r="D84" s="60"/>
      <c r="E84" s="60"/>
      <c r="F84" s="59"/>
      <c r="G84" s="60"/>
      <c r="H84" s="59"/>
      <c r="I84" s="60"/>
      <c r="J84" s="59"/>
      <c r="K84" s="59"/>
      <c r="L84" s="59"/>
    </row>
    <row r="85" spans="1:14" s="4" customFormat="1" ht="30" x14ac:dyDescent="0.25">
      <c r="A85" s="68"/>
      <c r="B85" s="5" t="s">
        <v>102</v>
      </c>
      <c r="C85" s="59" t="s">
        <v>29</v>
      </c>
      <c r="D85" s="77">
        <v>1</v>
      </c>
      <c r="E85" s="77">
        <f>E70*D85</f>
        <v>41</v>
      </c>
      <c r="F85" s="59"/>
      <c r="G85" s="60"/>
      <c r="H85" s="59"/>
      <c r="I85" s="60"/>
      <c r="J85" s="59"/>
      <c r="K85" s="59"/>
      <c r="L85" s="60"/>
    </row>
    <row r="86" spans="1:14" s="4" customFormat="1" ht="30" x14ac:dyDescent="0.25">
      <c r="A86" s="68"/>
      <c r="B86" s="6" t="s">
        <v>103</v>
      </c>
      <c r="C86" s="59"/>
      <c r="D86" s="77"/>
      <c r="E86" s="77"/>
      <c r="F86" s="59"/>
      <c r="G86" s="60"/>
      <c r="H86" s="59"/>
      <c r="I86" s="60"/>
      <c r="J86" s="59"/>
      <c r="K86" s="59"/>
      <c r="L86" s="59"/>
    </row>
    <row r="87" spans="1:14" s="4" customFormat="1" x14ac:dyDescent="0.25">
      <c r="A87" s="68"/>
      <c r="B87" s="5" t="s">
        <v>104</v>
      </c>
      <c r="C87" s="59" t="s">
        <v>28</v>
      </c>
      <c r="D87" s="60">
        <v>0.7</v>
      </c>
      <c r="E87" s="60">
        <f>E70*D87</f>
        <v>28.7</v>
      </c>
      <c r="F87" s="59"/>
      <c r="G87" s="60"/>
      <c r="H87" s="59"/>
      <c r="I87" s="60"/>
      <c r="J87" s="59"/>
      <c r="K87" s="59"/>
      <c r="L87" s="60"/>
    </row>
    <row r="88" spans="1:14" s="4" customFormat="1" x14ac:dyDescent="0.25">
      <c r="A88" s="68"/>
      <c r="B88" s="6" t="s">
        <v>105</v>
      </c>
      <c r="C88" s="59"/>
      <c r="D88" s="60"/>
      <c r="E88" s="60"/>
      <c r="F88" s="59"/>
      <c r="G88" s="60"/>
      <c r="H88" s="59"/>
      <c r="I88" s="60"/>
      <c r="J88" s="59"/>
      <c r="K88" s="59"/>
      <c r="L88" s="59"/>
    </row>
    <row r="89" spans="1:14" s="4" customFormat="1" x14ac:dyDescent="0.25">
      <c r="A89" s="68"/>
      <c r="B89" s="5" t="s">
        <v>106</v>
      </c>
      <c r="C89" s="59" t="s">
        <v>28</v>
      </c>
      <c r="D89" s="60">
        <v>0.24</v>
      </c>
      <c r="E89" s="60">
        <f>E70*D89</f>
        <v>9.84</v>
      </c>
      <c r="F89" s="59"/>
      <c r="G89" s="60"/>
      <c r="H89" s="59"/>
      <c r="I89" s="60"/>
      <c r="J89" s="59"/>
      <c r="K89" s="59"/>
      <c r="L89" s="60"/>
    </row>
    <row r="90" spans="1:14" s="4" customFormat="1" x14ac:dyDescent="0.25">
      <c r="A90" s="68"/>
      <c r="B90" s="6" t="s">
        <v>107</v>
      </c>
      <c r="C90" s="59"/>
      <c r="D90" s="60"/>
      <c r="E90" s="60"/>
      <c r="F90" s="59"/>
      <c r="G90" s="60"/>
      <c r="H90" s="59"/>
      <c r="I90" s="60"/>
      <c r="J90" s="59"/>
      <c r="K90" s="59"/>
      <c r="L90" s="59"/>
    </row>
    <row r="91" spans="1:14" s="4" customFormat="1" x14ac:dyDescent="0.25">
      <c r="A91" s="68"/>
      <c r="B91" s="5" t="s">
        <v>42</v>
      </c>
      <c r="C91" s="59" t="s">
        <v>44</v>
      </c>
      <c r="D91" s="60">
        <v>6.3</v>
      </c>
      <c r="E91" s="76">
        <f>E71*D91</f>
        <v>18.339299999999998</v>
      </c>
      <c r="F91" s="59"/>
      <c r="G91" s="60"/>
      <c r="H91" s="59"/>
      <c r="I91" s="60"/>
      <c r="J91" s="59"/>
      <c r="K91" s="59"/>
      <c r="L91" s="60"/>
    </row>
    <row r="92" spans="1:14" s="4" customFormat="1" x14ac:dyDescent="0.25">
      <c r="A92" s="68"/>
      <c r="B92" s="6" t="s">
        <v>43</v>
      </c>
      <c r="C92" s="59"/>
      <c r="D92" s="60"/>
      <c r="E92" s="76"/>
      <c r="F92" s="59"/>
      <c r="G92" s="60"/>
      <c r="H92" s="59"/>
      <c r="I92" s="60"/>
      <c r="J92" s="59"/>
      <c r="K92" s="59"/>
      <c r="L92" s="59"/>
    </row>
    <row r="93" spans="1:14" s="39" customFormat="1" x14ac:dyDescent="0.25">
      <c r="A93" s="68"/>
      <c r="B93" s="17" t="s">
        <v>20</v>
      </c>
      <c r="C93" s="59" t="s">
        <v>21</v>
      </c>
      <c r="D93" s="59">
        <v>2.78</v>
      </c>
      <c r="E93" s="60">
        <f>E71*D93</f>
        <v>8.0925799999999981</v>
      </c>
      <c r="F93" s="59"/>
      <c r="G93" s="60"/>
      <c r="H93" s="59"/>
      <c r="I93" s="60"/>
      <c r="J93" s="59"/>
      <c r="K93" s="59"/>
      <c r="L93" s="60"/>
    </row>
    <row r="94" spans="1:14" s="4" customFormat="1" x14ac:dyDescent="0.25">
      <c r="A94" s="68"/>
      <c r="B94" s="6" t="s">
        <v>22</v>
      </c>
      <c r="C94" s="59"/>
      <c r="D94" s="59"/>
      <c r="E94" s="60"/>
      <c r="F94" s="59"/>
      <c r="G94" s="60"/>
      <c r="H94" s="59"/>
      <c r="I94" s="60"/>
      <c r="J94" s="59"/>
      <c r="K94" s="59"/>
      <c r="L94" s="59"/>
      <c r="N94" s="12"/>
    </row>
    <row r="95" spans="1:14" s="46" customFormat="1" ht="60" x14ac:dyDescent="0.25">
      <c r="A95" s="59">
        <v>7</v>
      </c>
      <c r="B95" s="18" t="s">
        <v>134</v>
      </c>
      <c r="C95" s="44" t="s">
        <v>29</v>
      </c>
      <c r="D95" s="59"/>
      <c r="E95" s="37">
        <f>E51</f>
        <v>1</v>
      </c>
      <c r="F95" s="59"/>
      <c r="G95" s="59"/>
      <c r="H95" s="59"/>
      <c r="I95" s="59"/>
      <c r="J95" s="59"/>
      <c r="K95" s="59"/>
      <c r="L95" s="59"/>
    </row>
    <row r="96" spans="1:14" s="46" customFormat="1" x14ac:dyDescent="0.25">
      <c r="A96" s="59"/>
      <c r="B96" s="19"/>
      <c r="C96" s="13" t="s">
        <v>41</v>
      </c>
      <c r="D96" s="59"/>
      <c r="E96" s="35">
        <f>E95*3.05*1.5</f>
        <v>4.5749999999999993</v>
      </c>
      <c r="F96" s="59"/>
      <c r="G96" s="59"/>
      <c r="H96" s="59"/>
      <c r="I96" s="59"/>
      <c r="J96" s="59"/>
      <c r="K96" s="59"/>
      <c r="L96" s="59"/>
    </row>
    <row r="97" spans="1:12" s="4" customFormat="1" ht="60" x14ac:dyDescent="0.25">
      <c r="A97" s="59"/>
      <c r="B97" s="20" t="s">
        <v>135</v>
      </c>
      <c r="C97" s="45"/>
      <c r="D97" s="59"/>
      <c r="E97" s="38"/>
      <c r="F97" s="59"/>
      <c r="G97" s="59"/>
      <c r="H97" s="59"/>
      <c r="I97" s="59"/>
      <c r="J97" s="59"/>
      <c r="K97" s="59"/>
      <c r="L97" s="59"/>
    </row>
    <row r="98" spans="1:12" s="4" customFormat="1" x14ac:dyDescent="0.25">
      <c r="A98" s="59"/>
      <c r="B98" s="17" t="s">
        <v>13</v>
      </c>
      <c r="C98" s="59" t="s">
        <v>14</v>
      </c>
      <c r="D98" s="59">
        <v>0.38800000000000001</v>
      </c>
      <c r="E98" s="60">
        <f>E96*D98</f>
        <v>1.7750999999999997</v>
      </c>
      <c r="F98" s="59"/>
      <c r="G98" s="59"/>
      <c r="H98" s="59"/>
      <c r="I98" s="61"/>
      <c r="J98" s="59"/>
      <c r="K98" s="59"/>
      <c r="L98" s="60"/>
    </row>
    <row r="99" spans="1:12" s="4" customFormat="1" x14ac:dyDescent="0.25">
      <c r="A99" s="59"/>
      <c r="B99" s="6" t="s">
        <v>15</v>
      </c>
      <c r="C99" s="59"/>
      <c r="D99" s="59"/>
      <c r="E99" s="60"/>
      <c r="F99" s="59"/>
      <c r="G99" s="59"/>
      <c r="H99" s="59"/>
      <c r="I99" s="61"/>
      <c r="J99" s="59"/>
      <c r="K99" s="59"/>
      <c r="L99" s="59"/>
    </row>
    <row r="100" spans="1:12" s="46" customFormat="1" x14ac:dyDescent="0.25">
      <c r="A100" s="59"/>
      <c r="B100" s="5" t="s">
        <v>23</v>
      </c>
      <c r="C100" s="59" t="s">
        <v>21</v>
      </c>
      <c r="D100" s="59">
        <v>2.9999999999999997E-4</v>
      </c>
      <c r="E100" s="75">
        <f>E96*D100</f>
        <v>1.3724999999999996E-3</v>
      </c>
      <c r="F100" s="59"/>
      <c r="G100" s="59"/>
      <c r="H100" s="59"/>
      <c r="I100" s="60"/>
      <c r="J100" s="59"/>
      <c r="K100" s="76"/>
      <c r="L100" s="76"/>
    </row>
    <row r="101" spans="1:12" s="4" customFormat="1" x14ac:dyDescent="0.25">
      <c r="A101" s="59"/>
      <c r="B101" s="6" t="s">
        <v>24</v>
      </c>
      <c r="C101" s="59"/>
      <c r="D101" s="59"/>
      <c r="E101" s="75"/>
      <c r="F101" s="59"/>
      <c r="G101" s="59"/>
      <c r="H101" s="59"/>
      <c r="I101" s="60"/>
      <c r="J101" s="59"/>
      <c r="K101" s="76"/>
      <c r="L101" s="76"/>
    </row>
    <row r="102" spans="1:12" s="46" customFormat="1" x14ac:dyDescent="0.25">
      <c r="A102" s="62"/>
      <c r="B102" s="27" t="s">
        <v>16</v>
      </c>
      <c r="C102" s="62"/>
      <c r="D102" s="62"/>
      <c r="E102" s="64"/>
      <c r="F102" s="62"/>
      <c r="G102" s="62"/>
      <c r="H102" s="62"/>
      <c r="I102" s="64"/>
      <c r="J102" s="62"/>
      <c r="K102" s="62"/>
      <c r="L102" s="64"/>
    </row>
    <row r="103" spans="1:12" s="4" customFormat="1" x14ac:dyDescent="0.25">
      <c r="A103" s="63"/>
      <c r="B103" s="28" t="s">
        <v>17</v>
      </c>
      <c r="C103" s="63"/>
      <c r="D103" s="63"/>
      <c r="E103" s="65"/>
      <c r="F103" s="63"/>
      <c r="G103" s="63"/>
      <c r="H103" s="63"/>
      <c r="I103" s="65"/>
      <c r="J103" s="63"/>
      <c r="K103" s="63"/>
      <c r="L103" s="65"/>
    </row>
    <row r="104" spans="1:12" s="4" customFormat="1" x14ac:dyDescent="0.25">
      <c r="A104" s="59"/>
      <c r="B104" s="5" t="s">
        <v>46</v>
      </c>
      <c r="C104" s="59" t="s">
        <v>44</v>
      </c>
      <c r="D104" s="60">
        <v>0.3</v>
      </c>
      <c r="E104" s="60">
        <f>E96*D104</f>
        <v>1.3724999999999998</v>
      </c>
      <c r="F104" s="59"/>
      <c r="G104" s="60"/>
      <c r="H104" s="59"/>
      <c r="I104" s="60"/>
      <c r="J104" s="59"/>
      <c r="K104" s="59"/>
      <c r="L104" s="60"/>
    </row>
    <row r="105" spans="1:12" s="4" customFormat="1" ht="30" x14ac:dyDescent="0.25">
      <c r="A105" s="59"/>
      <c r="B105" s="6" t="s">
        <v>47</v>
      </c>
      <c r="C105" s="59"/>
      <c r="D105" s="60"/>
      <c r="E105" s="60"/>
      <c r="F105" s="59"/>
      <c r="G105" s="60"/>
      <c r="H105" s="59"/>
      <c r="I105" s="60"/>
      <c r="J105" s="59"/>
      <c r="K105" s="59"/>
      <c r="L105" s="59"/>
    </row>
    <row r="106" spans="1:12" s="4" customFormat="1" x14ac:dyDescent="0.25">
      <c r="A106" s="59"/>
      <c r="B106" s="5" t="s">
        <v>49</v>
      </c>
      <c r="C106" s="59" t="s">
        <v>44</v>
      </c>
      <c r="D106" s="60">
        <v>0.5</v>
      </c>
      <c r="E106" s="60">
        <f>E96*D106</f>
        <v>2.2874999999999996</v>
      </c>
      <c r="F106" s="59"/>
      <c r="G106" s="60"/>
      <c r="H106" s="59"/>
      <c r="I106" s="60"/>
      <c r="J106" s="59"/>
      <c r="K106" s="59"/>
      <c r="L106" s="60"/>
    </row>
    <row r="107" spans="1:12" s="4" customFormat="1" x14ac:dyDescent="0.25">
      <c r="A107" s="59"/>
      <c r="B107" s="6" t="s">
        <v>48</v>
      </c>
      <c r="C107" s="59"/>
      <c r="D107" s="60"/>
      <c r="E107" s="60"/>
      <c r="F107" s="59"/>
      <c r="G107" s="60"/>
      <c r="H107" s="59"/>
      <c r="I107" s="60"/>
      <c r="J107" s="59"/>
      <c r="K107" s="59"/>
      <c r="L107" s="59"/>
    </row>
    <row r="108" spans="1:12" s="46" customFormat="1" x14ac:dyDescent="0.25">
      <c r="A108" s="59"/>
      <c r="B108" s="17" t="s">
        <v>20</v>
      </c>
      <c r="C108" s="59" t="s">
        <v>21</v>
      </c>
      <c r="D108" s="59">
        <v>1.9E-3</v>
      </c>
      <c r="E108" s="60">
        <f>E96*D108</f>
        <v>8.6924999999999988E-3</v>
      </c>
      <c r="F108" s="59"/>
      <c r="G108" s="60"/>
      <c r="H108" s="59"/>
      <c r="I108" s="60"/>
      <c r="J108" s="59"/>
      <c r="K108" s="59"/>
      <c r="L108" s="60"/>
    </row>
    <row r="109" spans="1:12" s="4" customFormat="1" x14ac:dyDescent="0.25">
      <c r="A109" s="59"/>
      <c r="B109" s="6" t="s">
        <v>22</v>
      </c>
      <c r="C109" s="59"/>
      <c r="D109" s="59"/>
      <c r="E109" s="60"/>
      <c r="F109" s="59"/>
      <c r="G109" s="60"/>
      <c r="H109" s="59"/>
      <c r="I109" s="60"/>
      <c r="J109" s="59"/>
      <c r="K109" s="59"/>
      <c r="L109" s="59"/>
    </row>
    <row r="110" spans="1:12" s="39" customFormat="1" ht="60" x14ac:dyDescent="0.25">
      <c r="A110" s="68">
        <v>8</v>
      </c>
      <c r="B110" s="18" t="s">
        <v>82</v>
      </c>
      <c r="C110" s="31" t="s">
        <v>29</v>
      </c>
      <c r="D110" s="59"/>
      <c r="E110" s="37">
        <f>E70</f>
        <v>41</v>
      </c>
      <c r="F110" s="59"/>
      <c r="G110" s="59"/>
      <c r="H110" s="59"/>
      <c r="I110" s="59"/>
      <c r="J110" s="59"/>
      <c r="K110" s="59"/>
      <c r="L110" s="59"/>
    </row>
    <row r="111" spans="1:12" s="39" customFormat="1" x14ac:dyDescent="0.25">
      <c r="A111" s="68"/>
      <c r="B111" s="19"/>
      <c r="C111" s="13" t="s">
        <v>41</v>
      </c>
      <c r="D111" s="59"/>
      <c r="E111" s="35">
        <f>E110*3.06*1.5</f>
        <v>188.19</v>
      </c>
      <c r="F111" s="59"/>
      <c r="G111" s="59"/>
      <c r="H111" s="59"/>
      <c r="I111" s="59"/>
      <c r="J111" s="59"/>
      <c r="K111" s="59"/>
      <c r="L111" s="59"/>
    </row>
    <row r="112" spans="1:12" s="4" customFormat="1" ht="60" x14ac:dyDescent="0.25">
      <c r="A112" s="68"/>
      <c r="B112" s="20" t="s">
        <v>83</v>
      </c>
      <c r="C112" s="32"/>
      <c r="D112" s="59"/>
      <c r="E112" s="38"/>
      <c r="F112" s="59"/>
      <c r="G112" s="59"/>
      <c r="H112" s="59"/>
      <c r="I112" s="59"/>
      <c r="J112" s="59"/>
      <c r="K112" s="59"/>
      <c r="L112" s="59"/>
    </row>
    <row r="113" spans="1:12" s="4" customFormat="1" x14ac:dyDescent="0.25">
      <c r="A113" s="68"/>
      <c r="B113" s="17" t="s">
        <v>13</v>
      </c>
      <c r="C113" s="59" t="s">
        <v>14</v>
      </c>
      <c r="D113" s="59">
        <v>0.38800000000000001</v>
      </c>
      <c r="E113" s="60">
        <f>E111*D113</f>
        <v>73.017719999999997</v>
      </c>
      <c r="F113" s="59"/>
      <c r="G113" s="59"/>
      <c r="H113" s="59"/>
      <c r="I113" s="61"/>
      <c r="J113" s="59"/>
      <c r="K113" s="59"/>
      <c r="L113" s="60"/>
    </row>
    <row r="114" spans="1:12" s="4" customFormat="1" x14ac:dyDescent="0.25">
      <c r="A114" s="68"/>
      <c r="B114" s="6" t="s">
        <v>15</v>
      </c>
      <c r="C114" s="59"/>
      <c r="D114" s="59"/>
      <c r="E114" s="60"/>
      <c r="F114" s="59"/>
      <c r="G114" s="59"/>
      <c r="H114" s="59"/>
      <c r="I114" s="61"/>
      <c r="J114" s="59"/>
      <c r="K114" s="59"/>
      <c r="L114" s="59"/>
    </row>
    <row r="115" spans="1:12" s="39" customFormat="1" x14ac:dyDescent="0.25">
      <c r="A115" s="68"/>
      <c r="B115" s="5" t="s">
        <v>23</v>
      </c>
      <c r="C115" s="59" t="s">
        <v>21</v>
      </c>
      <c r="D115" s="59">
        <v>2.9999999999999997E-4</v>
      </c>
      <c r="E115" s="75">
        <f>E111*D115</f>
        <v>5.6456999999999993E-2</v>
      </c>
      <c r="F115" s="59"/>
      <c r="G115" s="59"/>
      <c r="H115" s="59"/>
      <c r="I115" s="60"/>
      <c r="J115" s="59"/>
      <c r="K115" s="76"/>
      <c r="L115" s="76"/>
    </row>
    <row r="116" spans="1:12" s="4" customFormat="1" x14ac:dyDescent="0.25">
      <c r="A116" s="68"/>
      <c r="B116" s="6" t="s">
        <v>24</v>
      </c>
      <c r="C116" s="59"/>
      <c r="D116" s="59"/>
      <c r="E116" s="75"/>
      <c r="F116" s="59"/>
      <c r="G116" s="59"/>
      <c r="H116" s="59"/>
      <c r="I116" s="60"/>
      <c r="J116" s="59"/>
      <c r="K116" s="76"/>
      <c r="L116" s="76"/>
    </row>
    <row r="117" spans="1:12" s="39" customFormat="1" x14ac:dyDescent="0.25">
      <c r="A117" s="71"/>
      <c r="B117" s="27" t="s">
        <v>16</v>
      </c>
      <c r="C117" s="62"/>
      <c r="D117" s="62"/>
      <c r="E117" s="64"/>
      <c r="F117" s="62"/>
      <c r="G117" s="62"/>
      <c r="H117" s="62"/>
      <c r="I117" s="64"/>
      <c r="J117" s="62"/>
      <c r="K117" s="62"/>
      <c r="L117" s="64"/>
    </row>
    <row r="118" spans="1:12" s="4" customFormat="1" x14ac:dyDescent="0.25">
      <c r="A118" s="72"/>
      <c r="B118" s="28" t="s">
        <v>17</v>
      </c>
      <c r="C118" s="63"/>
      <c r="D118" s="63"/>
      <c r="E118" s="65"/>
      <c r="F118" s="63"/>
      <c r="G118" s="63"/>
      <c r="H118" s="63"/>
      <c r="I118" s="65"/>
      <c r="J118" s="63"/>
      <c r="K118" s="63"/>
      <c r="L118" s="65"/>
    </row>
    <row r="119" spans="1:12" s="4" customFormat="1" x14ac:dyDescent="0.25">
      <c r="A119" s="68"/>
      <c r="B119" s="5" t="s">
        <v>46</v>
      </c>
      <c r="C119" s="59" t="s">
        <v>44</v>
      </c>
      <c r="D119" s="60">
        <v>0.3</v>
      </c>
      <c r="E119" s="60">
        <f>E111*D119</f>
        <v>56.457000000000001</v>
      </c>
      <c r="F119" s="59"/>
      <c r="G119" s="60"/>
      <c r="H119" s="59"/>
      <c r="I119" s="60"/>
      <c r="J119" s="59"/>
      <c r="K119" s="59"/>
      <c r="L119" s="60"/>
    </row>
    <row r="120" spans="1:12" s="4" customFormat="1" ht="30" x14ac:dyDescent="0.25">
      <c r="A120" s="68"/>
      <c r="B120" s="6" t="s">
        <v>47</v>
      </c>
      <c r="C120" s="59"/>
      <c r="D120" s="60"/>
      <c r="E120" s="60"/>
      <c r="F120" s="59"/>
      <c r="G120" s="60"/>
      <c r="H120" s="59"/>
      <c r="I120" s="60"/>
      <c r="J120" s="59"/>
      <c r="K120" s="59"/>
      <c r="L120" s="59"/>
    </row>
    <row r="121" spans="1:12" s="4" customFormat="1" x14ac:dyDescent="0.25">
      <c r="A121" s="68"/>
      <c r="B121" s="5" t="s">
        <v>49</v>
      </c>
      <c r="C121" s="59" t="s">
        <v>44</v>
      </c>
      <c r="D121" s="60">
        <v>0.5</v>
      </c>
      <c r="E121" s="60">
        <f>E111*D121</f>
        <v>94.094999999999999</v>
      </c>
      <c r="F121" s="59"/>
      <c r="G121" s="60"/>
      <c r="H121" s="59"/>
      <c r="I121" s="60"/>
      <c r="J121" s="59"/>
      <c r="K121" s="59"/>
      <c r="L121" s="60"/>
    </row>
    <row r="122" spans="1:12" s="4" customFormat="1" x14ac:dyDescent="0.25">
      <c r="A122" s="68"/>
      <c r="B122" s="6" t="s">
        <v>48</v>
      </c>
      <c r="C122" s="59"/>
      <c r="D122" s="60"/>
      <c r="E122" s="60"/>
      <c r="F122" s="59"/>
      <c r="G122" s="60"/>
      <c r="H122" s="59"/>
      <c r="I122" s="60"/>
      <c r="J122" s="59"/>
      <c r="K122" s="59"/>
      <c r="L122" s="59"/>
    </row>
    <row r="123" spans="1:12" s="39" customFormat="1" x14ac:dyDescent="0.25">
      <c r="A123" s="68"/>
      <c r="B123" s="17" t="s">
        <v>20</v>
      </c>
      <c r="C123" s="59" t="s">
        <v>21</v>
      </c>
      <c r="D123" s="59">
        <v>1.9E-3</v>
      </c>
      <c r="E123" s="60">
        <f>E111*D123</f>
        <v>0.35756100000000002</v>
      </c>
      <c r="F123" s="59"/>
      <c r="G123" s="60"/>
      <c r="H123" s="59"/>
      <c r="I123" s="60"/>
      <c r="J123" s="59"/>
      <c r="K123" s="59"/>
      <c r="L123" s="60"/>
    </row>
    <row r="124" spans="1:12" s="4" customFormat="1" x14ac:dyDescent="0.25">
      <c r="A124" s="68"/>
      <c r="B124" s="6" t="s">
        <v>22</v>
      </c>
      <c r="C124" s="59"/>
      <c r="D124" s="59"/>
      <c r="E124" s="60"/>
      <c r="F124" s="59"/>
      <c r="G124" s="60"/>
      <c r="H124" s="59"/>
      <c r="I124" s="60"/>
      <c r="J124" s="59"/>
      <c r="K124" s="59"/>
      <c r="L124" s="59"/>
    </row>
    <row r="125" spans="1:12" s="39" customFormat="1" ht="30" x14ac:dyDescent="0.25">
      <c r="A125" s="68">
        <v>9</v>
      </c>
      <c r="B125" s="18" t="s">
        <v>51</v>
      </c>
      <c r="C125" s="59" t="s">
        <v>45</v>
      </c>
      <c r="D125" s="59"/>
      <c r="E125" s="73">
        <f>(E70+E51)*0.25</f>
        <v>10.5</v>
      </c>
      <c r="F125" s="59"/>
      <c r="G125" s="59"/>
      <c r="H125" s="59"/>
      <c r="I125" s="59"/>
      <c r="J125" s="59"/>
      <c r="K125" s="59"/>
      <c r="L125" s="59"/>
    </row>
    <row r="126" spans="1:12" s="39" customFormat="1" x14ac:dyDescent="0.25">
      <c r="A126" s="68"/>
      <c r="B126" s="20" t="s">
        <v>50</v>
      </c>
      <c r="C126" s="59"/>
      <c r="D126" s="59"/>
      <c r="E126" s="74"/>
      <c r="F126" s="59"/>
      <c r="G126" s="59"/>
      <c r="H126" s="59"/>
      <c r="I126" s="59"/>
      <c r="J126" s="59"/>
      <c r="K126" s="59"/>
      <c r="L126" s="59"/>
    </row>
    <row r="127" spans="1:12" s="4" customFormat="1" x14ac:dyDescent="0.25">
      <c r="A127" s="68"/>
      <c r="B127" s="17" t="s">
        <v>13</v>
      </c>
      <c r="C127" s="59" t="s">
        <v>14</v>
      </c>
      <c r="D127" s="59">
        <v>1.39</v>
      </c>
      <c r="E127" s="60">
        <f>D127*E125</f>
        <v>14.594999999999999</v>
      </c>
      <c r="F127" s="59"/>
      <c r="G127" s="59"/>
      <c r="H127" s="61"/>
      <c r="I127" s="61"/>
      <c r="J127" s="59"/>
      <c r="K127" s="59"/>
      <c r="L127" s="60"/>
    </row>
    <row r="128" spans="1:12" s="4" customFormat="1" x14ac:dyDescent="0.25">
      <c r="A128" s="68"/>
      <c r="B128" s="6" t="s">
        <v>15</v>
      </c>
      <c r="C128" s="59"/>
      <c r="D128" s="59"/>
      <c r="E128" s="60"/>
      <c r="F128" s="59"/>
      <c r="G128" s="59"/>
      <c r="H128" s="61"/>
      <c r="I128" s="61"/>
      <c r="J128" s="59"/>
      <c r="K128" s="59"/>
      <c r="L128" s="59"/>
    </row>
    <row r="129" spans="1:14" s="4" customFormat="1" x14ac:dyDescent="0.25">
      <c r="A129" s="68"/>
      <c r="B129" s="5" t="s">
        <v>53</v>
      </c>
      <c r="C129" s="59" t="s">
        <v>27</v>
      </c>
      <c r="D129" s="59">
        <v>0.68</v>
      </c>
      <c r="E129" s="60">
        <f>D129*E125</f>
        <v>7.1400000000000006</v>
      </c>
      <c r="F129" s="59"/>
      <c r="G129" s="59"/>
      <c r="H129" s="59"/>
      <c r="I129" s="61"/>
      <c r="J129" s="59"/>
      <c r="K129" s="61"/>
      <c r="L129" s="60"/>
    </row>
    <row r="130" spans="1:14" s="4" customFormat="1" x14ac:dyDescent="0.25">
      <c r="A130" s="68"/>
      <c r="B130" s="6" t="s">
        <v>52</v>
      </c>
      <c r="C130" s="59"/>
      <c r="D130" s="59"/>
      <c r="E130" s="60"/>
      <c r="F130" s="59"/>
      <c r="G130" s="59"/>
      <c r="H130" s="59"/>
      <c r="I130" s="61"/>
      <c r="J130" s="59"/>
      <c r="K130" s="61"/>
      <c r="L130" s="59"/>
    </row>
    <row r="131" spans="1:14" s="39" customFormat="1" x14ac:dyDescent="0.25">
      <c r="A131" s="71"/>
      <c r="B131" s="27" t="s">
        <v>16</v>
      </c>
      <c r="C131" s="62"/>
      <c r="D131" s="62"/>
      <c r="E131" s="64"/>
      <c r="F131" s="62"/>
      <c r="G131" s="62"/>
      <c r="H131" s="62"/>
      <c r="I131" s="64"/>
      <c r="J131" s="62"/>
      <c r="K131" s="62"/>
      <c r="L131" s="64"/>
    </row>
    <row r="132" spans="1:14" s="4" customFormat="1" x14ac:dyDescent="0.25">
      <c r="A132" s="72"/>
      <c r="B132" s="28" t="s">
        <v>17</v>
      </c>
      <c r="C132" s="63"/>
      <c r="D132" s="63"/>
      <c r="E132" s="65"/>
      <c r="F132" s="63"/>
      <c r="G132" s="63"/>
      <c r="H132" s="63"/>
      <c r="I132" s="65"/>
      <c r="J132" s="63"/>
      <c r="K132" s="63"/>
      <c r="L132" s="65"/>
    </row>
    <row r="133" spans="1:14" s="4" customFormat="1" x14ac:dyDescent="0.25">
      <c r="A133" s="68"/>
      <c r="B133" s="5" t="s">
        <v>55</v>
      </c>
      <c r="C133" s="59" t="s">
        <v>45</v>
      </c>
      <c r="D133" s="60">
        <v>1.02</v>
      </c>
      <c r="E133" s="60">
        <f>D133*E125</f>
        <v>10.71</v>
      </c>
      <c r="F133" s="59"/>
      <c r="G133" s="60"/>
      <c r="H133" s="59"/>
      <c r="I133" s="60"/>
      <c r="J133" s="59"/>
      <c r="K133" s="59"/>
      <c r="L133" s="60"/>
    </row>
    <row r="134" spans="1:14" s="4" customFormat="1" x14ac:dyDescent="0.25">
      <c r="A134" s="68"/>
      <c r="B134" s="6" t="s">
        <v>54</v>
      </c>
      <c r="C134" s="59"/>
      <c r="D134" s="60"/>
      <c r="E134" s="60"/>
      <c r="F134" s="59"/>
      <c r="G134" s="60"/>
      <c r="H134" s="59"/>
      <c r="I134" s="60"/>
      <c r="J134" s="59"/>
      <c r="K134" s="59"/>
      <c r="L134" s="59"/>
    </row>
    <row r="135" spans="1:14" s="4" customFormat="1" ht="30" x14ac:dyDescent="0.25">
      <c r="A135" s="68"/>
      <c r="B135" s="5" t="s">
        <v>57</v>
      </c>
      <c r="C135" s="62" t="s">
        <v>35</v>
      </c>
      <c r="D135" s="64">
        <v>1.04</v>
      </c>
      <c r="E135" s="60">
        <f>E125*D135</f>
        <v>10.92</v>
      </c>
      <c r="F135" s="59"/>
      <c r="G135" s="60"/>
      <c r="H135" s="59"/>
      <c r="I135" s="60"/>
      <c r="J135" s="59"/>
      <c r="K135" s="60"/>
      <c r="L135" s="60"/>
    </row>
    <row r="136" spans="1:14" s="4" customFormat="1" ht="30" x14ac:dyDescent="0.25">
      <c r="A136" s="68"/>
      <c r="B136" s="6" t="s">
        <v>56</v>
      </c>
      <c r="C136" s="63"/>
      <c r="D136" s="65"/>
      <c r="E136" s="60"/>
      <c r="F136" s="59"/>
      <c r="G136" s="60"/>
      <c r="H136" s="59"/>
      <c r="I136" s="60"/>
      <c r="J136" s="59"/>
      <c r="K136" s="60"/>
      <c r="L136" s="59"/>
    </row>
    <row r="137" spans="1:14" s="39" customFormat="1" ht="15" customHeight="1" x14ac:dyDescent="0.25">
      <c r="A137" s="68">
        <v>10</v>
      </c>
      <c r="B137" s="18" t="s">
        <v>110</v>
      </c>
      <c r="C137" s="69" t="s">
        <v>29</v>
      </c>
      <c r="D137" s="62"/>
      <c r="E137" s="66">
        <f>E70+E51</f>
        <v>42</v>
      </c>
      <c r="F137" s="59"/>
      <c r="G137" s="59"/>
      <c r="H137" s="59"/>
      <c r="I137" s="59"/>
      <c r="J137" s="59"/>
      <c r="K137" s="59"/>
      <c r="L137" s="59"/>
    </row>
    <row r="138" spans="1:14" s="39" customFormat="1" x14ac:dyDescent="0.25">
      <c r="A138" s="68"/>
      <c r="B138" s="22" t="s">
        <v>111</v>
      </c>
      <c r="C138" s="70"/>
      <c r="D138" s="63"/>
      <c r="E138" s="67"/>
      <c r="F138" s="59"/>
      <c r="G138" s="59"/>
      <c r="H138" s="59"/>
      <c r="I138" s="59"/>
      <c r="J138" s="59"/>
      <c r="K138" s="59"/>
      <c r="L138" s="59"/>
    </row>
    <row r="139" spans="1:14" s="4" customFormat="1" x14ac:dyDescent="0.25">
      <c r="A139" s="68"/>
      <c r="B139" s="17" t="s">
        <v>13</v>
      </c>
      <c r="C139" s="59" t="s">
        <v>14</v>
      </c>
      <c r="D139" s="59">
        <v>1.24</v>
      </c>
      <c r="E139" s="60">
        <f>D139*E137</f>
        <v>52.08</v>
      </c>
      <c r="F139" s="59"/>
      <c r="G139" s="59"/>
      <c r="H139" s="61"/>
      <c r="I139" s="61"/>
      <c r="J139" s="59"/>
      <c r="K139" s="59"/>
      <c r="L139" s="60"/>
    </row>
    <row r="140" spans="1:14" s="4" customFormat="1" x14ac:dyDescent="0.25">
      <c r="A140" s="68"/>
      <c r="B140" s="6" t="s">
        <v>15</v>
      </c>
      <c r="C140" s="59"/>
      <c r="D140" s="59"/>
      <c r="E140" s="60"/>
      <c r="F140" s="59"/>
      <c r="G140" s="59"/>
      <c r="H140" s="61"/>
      <c r="I140" s="61"/>
      <c r="J140" s="59"/>
      <c r="K140" s="59"/>
      <c r="L140" s="59"/>
    </row>
    <row r="141" spans="1:14" s="4" customFormat="1" x14ac:dyDescent="0.25">
      <c r="A141" s="68"/>
      <c r="B141" s="5" t="s">
        <v>39</v>
      </c>
      <c r="C141" s="59" t="s">
        <v>27</v>
      </c>
      <c r="D141" s="59">
        <v>1.25</v>
      </c>
      <c r="E141" s="60">
        <f>D141*E137</f>
        <v>52.5</v>
      </c>
      <c r="F141" s="59"/>
      <c r="G141" s="59"/>
      <c r="H141" s="59"/>
      <c r="I141" s="61"/>
      <c r="J141" s="59"/>
      <c r="K141" s="61"/>
      <c r="L141" s="60"/>
    </row>
    <row r="142" spans="1:14" s="4" customFormat="1" x14ac:dyDescent="0.25">
      <c r="A142" s="68"/>
      <c r="B142" s="6" t="s">
        <v>40</v>
      </c>
      <c r="C142" s="59"/>
      <c r="D142" s="59"/>
      <c r="E142" s="60"/>
      <c r="F142" s="59"/>
      <c r="G142" s="59"/>
      <c r="H142" s="59"/>
      <c r="I142" s="61"/>
      <c r="J142" s="59"/>
      <c r="K142" s="61"/>
      <c r="L142" s="59"/>
    </row>
    <row r="143" spans="1:14" ht="19.899999999999999" customHeight="1" x14ac:dyDescent="0.25">
      <c r="A143" s="49"/>
      <c r="B143" s="50" t="s">
        <v>5</v>
      </c>
      <c r="C143" s="49"/>
      <c r="D143" s="49"/>
      <c r="E143" s="49"/>
      <c r="F143" s="49"/>
      <c r="G143" s="51"/>
      <c r="H143" s="49"/>
      <c r="I143" s="51"/>
      <c r="J143" s="49"/>
      <c r="K143" s="51"/>
      <c r="L143" s="51"/>
      <c r="M143" s="7"/>
      <c r="N143" s="7"/>
    </row>
    <row r="144" spans="1:14" ht="19.899999999999999" customHeight="1" x14ac:dyDescent="0.25">
      <c r="A144" s="49"/>
      <c r="B144" s="52" t="s">
        <v>18</v>
      </c>
      <c r="C144" s="53" t="s">
        <v>141</v>
      </c>
      <c r="D144" s="49"/>
      <c r="E144" s="49"/>
      <c r="F144" s="49"/>
      <c r="G144" s="49"/>
      <c r="H144" s="49"/>
      <c r="I144" s="49"/>
      <c r="J144" s="49"/>
      <c r="K144" s="49"/>
      <c r="L144" s="54"/>
    </row>
    <row r="145" spans="1:12" ht="19.899999999999999" customHeight="1" x14ac:dyDescent="0.25">
      <c r="A145" s="49"/>
      <c r="B145" s="50" t="s">
        <v>5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51"/>
    </row>
    <row r="146" spans="1:12" ht="19.899999999999999" customHeight="1" x14ac:dyDescent="0.25">
      <c r="A146" s="49"/>
      <c r="B146" s="52" t="s">
        <v>19</v>
      </c>
      <c r="C146" s="53" t="s">
        <v>141</v>
      </c>
      <c r="D146" s="49"/>
      <c r="E146" s="49"/>
      <c r="F146" s="49"/>
      <c r="G146" s="49"/>
      <c r="H146" s="49"/>
      <c r="I146" s="49"/>
      <c r="J146" s="49"/>
      <c r="K146" s="49"/>
      <c r="L146" s="54"/>
    </row>
    <row r="147" spans="1:12" ht="19.899999999999999" customHeight="1" x14ac:dyDescent="0.25">
      <c r="A147" s="49"/>
      <c r="B147" s="55" t="s">
        <v>58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56"/>
    </row>
    <row r="148" spans="1:12" ht="19.899999999999999" customHeight="1" x14ac:dyDescent="0.25">
      <c r="A148" s="89" t="s">
        <v>84</v>
      </c>
      <c r="B148" s="90"/>
      <c r="C148" s="91"/>
      <c r="D148" s="82" t="s">
        <v>25</v>
      </c>
      <c r="E148" s="83"/>
      <c r="F148" s="83"/>
      <c r="G148" s="83"/>
      <c r="H148" s="83"/>
      <c r="I148" s="83"/>
      <c r="J148" s="83"/>
      <c r="K148" s="83"/>
      <c r="L148" s="84"/>
    </row>
    <row r="149" spans="1:12" ht="19.899999999999999" customHeight="1" x14ac:dyDescent="0.25">
      <c r="A149" s="79" t="s">
        <v>112</v>
      </c>
      <c r="B149" s="80"/>
      <c r="C149" s="81"/>
      <c r="D149" s="86"/>
      <c r="E149" s="87"/>
      <c r="F149" s="87"/>
      <c r="G149" s="87"/>
      <c r="H149" s="87"/>
      <c r="I149" s="87"/>
      <c r="J149" s="87"/>
      <c r="K149" s="87"/>
      <c r="L149" s="88"/>
    </row>
    <row r="150" spans="1:12" s="39" customFormat="1" ht="30" x14ac:dyDescent="0.25">
      <c r="A150" s="68">
        <v>11</v>
      </c>
      <c r="B150" s="18" t="s">
        <v>125</v>
      </c>
      <c r="C150" s="31" t="s">
        <v>28</v>
      </c>
      <c r="D150" s="62"/>
      <c r="E150" s="33">
        <v>1120</v>
      </c>
      <c r="F150" s="59"/>
      <c r="G150" s="59"/>
      <c r="H150" s="59"/>
      <c r="I150" s="59"/>
      <c r="J150" s="59"/>
      <c r="K150" s="59"/>
      <c r="L150" s="59"/>
    </row>
    <row r="151" spans="1:12" s="39" customFormat="1" x14ac:dyDescent="0.25">
      <c r="A151" s="68"/>
      <c r="B151" s="19"/>
      <c r="C151" s="13" t="s">
        <v>59</v>
      </c>
      <c r="D151" s="78"/>
      <c r="E151" s="41">
        <f>E70</f>
        <v>41</v>
      </c>
      <c r="F151" s="59"/>
      <c r="G151" s="59"/>
      <c r="H151" s="59"/>
      <c r="I151" s="59"/>
      <c r="J151" s="59"/>
      <c r="K151" s="59"/>
      <c r="L151" s="59"/>
    </row>
    <row r="152" spans="1:12" s="39" customFormat="1" ht="30" x14ac:dyDescent="0.25">
      <c r="A152" s="68"/>
      <c r="B152" s="20" t="s">
        <v>113</v>
      </c>
      <c r="C152" s="32"/>
      <c r="D152" s="63"/>
      <c r="E152" s="36"/>
      <c r="F152" s="59"/>
      <c r="G152" s="59"/>
      <c r="H152" s="59"/>
      <c r="I152" s="59"/>
      <c r="J152" s="59"/>
      <c r="K152" s="59"/>
      <c r="L152" s="59"/>
    </row>
    <row r="153" spans="1:12" s="4" customFormat="1" x14ac:dyDescent="0.25">
      <c r="A153" s="68"/>
      <c r="B153" s="17" t="s">
        <v>13</v>
      </c>
      <c r="C153" s="59" t="s">
        <v>14</v>
      </c>
      <c r="D153" s="59">
        <v>0.20899999999999999</v>
      </c>
      <c r="E153" s="60">
        <f>E150*D153</f>
        <v>234.07999999999998</v>
      </c>
      <c r="F153" s="59"/>
      <c r="G153" s="59"/>
      <c r="H153" s="61"/>
      <c r="I153" s="61"/>
      <c r="J153" s="59"/>
      <c r="K153" s="59"/>
      <c r="L153" s="60"/>
    </row>
    <row r="154" spans="1:12" s="4" customFormat="1" x14ac:dyDescent="0.25">
      <c r="A154" s="68"/>
      <c r="B154" s="6" t="s">
        <v>15</v>
      </c>
      <c r="C154" s="59"/>
      <c r="D154" s="59"/>
      <c r="E154" s="60"/>
      <c r="F154" s="59"/>
      <c r="G154" s="59"/>
      <c r="H154" s="61"/>
      <c r="I154" s="61"/>
      <c r="J154" s="59"/>
      <c r="K154" s="59"/>
      <c r="L154" s="59"/>
    </row>
    <row r="155" spans="1:12" s="4" customFormat="1" x14ac:dyDescent="0.25">
      <c r="A155" s="68"/>
      <c r="B155" s="5" t="s">
        <v>36</v>
      </c>
      <c r="C155" s="59" t="s">
        <v>27</v>
      </c>
      <c r="D155" s="59">
        <v>0.05</v>
      </c>
      <c r="E155" s="60">
        <f>E150*D155</f>
        <v>56</v>
      </c>
      <c r="F155" s="59"/>
      <c r="G155" s="59"/>
      <c r="H155" s="59"/>
      <c r="I155" s="61"/>
      <c r="J155" s="59"/>
      <c r="K155" s="76"/>
      <c r="L155" s="60"/>
    </row>
    <row r="156" spans="1:12" s="4" customFormat="1" x14ac:dyDescent="0.25">
      <c r="A156" s="68"/>
      <c r="B156" s="6" t="s">
        <v>37</v>
      </c>
      <c r="C156" s="59"/>
      <c r="D156" s="59"/>
      <c r="E156" s="60"/>
      <c r="F156" s="59"/>
      <c r="G156" s="59"/>
      <c r="H156" s="59"/>
      <c r="I156" s="61"/>
      <c r="J156" s="59"/>
      <c r="K156" s="76"/>
      <c r="L156" s="59"/>
    </row>
    <row r="157" spans="1:12" s="39" customFormat="1" x14ac:dyDescent="0.25">
      <c r="A157" s="71"/>
      <c r="B157" s="27" t="s">
        <v>16</v>
      </c>
      <c r="C157" s="62"/>
      <c r="D157" s="62"/>
      <c r="E157" s="64"/>
      <c r="F157" s="62"/>
      <c r="G157" s="62"/>
      <c r="H157" s="62"/>
      <c r="I157" s="64"/>
      <c r="J157" s="62"/>
      <c r="K157" s="62"/>
      <c r="L157" s="64"/>
    </row>
    <row r="158" spans="1:12" s="4" customFormat="1" x14ac:dyDescent="0.25">
      <c r="A158" s="72"/>
      <c r="B158" s="28" t="s">
        <v>17</v>
      </c>
      <c r="C158" s="63"/>
      <c r="D158" s="63"/>
      <c r="E158" s="65"/>
      <c r="F158" s="63"/>
      <c r="G158" s="63"/>
      <c r="H158" s="63"/>
      <c r="I158" s="65"/>
      <c r="J158" s="63"/>
      <c r="K158" s="63"/>
      <c r="L158" s="65"/>
    </row>
    <row r="159" spans="1:12" s="4" customFormat="1" ht="30" x14ac:dyDescent="0.25">
      <c r="A159" s="68"/>
      <c r="B159" s="5" t="s">
        <v>60</v>
      </c>
      <c r="C159" s="59" t="s">
        <v>29</v>
      </c>
      <c r="D159" s="85" t="s">
        <v>136</v>
      </c>
      <c r="E159" s="77">
        <v>84</v>
      </c>
      <c r="F159" s="59"/>
      <c r="G159" s="60"/>
      <c r="H159" s="59"/>
      <c r="I159" s="60"/>
      <c r="J159" s="59"/>
      <c r="K159" s="59"/>
      <c r="L159" s="60"/>
    </row>
    <row r="160" spans="1:12" s="4" customFormat="1" ht="30" x14ac:dyDescent="0.25">
      <c r="A160" s="68"/>
      <c r="B160" s="6" t="s">
        <v>61</v>
      </c>
      <c r="C160" s="59"/>
      <c r="D160" s="85"/>
      <c r="E160" s="77"/>
      <c r="F160" s="59"/>
      <c r="G160" s="60"/>
      <c r="H160" s="59"/>
      <c r="I160" s="60"/>
      <c r="J160" s="59"/>
      <c r="K160" s="59"/>
      <c r="L160" s="59"/>
    </row>
    <row r="161" spans="1:12" s="4" customFormat="1" x14ac:dyDescent="0.25">
      <c r="A161" s="68"/>
      <c r="B161" s="5" t="s">
        <v>116</v>
      </c>
      <c r="C161" s="59" t="s">
        <v>28</v>
      </c>
      <c r="D161" s="60">
        <v>1.05</v>
      </c>
      <c r="E161" s="77">
        <f>E150*D161</f>
        <v>1176</v>
      </c>
      <c r="F161" s="59"/>
      <c r="G161" s="60"/>
      <c r="H161" s="59"/>
      <c r="I161" s="60"/>
      <c r="J161" s="59"/>
      <c r="K161" s="59"/>
      <c r="L161" s="60"/>
    </row>
    <row r="162" spans="1:12" s="4" customFormat="1" x14ac:dyDescent="0.25">
      <c r="A162" s="68"/>
      <c r="B162" s="6" t="s">
        <v>117</v>
      </c>
      <c r="C162" s="59"/>
      <c r="D162" s="60"/>
      <c r="E162" s="77"/>
      <c r="F162" s="59"/>
      <c r="G162" s="60"/>
      <c r="H162" s="59"/>
      <c r="I162" s="60"/>
      <c r="J162" s="59"/>
      <c r="K162" s="59"/>
      <c r="L162" s="59"/>
    </row>
    <row r="163" spans="1:12" s="4" customFormat="1" ht="30" x14ac:dyDescent="0.25">
      <c r="A163" s="68"/>
      <c r="B163" s="5" t="s">
        <v>118</v>
      </c>
      <c r="C163" s="59" t="s">
        <v>29</v>
      </c>
      <c r="D163" s="77">
        <v>3</v>
      </c>
      <c r="E163" s="77">
        <f>D163*E151</f>
        <v>123</v>
      </c>
      <c r="F163" s="59"/>
      <c r="G163" s="60"/>
      <c r="H163" s="59"/>
      <c r="I163" s="60"/>
      <c r="J163" s="59"/>
      <c r="K163" s="59"/>
      <c r="L163" s="60"/>
    </row>
    <row r="164" spans="1:12" s="4" customFormat="1" ht="15" customHeight="1" x14ac:dyDescent="0.25">
      <c r="A164" s="68"/>
      <c r="B164" s="6" t="s">
        <v>119</v>
      </c>
      <c r="C164" s="59"/>
      <c r="D164" s="77"/>
      <c r="E164" s="77"/>
      <c r="F164" s="59"/>
      <c r="G164" s="60"/>
      <c r="H164" s="59"/>
      <c r="I164" s="60"/>
      <c r="J164" s="59"/>
      <c r="K164" s="59"/>
      <c r="L164" s="59"/>
    </row>
    <row r="165" spans="1:12" s="4" customFormat="1" ht="30" x14ac:dyDescent="0.25">
      <c r="A165" s="68"/>
      <c r="B165" s="5" t="s">
        <v>120</v>
      </c>
      <c r="C165" s="59" t="s">
        <v>28</v>
      </c>
      <c r="D165" s="77">
        <v>2</v>
      </c>
      <c r="E165" s="77">
        <f>D165*E151</f>
        <v>82</v>
      </c>
      <c r="F165" s="59"/>
      <c r="G165" s="60"/>
      <c r="H165" s="59"/>
      <c r="I165" s="60"/>
      <c r="J165" s="59"/>
      <c r="K165" s="59"/>
      <c r="L165" s="60"/>
    </row>
    <row r="166" spans="1:12" s="4" customFormat="1" x14ac:dyDescent="0.25">
      <c r="A166" s="68"/>
      <c r="B166" s="6" t="s">
        <v>121</v>
      </c>
      <c r="C166" s="59"/>
      <c r="D166" s="77"/>
      <c r="E166" s="77"/>
      <c r="F166" s="59"/>
      <c r="G166" s="60"/>
      <c r="H166" s="59"/>
      <c r="I166" s="60"/>
      <c r="J166" s="59"/>
      <c r="K166" s="59"/>
      <c r="L166" s="59"/>
    </row>
    <row r="167" spans="1:12" s="4" customFormat="1" ht="30" x14ac:dyDescent="0.25">
      <c r="A167" s="68"/>
      <c r="B167" s="5" t="s">
        <v>114</v>
      </c>
      <c r="C167" s="59" t="s">
        <v>29</v>
      </c>
      <c r="D167" s="77">
        <v>1</v>
      </c>
      <c r="E167" s="77">
        <f>E151*D167</f>
        <v>41</v>
      </c>
      <c r="F167" s="59"/>
      <c r="G167" s="77"/>
      <c r="H167" s="59"/>
      <c r="I167" s="60"/>
      <c r="J167" s="59"/>
      <c r="K167" s="59"/>
      <c r="L167" s="60"/>
    </row>
    <row r="168" spans="1:12" s="4" customFormat="1" ht="30" x14ac:dyDescent="0.25">
      <c r="A168" s="68"/>
      <c r="B168" s="6" t="s">
        <v>115</v>
      </c>
      <c r="C168" s="59"/>
      <c r="D168" s="77"/>
      <c r="E168" s="77"/>
      <c r="F168" s="59"/>
      <c r="G168" s="77"/>
      <c r="H168" s="59"/>
      <c r="I168" s="60"/>
      <c r="J168" s="59"/>
      <c r="K168" s="59"/>
      <c r="L168" s="59"/>
    </row>
    <row r="169" spans="1:12" ht="19.899999999999999" customHeight="1" x14ac:dyDescent="0.25">
      <c r="A169" s="79" t="s">
        <v>87</v>
      </c>
      <c r="B169" s="80"/>
      <c r="C169" s="81"/>
      <c r="D169" s="82" t="s">
        <v>25</v>
      </c>
      <c r="E169" s="83"/>
      <c r="F169" s="83"/>
      <c r="G169" s="83"/>
      <c r="H169" s="83"/>
      <c r="I169" s="83"/>
      <c r="J169" s="83"/>
      <c r="K169" s="83"/>
      <c r="L169" s="84"/>
    </row>
    <row r="170" spans="1:12" ht="60" x14ac:dyDescent="0.25">
      <c r="A170" s="68">
        <v>12</v>
      </c>
      <c r="B170" s="18" t="s">
        <v>91</v>
      </c>
      <c r="C170" s="69" t="s">
        <v>59</v>
      </c>
      <c r="D170" s="62"/>
      <c r="E170" s="96">
        <v>1</v>
      </c>
      <c r="F170" s="59"/>
      <c r="G170" s="59"/>
      <c r="H170" s="59"/>
      <c r="I170" s="59"/>
      <c r="J170" s="59"/>
      <c r="K170" s="59"/>
      <c r="L170" s="59"/>
    </row>
    <row r="171" spans="1:12" ht="45" x14ac:dyDescent="0.25">
      <c r="A171" s="68"/>
      <c r="B171" s="20" t="s">
        <v>92</v>
      </c>
      <c r="C171" s="70"/>
      <c r="D171" s="63"/>
      <c r="E171" s="97"/>
      <c r="F171" s="59"/>
      <c r="G171" s="59"/>
      <c r="H171" s="59"/>
      <c r="I171" s="59"/>
      <c r="J171" s="59"/>
      <c r="K171" s="59"/>
      <c r="L171" s="59"/>
    </row>
    <row r="172" spans="1:12" s="4" customFormat="1" x14ac:dyDescent="0.25">
      <c r="A172" s="68"/>
      <c r="B172" s="17" t="s">
        <v>13</v>
      </c>
      <c r="C172" s="59" t="s">
        <v>14</v>
      </c>
      <c r="D172" s="59">
        <v>7.24</v>
      </c>
      <c r="E172" s="60">
        <f>E170*D172</f>
        <v>7.24</v>
      </c>
      <c r="F172" s="59"/>
      <c r="G172" s="59"/>
      <c r="H172" s="61"/>
      <c r="I172" s="61"/>
      <c r="J172" s="59"/>
      <c r="K172" s="59"/>
      <c r="L172" s="60"/>
    </row>
    <row r="173" spans="1:12" s="4" customFormat="1" x14ac:dyDescent="0.25">
      <c r="A173" s="68"/>
      <c r="B173" s="6" t="s">
        <v>15</v>
      </c>
      <c r="C173" s="59"/>
      <c r="D173" s="59"/>
      <c r="E173" s="60"/>
      <c r="F173" s="59"/>
      <c r="G173" s="59"/>
      <c r="H173" s="61"/>
      <c r="I173" s="61"/>
      <c r="J173" s="59"/>
      <c r="K173" s="59"/>
      <c r="L173" s="59"/>
    </row>
    <row r="174" spans="1:12" x14ac:dyDescent="0.25">
      <c r="A174" s="71"/>
      <c r="B174" s="27" t="s">
        <v>16</v>
      </c>
      <c r="C174" s="62"/>
      <c r="D174" s="62"/>
      <c r="E174" s="64"/>
      <c r="F174" s="62"/>
      <c r="G174" s="62"/>
      <c r="H174" s="62"/>
      <c r="I174" s="64"/>
      <c r="J174" s="62"/>
      <c r="K174" s="62"/>
      <c r="L174" s="64"/>
    </row>
    <row r="175" spans="1:12" s="4" customFormat="1" x14ac:dyDescent="0.25">
      <c r="A175" s="72"/>
      <c r="B175" s="28" t="s">
        <v>17</v>
      </c>
      <c r="C175" s="63"/>
      <c r="D175" s="63"/>
      <c r="E175" s="65"/>
      <c r="F175" s="63"/>
      <c r="G175" s="63"/>
      <c r="H175" s="63"/>
      <c r="I175" s="65"/>
      <c r="J175" s="63"/>
      <c r="K175" s="63"/>
      <c r="L175" s="65"/>
    </row>
    <row r="176" spans="1:12" s="4" customFormat="1" x14ac:dyDescent="0.25">
      <c r="A176" s="68"/>
      <c r="B176" s="5" t="s">
        <v>93</v>
      </c>
      <c r="C176" s="59" t="s">
        <v>29</v>
      </c>
      <c r="D176" s="77">
        <v>1</v>
      </c>
      <c r="E176" s="77">
        <f>E170*D176</f>
        <v>1</v>
      </c>
      <c r="F176" s="59"/>
      <c r="G176" s="60"/>
      <c r="H176" s="59"/>
      <c r="I176" s="60"/>
      <c r="J176" s="59"/>
      <c r="K176" s="59"/>
      <c r="L176" s="60"/>
    </row>
    <row r="177" spans="1:12" s="4" customFormat="1" ht="30" x14ac:dyDescent="0.25">
      <c r="A177" s="68"/>
      <c r="B177" s="6" t="s">
        <v>94</v>
      </c>
      <c r="C177" s="59"/>
      <c r="D177" s="77"/>
      <c r="E177" s="77"/>
      <c r="F177" s="59"/>
      <c r="G177" s="60"/>
      <c r="H177" s="59"/>
      <c r="I177" s="60"/>
      <c r="J177" s="59"/>
      <c r="K177" s="59"/>
      <c r="L177" s="59"/>
    </row>
    <row r="178" spans="1:12" s="4" customFormat="1" x14ac:dyDescent="0.25">
      <c r="A178" s="68"/>
      <c r="B178" s="5" t="s">
        <v>90</v>
      </c>
      <c r="C178" s="59" t="s">
        <v>29</v>
      </c>
      <c r="D178" s="77">
        <v>6</v>
      </c>
      <c r="E178" s="77">
        <f>E170*D178</f>
        <v>6</v>
      </c>
      <c r="F178" s="59"/>
      <c r="G178" s="77"/>
      <c r="H178" s="59"/>
      <c r="I178" s="60"/>
      <c r="J178" s="59"/>
      <c r="K178" s="59"/>
      <c r="L178" s="60"/>
    </row>
    <row r="179" spans="1:12" s="4" customFormat="1" x14ac:dyDescent="0.25">
      <c r="A179" s="68"/>
      <c r="B179" s="6" t="s">
        <v>89</v>
      </c>
      <c r="C179" s="59"/>
      <c r="D179" s="77"/>
      <c r="E179" s="77"/>
      <c r="F179" s="59"/>
      <c r="G179" s="77"/>
      <c r="H179" s="59"/>
      <c r="I179" s="60"/>
      <c r="J179" s="59"/>
      <c r="K179" s="59"/>
      <c r="L179" s="59"/>
    </row>
    <row r="180" spans="1:12" s="4" customFormat="1" x14ac:dyDescent="0.25">
      <c r="A180" s="68"/>
      <c r="B180" s="5" t="s">
        <v>96</v>
      </c>
      <c r="C180" s="59" t="s">
        <v>29</v>
      </c>
      <c r="D180" s="77">
        <v>1</v>
      </c>
      <c r="E180" s="77">
        <f>E170*D180</f>
        <v>1</v>
      </c>
      <c r="F180" s="59"/>
      <c r="G180" s="77"/>
      <c r="H180" s="59"/>
      <c r="I180" s="60"/>
      <c r="J180" s="59"/>
      <c r="K180" s="59"/>
      <c r="L180" s="60"/>
    </row>
    <row r="181" spans="1:12" s="4" customFormat="1" x14ac:dyDescent="0.25">
      <c r="A181" s="68"/>
      <c r="B181" s="6" t="s">
        <v>95</v>
      </c>
      <c r="C181" s="59"/>
      <c r="D181" s="77"/>
      <c r="E181" s="77"/>
      <c r="F181" s="59"/>
      <c r="G181" s="77"/>
      <c r="H181" s="59"/>
      <c r="I181" s="60"/>
      <c r="J181" s="59"/>
      <c r="K181" s="59"/>
      <c r="L181" s="59"/>
    </row>
    <row r="182" spans="1:12" s="4" customFormat="1" x14ac:dyDescent="0.25">
      <c r="A182" s="68"/>
      <c r="B182" s="5" t="s">
        <v>123</v>
      </c>
      <c r="C182" s="59" t="s">
        <v>29</v>
      </c>
      <c r="D182" s="77">
        <v>1</v>
      </c>
      <c r="E182" s="77">
        <f>E170*D182</f>
        <v>1</v>
      </c>
      <c r="F182" s="59"/>
      <c r="G182" s="77"/>
      <c r="H182" s="59"/>
      <c r="I182" s="60"/>
      <c r="J182" s="59"/>
      <c r="K182" s="59"/>
      <c r="L182" s="60"/>
    </row>
    <row r="183" spans="1:12" s="4" customFormat="1" x14ac:dyDescent="0.25">
      <c r="A183" s="68"/>
      <c r="B183" s="6" t="s">
        <v>122</v>
      </c>
      <c r="C183" s="59"/>
      <c r="D183" s="77"/>
      <c r="E183" s="77"/>
      <c r="F183" s="59"/>
      <c r="G183" s="77"/>
      <c r="H183" s="59"/>
      <c r="I183" s="60"/>
      <c r="J183" s="59"/>
      <c r="K183" s="59"/>
      <c r="L183" s="59"/>
    </row>
    <row r="184" spans="1:12" ht="19.899999999999999" customHeight="1" x14ac:dyDescent="0.25">
      <c r="A184" s="79" t="s">
        <v>88</v>
      </c>
      <c r="B184" s="80"/>
      <c r="C184" s="81"/>
      <c r="D184" s="14"/>
      <c r="E184" s="15"/>
      <c r="F184" s="15"/>
      <c r="G184" s="15"/>
      <c r="H184" s="15"/>
      <c r="I184" s="15"/>
      <c r="J184" s="15"/>
      <c r="K184" s="15"/>
      <c r="L184" s="16"/>
    </row>
    <row r="185" spans="1:12" ht="45" x14ac:dyDescent="0.25">
      <c r="A185" s="68">
        <v>13</v>
      </c>
      <c r="B185" s="18" t="s">
        <v>137</v>
      </c>
      <c r="C185" s="59" t="s">
        <v>59</v>
      </c>
      <c r="D185" s="59"/>
      <c r="E185" s="66">
        <f>E70+E51</f>
        <v>42</v>
      </c>
      <c r="F185" s="59"/>
      <c r="G185" s="59"/>
      <c r="H185" s="59"/>
      <c r="I185" s="59"/>
      <c r="J185" s="59"/>
      <c r="K185" s="59"/>
      <c r="L185" s="59"/>
    </row>
    <row r="186" spans="1:12" ht="45" x14ac:dyDescent="0.25">
      <c r="A186" s="68"/>
      <c r="B186" s="20" t="s">
        <v>138</v>
      </c>
      <c r="C186" s="59"/>
      <c r="D186" s="59"/>
      <c r="E186" s="67"/>
      <c r="F186" s="59"/>
      <c r="G186" s="59"/>
      <c r="H186" s="59"/>
      <c r="I186" s="59"/>
      <c r="J186" s="59"/>
      <c r="K186" s="59"/>
      <c r="L186" s="59"/>
    </row>
    <row r="187" spans="1:12" s="4" customFormat="1" x14ac:dyDescent="0.25">
      <c r="A187" s="68"/>
      <c r="B187" s="17" t="s">
        <v>13</v>
      </c>
      <c r="C187" s="59" t="s">
        <v>14</v>
      </c>
      <c r="D187" s="59">
        <v>1.76</v>
      </c>
      <c r="E187" s="60">
        <f>D187*E185</f>
        <v>73.92</v>
      </c>
      <c r="F187" s="59"/>
      <c r="G187" s="59"/>
      <c r="H187" s="61"/>
      <c r="I187" s="61"/>
      <c r="J187" s="59"/>
      <c r="K187" s="59"/>
      <c r="L187" s="60"/>
    </row>
    <row r="188" spans="1:12" s="4" customFormat="1" x14ac:dyDescent="0.25">
      <c r="A188" s="68"/>
      <c r="B188" s="6" t="s">
        <v>15</v>
      </c>
      <c r="C188" s="59"/>
      <c r="D188" s="59"/>
      <c r="E188" s="60"/>
      <c r="F188" s="59"/>
      <c r="G188" s="59"/>
      <c r="H188" s="61"/>
      <c r="I188" s="61"/>
      <c r="J188" s="59"/>
      <c r="K188" s="59"/>
      <c r="L188" s="59"/>
    </row>
    <row r="189" spans="1:12" s="4" customFormat="1" x14ac:dyDescent="0.25">
      <c r="A189" s="68"/>
      <c r="B189" s="5" t="s">
        <v>63</v>
      </c>
      <c r="C189" s="59" t="s">
        <v>27</v>
      </c>
      <c r="D189" s="59">
        <v>0.09</v>
      </c>
      <c r="E189" s="60">
        <f>D189*E185</f>
        <v>3.78</v>
      </c>
      <c r="F189" s="59"/>
      <c r="G189" s="59"/>
      <c r="H189" s="59"/>
      <c r="I189" s="61"/>
      <c r="J189" s="59"/>
      <c r="K189" s="76"/>
      <c r="L189" s="60"/>
    </row>
    <row r="190" spans="1:12" s="4" customFormat="1" ht="45" x14ac:dyDescent="0.25">
      <c r="A190" s="68"/>
      <c r="B190" s="6" t="s">
        <v>62</v>
      </c>
      <c r="C190" s="59"/>
      <c r="D190" s="59"/>
      <c r="E190" s="60"/>
      <c r="F190" s="59"/>
      <c r="G190" s="59"/>
      <c r="H190" s="59"/>
      <c r="I190" s="61"/>
      <c r="J190" s="59"/>
      <c r="K190" s="76"/>
      <c r="L190" s="59"/>
    </row>
    <row r="191" spans="1:12" s="4" customFormat="1" x14ac:dyDescent="0.25">
      <c r="A191" s="68"/>
      <c r="B191" s="5" t="s">
        <v>65</v>
      </c>
      <c r="C191" s="59" t="s">
        <v>27</v>
      </c>
      <c r="D191" s="59">
        <v>0.36</v>
      </c>
      <c r="E191" s="60">
        <f>D191*E185</f>
        <v>15.12</v>
      </c>
      <c r="F191" s="59"/>
      <c r="G191" s="59"/>
      <c r="H191" s="59"/>
      <c r="I191" s="61"/>
      <c r="J191" s="59"/>
      <c r="K191" s="76"/>
      <c r="L191" s="60"/>
    </row>
    <row r="192" spans="1:12" s="4" customFormat="1" ht="30" x14ac:dyDescent="0.25">
      <c r="A192" s="68"/>
      <c r="B192" s="6" t="s">
        <v>64</v>
      </c>
      <c r="C192" s="59"/>
      <c r="D192" s="59"/>
      <c r="E192" s="60"/>
      <c r="F192" s="59"/>
      <c r="G192" s="59"/>
      <c r="H192" s="59"/>
      <c r="I192" s="61"/>
      <c r="J192" s="59"/>
      <c r="K192" s="76"/>
      <c r="L192" s="59"/>
    </row>
    <row r="193" spans="1:14" s="4" customFormat="1" ht="30" x14ac:dyDescent="0.25">
      <c r="A193" s="68"/>
      <c r="B193" s="5" t="s">
        <v>67</v>
      </c>
      <c r="C193" s="59" t="s">
        <v>27</v>
      </c>
      <c r="D193" s="59">
        <v>0.25</v>
      </c>
      <c r="E193" s="60">
        <f>D193*E185</f>
        <v>10.5</v>
      </c>
      <c r="F193" s="59"/>
      <c r="G193" s="59"/>
      <c r="H193" s="59"/>
      <c r="I193" s="61"/>
      <c r="J193" s="59"/>
      <c r="K193" s="76"/>
      <c r="L193" s="60"/>
    </row>
    <row r="194" spans="1:14" s="4" customFormat="1" ht="30" x14ac:dyDescent="0.25">
      <c r="A194" s="68"/>
      <c r="B194" s="6" t="s">
        <v>66</v>
      </c>
      <c r="C194" s="59"/>
      <c r="D194" s="59"/>
      <c r="E194" s="60"/>
      <c r="F194" s="59"/>
      <c r="G194" s="59"/>
      <c r="H194" s="59"/>
      <c r="I194" s="61"/>
      <c r="J194" s="59"/>
      <c r="K194" s="76"/>
      <c r="L194" s="59"/>
    </row>
    <row r="195" spans="1:14" x14ac:dyDescent="0.25">
      <c r="A195" s="68"/>
      <c r="B195" s="5" t="s">
        <v>23</v>
      </c>
      <c r="C195" s="59" t="s">
        <v>21</v>
      </c>
      <c r="D195" s="59">
        <v>0.16</v>
      </c>
      <c r="E195" s="60">
        <f>D195*E185</f>
        <v>6.72</v>
      </c>
      <c r="F195" s="59"/>
      <c r="G195" s="59"/>
      <c r="H195" s="59"/>
      <c r="I195" s="60"/>
      <c r="J195" s="59"/>
      <c r="K195" s="76"/>
      <c r="L195" s="76"/>
    </row>
    <row r="196" spans="1:14" s="4" customFormat="1" x14ac:dyDescent="0.25">
      <c r="A196" s="68"/>
      <c r="B196" s="6" t="s">
        <v>24</v>
      </c>
      <c r="C196" s="59"/>
      <c r="D196" s="59"/>
      <c r="E196" s="60"/>
      <c r="F196" s="59"/>
      <c r="G196" s="59"/>
      <c r="H196" s="59"/>
      <c r="I196" s="60"/>
      <c r="J196" s="59"/>
      <c r="K196" s="76"/>
      <c r="L196" s="76"/>
    </row>
    <row r="197" spans="1:14" x14ac:dyDescent="0.25">
      <c r="A197" s="71"/>
      <c r="B197" s="27" t="s">
        <v>16</v>
      </c>
      <c r="C197" s="62"/>
      <c r="D197" s="62"/>
      <c r="E197" s="64"/>
      <c r="F197" s="62"/>
      <c r="G197" s="62"/>
      <c r="H197" s="62"/>
      <c r="I197" s="64"/>
      <c r="J197" s="62"/>
      <c r="K197" s="62"/>
      <c r="L197" s="64"/>
    </row>
    <row r="198" spans="1:14" s="4" customFormat="1" x14ac:dyDescent="0.25">
      <c r="A198" s="72"/>
      <c r="B198" s="28" t="s">
        <v>17</v>
      </c>
      <c r="C198" s="63"/>
      <c r="D198" s="63"/>
      <c r="E198" s="65"/>
      <c r="F198" s="63"/>
      <c r="G198" s="63"/>
      <c r="H198" s="63"/>
      <c r="I198" s="65"/>
      <c r="J198" s="63"/>
      <c r="K198" s="63"/>
      <c r="L198" s="65"/>
    </row>
    <row r="199" spans="1:14" s="4" customFormat="1" ht="30" x14ac:dyDescent="0.25">
      <c r="A199" s="68"/>
      <c r="B199" s="5" t="s">
        <v>73</v>
      </c>
      <c r="C199" s="59" t="s">
        <v>28</v>
      </c>
      <c r="D199" s="77">
        <v>2</v>
      </c>
      <c r="E199" s="105">
        <f>D199*E185</f>
        <v>84</v>
      </c>
      <c r="F199" s="105"/>
      <c r="G199" s="105"/>
      <c r="H199" s="59"/>
      <c r="I199" s="60"/>
      <c r="J199" s="59"/>
      <c r="K199" s="59"/>
      <c r="L199" s="60"/>
    </row>
    <row r="200" spans="1:14" s="4" customFormat="1" ht="45" x14ac:dyDescent="0.25">
      <c r="A200" s="68"/>
      <c r="B200" s="6" t="s">
        <v>74</v>
      </c>
      <c r="C200" s="59"/>
      <c r="D200" s="77"/>
      <c r="E200" s="105"/>
      <c r="F200" s="105"/>
      <c r="G200" s="105"/>
      <c r="H200" s="59"/>
      <c r="I200" s="60"/>
      <c r="J200" s="59"/>
      <c r="K200" s="59"/>
      <c r="L200" s="59"/>
    </row>
    <row r="201" spans="1:14" s="4" customFormat="1" ht="30" x14ac:dyDescent="0.25">
      <c r="A201" s="68"/>
      <c r="B201" s="5" t="s">
        <v>68</v>
      </c>
      <c r="C201" s="59" t="s">
        <v>28</v>
      </c>
      <c r="D201" s="60">
        <v>1.4</v>
      </c>
      <c r="E201" s="60">
        <f>E185*D201</f>
        <v>58.8</v>
      </c>
      <c r="F201" s="59"/>
      <c r="G201" s="60"/>
      <c r="H201" s="59"/>
      <c r="I201" s="60"/>
      <c r="J201" s="59"/>
      <c r="K201" s="59"/>
      <c r="L201" s="60"/>
    </row>
    <row r="202" spans="1:14" s="4" customFormat="1" ht="30" x14ac:dyDescent="0.25">
      <c r="A202" s="68"/>
      <c r="B202" s="6" t="s">
        <v>69</v>
      </c>
      <c r="C202" s="59"/>
      <c r="D202" s="60"/>
      <c r="E202" s="60"/>
      <c r="F202" s="59"/>
      <c r="G202" s="60"/>
      <c r="H202" s="59"/>
      <c r="I202" s="60"/>
      <c r="J202" s="59"/>
      <c r="K202" s="59"/>
      <c r="L202" s="59"/>
    </row>
    <row r="203" spans="1:14" s="4" customFormat="1" x14ac:dyDescent="0.25">
      <c r="A203" s="68"/>
      <c r="B203" s="5" t="s">
        <v>70</v>
      </c>
      <c r="C203" s="59" t="s">
        <v>44</v>
      </c>
      <c r="D203" s="60">
        <v>0.02</v>
      </c>
      <c r="E203" s="60">
        <f>E185*D203</f>
        <v>0.84</v>
      </c>
      <c r="F203" s="59"/>
      <c r="G203" s="60"/>
      <c r="H203" s="59"/>
      <c r="I203" s="60"/>
      <c r="J203" s="59"/>
      <c r="K203" s="59"/>
      <c r="L203" s="60"/>
    </row>
    <row r="204" spans="1:14" s="4" customFormat="1" x14ac:dyDescent="0.25">
      <c r="A204" s="68"/>
      <c r="B204" s="6" t="s">
        <v>71</v>
      </c>
      <c r="C204" s="59"/>
      <c r="D204" s="60"/>
      <c r="E204" s="60"/>
      <c r="F204" s="59"/>
      <c r="G204" s="60"/>
      <c r="H204" s="59"/>
      <c r="I204" s="60"/>
      <c r="J204" s="59"/>
      <c r="K204" s="59"/>
      <c r="L204" s="59"/>
    </row>
    <row r="205" spans="1:14" x14ac:dyDescent="0.25">
      <c r="A205" s="68"/>
      <c r="B205" s="17" t="s">
        <v>20</v>
      </c>
      <c r="C205" s="59" t="s">
        <v>21</v>
      </c>
      <c r="D205" s="59">
        <v>0.04</v>
      </c>
      <c r="E205" s="60">
        <f>E185*D205</f>
        <v>1.68</v>
      </c>
      <c r="F205" s="59"/>
      <c r="G205" s="60"/>
      <c r="H205" s="59"/>
      <c r="I205" s="60"/>
      <c r="J205" s="59"/>
      <c r="K205" s="59"/>
      <c r="L205" s="60"/>
    </row>
    <row r="206" spans="1:14" s="4" customFormat="1" x14ac:dyDescent="0.25">
      <c r="A206" s="68"/>
      <c r="B206" s="6" t="s">
        <v>22</v>
      </c>
      <c r="C206" s="59"/>
      <c r="D206" s="59"/>
      <c r="E206" s="60"/>
      <c r="F206" s="59"/>
      <c r="G206" s="60"/>
      <c r="H206" s="59"/>
      <c r="I206" s="60"/>
      <c r="J206" s="59"/>
      <c r="K206" s="59"/>
      <c r="L206" s="59"/>
    </row>
    <row r="207" spans="1:14" ht="19.899999999999999" customHeight="1" x14ac:dyDescent="0.25">
      <c r="A207" s="49"/>
      <c r="B207" s="50" t="s">
        <v>5</v>
      </c>
      <c r="C207" s="49"/>
      <c r="D207" s="49"/>
      <c r="E207" s="49"/>
      <c r="F207" s="49"/>
      <c r="G207" s="51"/>
      <c r="H207" s="49"/>
      <c r="I207" s="51"/>
      <c r="J207" s="49"/>
      <c r="K207" s="51"/>
      <c r="L207" s="51"/>
      <c r="N207" s="7"/>
    </row>
    <row r="208" spans="1:14" s="4" customFormat="1" ht="19.899999999999999" customHeight="1" x14ac:dyDescent="0.25">
      <c r="A208" s="49"/>
      <c r="B208" s="57" t="s">
        <v>31</v>
      </c>
      <c r="C208" s="53" t="s">
        <v>141</v>
      </c>
      <c r="D208" s="49"/>
      <c r="E208" s="54"/>
      <c r="F208" s="49"/>
      <c r="G208" s="54"/>
      <c r="H208" s="49"/>
      <c r="I208" s="54"/>
      <c r="J208" s="49"/>
      <c r="K208" s="49"/>
      <c r="L208" s="54"/>
    </row>
    <row r="209" spans="1:12" ht="19.899999999999999" customHeight="1" x14ac:dyDescent="0.25">
      <c r="A209" s="49"/>
      <c r="B209" s="50" t="s">
        <v>5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51"/>
    </row>
    <row r="210" spans="1:12" ht="19.899999999999999" customHeight="1" x14ac:dyDescent="0.25">
      <c r="A210" s="49"/>
      <c r="B210" s="52" t="s">
        <v>19</v>
      </c>
      <c r="C210" s="53" t="s">
        <v>141</v>
      </c>
      <c r="D210" s="49"/>
      <c r="E210" s="49"/>
      <c r="F210" s="49"/>
      <c r="G210" s="49"/>
      <c r="H210" s="49"/>
      <c r="I210" s="49"/>
      <c r="J210" s="49"/>
      <c r="K210" s="49"/>
      <c r="L210" s="54"/>
    </row>
    <row r="211" spans="1:12" ht="19.899999999999999" customHeight="1" x14ac:dyDescent="0.25">
      <c r="A211" s="49"/>
      <c r="B211" s="55" t="s">
        <v>85</v>
      </c>
      <c r="C211" s="49"/>
      <c r="D211" s="49"/>
      <c r="E211" s="49"/>
      <c r="F211" s="49"/>
      <c r="G211" s="49"/>
      <c r="H211" s="49"/>
      <c r="I211" s="49"/>
      <c r="J211" s="49"/>
      <c r="K211" s="49"/>
      <c r="L211" s="56"/>
    </row>
    <row r="212" spans="1:12" ht="19.899999999999999" customHeight="1" x14ac:dyDescent="0.25">
      <c r="A212" s="49"/>
      <c r="B212" s="55" t="s">
        <v>86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56"/>
    </row>
    <row r="213" spans="1:12" ht="19.899999999999999" customHeight="1" x14ac:dyDescent="0.25">
      <c r="A213" s="49"/>
      <c r="B213" s="52" t="s">
        <v>30</v>
      </c>
      <c r="C213" s="53" t="s">
        <v>141</v>
      </c>
      <c r="D213" s="49"/>
      <c r="E213" s="49"/>
      <c r="F213" s="49"/>
      <c r="G213" s="54"/>
      <c r="H213" s="49"/>
      <c r="I213" s="49"/>
      <c r="J213" s="49"/>
      <c r="K213" s="49"/>
      <c r="L213" s="54"/>
    </row>
    <row r="214" spans="1:12" ht="19.899999999999999" customHeight="1" x14ac:dyDescent="0.25">
      <c r="A214" s="49"/>
      <c r="B214" s="50" t="s">
        <v>5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51"/>
    </row>
    <row r="215" spans="1:12" s="24" customFormat="1" ht="19.899999999999999" customHeight="1" x14ac:dyDescent="0.25">
      <c r="A215" s="49"/>
      <c r="B215" s="52" t="s">
        <v>72</v>
      </c>
      <c r="C215" s="53">
        <v>0.18</v>
      </c>
      <c r="D215" s="49"/>
      <c r="E215" s="49"/>
      <c r="F215" s="49"/>
      <c r="G215" s="54"/>
      <c r="H215" s="49"/>
      <c r="I215" s="49"/>
      <c r="J215" s="49"/>
      <c r="K215" s="49"/>
      <c r="L215" s="54"/>
    </row>
    <row r="216" spans="1:12" ht="19.899999999999999" customHeight="1" x14ac:dyDescent="0.25">
      <c r="A216" s="49"/>
      <c r="B216" s="55" t="s">
        <v>5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58"/>
    </row>
    <row r="217" spans="1:12" s="8" customFormat="1" x14ac:dyDescent="0.25">
      <c r="A217" s="30"/>
    </row>
    <row r="218" spans="1:12" s="8" customFormat="1" x14ac:dyDescent="0.25">
      <c r="A218" s="30"/>
      <c r="H218" s="9"/>
    </row>
    <row r="219" spans="1:12" s="8" customFormat="1" x14ac:dyDescent="0.25">
      <c r="A219" s="30"/>
      <c r="L219" s="42"/>
    </row>
    <row r="220" spans="1:12" s="8" customFormat="1" x14ac:dyDescent="0.25">
      <c r="A220" s="30"/>
      <c r="H220" s="10"/>
      <c r="L220" s="42"/>
    </row>
    <row r="221" spans="1:12" s="8" customFormat="1" x14ac:dyDescent="0.2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</row>
  </sheetData>
  <mergeCells count="971">
    <mergeCell ref="I12:I14"/>
    <mergeCell ref="H12:H14"/>
    <mergeCell ref="G12:G14"/>
    <mergeCell ref="L15:L16"/>
    <mergeCell ref="F12:F14"/>
    <mergeCell ref="D12:D14"/>
    <mergeCell ref="A12:A14"/>
    <mergeCell ref="J108:J109"/>
    <mergeCell ref="K108:K109"/>
    <mergeCell ref="L108:L109"/>
    <mergeCell ref="A108:A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0:J101"/>
    <mergeCell ref="K100:K101"/>
    <mergeCell ref="L100:L101"/>
    <mergeCell ref="A102:A103"/>
    <mergeCell ref="F100:F101"/>
    <mergeCell ref="G100:G101"/>
    <mergeCell ref="H100:H101"/>
    <mergeCell ref="I100:I101"/>
    <mergeCell ref="J104:J105"/>
    <mergeCell ref="K104:K105"/>
    <mergeCell ref="L104:L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A104:A105"/>
    <mergeCell ref="C104:C105"/>
    <mergeCell ref="D104:D105"/>
    <mergeCell ref="E104:E105"/>
    <mergeCell ref="F104:F105"/>
    <mergeCell ref="G104:G105"/>
    <mergeCell ref="A75:A76"/>
    <mergeCell ref="G73:G74"/>
    <mergeCell ref="H73:H74"/>
    <mergeCell ref="L95:L97"/>
    <mergeCell ref="A98:A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A95:A97"/>
    <mergeCell ref="D95:D97"/>
    <mergeCell ref="F95:F97"/>
    <mergeCell ref="G95:G97"/>
    <mergeCell ref="H95:H97"/>
    <mergeCell ref="I95:I97"/>
    <mergeCell ref="J95:J97"/>
    <mergeCell ref="K95:K97"/>
    <mergeCell ref="D73:D74"/>
    <mergeCell ref="E73:E74"/>
    <mergeCell ref="F73:F74"/>
    <mergeCell ref="J68:J69"/>
    <mergeCell ref="K68:K69"/>
    <mergeCell ref="L68:L69"/>
    <mergeCell ref="A68:A69"/>
    <mergeCell ref="C68:C69"/>
    <mergeCell ref="D68:D69"/>
    <mergeCell ref="E68:E69"/>
    <mergeCell ref="F68:F69"/>
    <mergeCell ref="G68:G69"/>
    <mergeCell ref="H68:H69"/>
    <mergeCell ref="I68:I69"/>
    <mergeCell ref="I73:I74"/>
    <mergeCell ref="J73:J74"/>
    <mergeCell ref="K73:K74"/>
    <mergeCell ref="L73:L74"/>
    <mergeCell ref="A77:A78"/>
    <mergeCell ref="J64:J65"/>
    <mergeCell ref="K64:K65"/>
    <mergeCell ref="L64:L65"/>
    <mergeCell ref="A66:A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A64:A65"/>
    <mergeCell ref="C64:C65"/>
    <mergeCell ref="D64:D65"/>
    <mergeCell ref="E64:E65"/>
    <mergeCell ref="F64:F65"/>
    <mergeCell ref="G64:G65"/>
    <mergeCell ref="H64:H65"/>
    <mergeCell ref="I64:I65"/>
    <mergeCell ref="C73:C74"/>
    <mergeCell ref="J60:J61"/>
    <mergeCell ref="K60:K61"/>
    <mergeCell ref="L60:L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A60:A61"/>
    <mergeCell ref="C60:C61"/>
    <mergeCell ref="D60:D61"/>
    <mergeCell ref="E60:E61"/>
    <mergeCell ref="F60:F61"/>
    <mergeCell ref="G60:G61"/>
    <mergeCell ref="H60:H61"/>
    <mergeCell ref="I60:I61"/>
    <mergeCell ref="J56:J57"/>
    <mergeCell ref="K56:K57"/>
    <mergeCell ref="L56:L57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A56:A57"/>
    <mergeCell ref="C56:C57"/>
    <mergeCell ref="D56:D57"/>
    <mergeCell ref="E56:E57"/>
    <mergeCell ref="F56:F57"/>
    <mergeCell ref="G56:G57"/>
    <mergeCell ref="H56:H57"/>
    <mergeCell ref="I56:I57"/>
    <mergeCell ref="L54:L55"/>
    <mergeCell ref="A51:A53"/>
    <mergeCell ref="D51:D53"/>
    <mergeCell ref="F51:F53"/>
    <mergeCell ref="G51:G53"/>
    <mergeCell ref="H51:H53"/>
    <mergeCell ref="I51:I53"/>
    <mergeCell ref="J51:J53"/>
    <mergeCell ref="K51:K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A17:A18"/>
    <mergeCell ref="C17:C18"/>
    <mergeCell ref="D17:D18"/>
    <mergeCell ref="E17:E18"/>
    <mergeCell ref="F17:F18"/>
    <mergeCell ref="K49:K50"/>
    <mergeCell ref="D49:D50"/>
    <mergeCell ref="E49:E50"/>
    <mergeCell ref="F49:F50"/>
    <mergeCell ref="J47:J48"/>
    <mergeCell ref="K47:K48"/>
    <mergeCell ref="A44:C44"/>
    <mergeCell ref="D44:L44"/>
    <mergeCell ref="A47:A48"/>
    <mergeCell ref="C47:C48"/>
    <mergeCell ref="D47:D48"/>
    <mergeCell ref="E47:E48"/>
    <mergeCell ref="F47:F48"/>
    <mergeCell ref="G47:G48"/>
    <mergeCell ref="H47:H48"/>
    <mergeCell ref="I47:I48"/>
    <mergeCell ref="L49:L50"/>
    <mergeCell ref="C45:C46"/>
    <mergeCell ref="E45:E46"/>
    <mergeCell ref="A3:L3"/>
    <mergeCell ref="A45:A46"/>
    <mergeCell ref="D45:D46"/>
    <mergeCell ref="F45:F46"/>
    <mergeCell ref="G45:G46"/>
    <mergeCell ref="H45:H46"/>
    <mergeCell ref="I45:I46"/>
    <mergeCell ref="J45:J46"/>
    <mergeCell ref="K45:K46"/>
    <mergeCell ref="L45:L46"/>
    <mergeCell ref="A15:A16"/>
    <mergeCell ref="C15:C16"/>
    <mergeCell ref="D15:D16"/>
    <mergeCell ref="E15:E16"/>
    <mergeCell ref="F15:F16"/>
    <mergeCell ref="G15:G16"/>
    <mergeCell ref="H15:H16"/>
    <mergeCell ref="I15:I16"/>
    <mergeCell ref="J12:J14"/>
    <mergeCell ref="K12:K14"/>
    <mergeCell ref="L12:L14"/>
    <mergeCell ref="J15:J16"/>
    <mergeCell ref="K15:K16"/>
    <mergeCell ref="C19:C20"/>
    <mergeCell ref="K205:K206"/>
    <mergeCell ref="L205:L206"/>
    <mergeCell ref="F197:F198"/>
    <mergeCell ref="G197:G198"/>
    <mergeCell ref="H197:H198"/>
    <mergeCell ref="I197:I198"/>
    <mergeCell ref="A203:A204"/>
    <mergeCell ref="C203:C204"/>
    <mergeCell ref="D203:D204"/>
    <mergeCell ref="G199:G200"/>
    <mergeCell ref="A205:A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L199:L200"/>
    <mergeCell ref="L195:L196"/>
    <mergeCell ref="A193:A194"/>
    <mergeCell ref="C193:C194"/>
    <mergeCell ref="L203:L204"/>
    <mergeCell ref="A197:A198"/>
    <mergeCell ref="C197:C198"/>
    <mergeCell ref="D197:D198"/>
    <mergeCell ref="E197:E198"/>
    <mergeCell ref="F195:F196"/>
    <mergeCell ref="G195:G196"/>
    <mergeCell ref="H195:H196"/>
    <mergeCell ref="L193:L194"/>
    <mergeCell ref="A195:A196"/>
    <mergeCell ref="C195:C196"/>
    <mergeCell ref="D195:D196"/>
    <mergeCell ref="E195:E196"/>
    <mergeCell ref="A201:A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J197:J198"/>
    <mergeCell ref="K197:K198"/>
    <mergeCell ref="L197:L198"/>
    <mergeCell ref="A199:A200"/>
    <mergeCell ref="C199:C200"/>
    <mergeCell ref="D199:D200"/>
    <mergeCell ref="E199:E200"/>
    <mergeCell ref="F199:F200"/>
    <mergeCell ref="K163:K164"/>
    <mergeCell ref="D163:D164"/>
    <mergeCell ref="E163:E164"/>
    <mergeCell ref="F163:F164"/>
    <mergeCell ref="G163:G164"/>
    <mergeCell ref="H163:H164"/>
    <mergeCell ref="D161:D162"/>
    <mergeCell ref="E161:E162"/>
    <mergeCell ref="A167:A168"/>
    <mergeCell ref="C167:C168"/>
    <mergeCell ref="I165:I166"/>
    <mergeCell ref="J165:J166"/>
    <mergeCell ref="K165:K166"/>
    <mergeCell ref="I172:I173"/>
    <mergeCell ref="J174:J175"/>
    <mergeCell ref="K174:K175"/>
    <mergeCell ref="A155:A156"/>
    <mergeCell ref="C155:C156"/>
    <mergeCell ref="D155:D156"/>
    <mergeCell ref="E155:E156"/>
    <mergeCell ref="F155:F156"/>
    <mergeCell ref="G155:G156"/>
    <mergeCell ref="F172:F173"/>
    <mergeCell ref="G172:G173"/>
    <mergeCell ref="H172:H173"/>
    <mergeCell ref="D170:D171"/>
    <mergeCell ref="E170:E171"/>
    <mergeCell ref="F170:F171"/>
    <mergeCell ref="G170:G171"/>
    <mergeCell ref="H170:H171"/>
    <mergeCell ref="I170:I171"/>
    <mergeCell ref="J161:J162"/>
    <mergeCell ref="K161:K162"/>
    <mergeCell ref="J163:J164"/>
    <mergeCell ref="A221:L221"/>
    <mergeCell ref="G6:J6"/>
    <mergeCell ref="A1:L1"/>
    <mergeCell ref="F8:G8"/>
    <mergeCell ref="H8:I8"/>
    <mergeCell ref="J8:K8"/>
    <mergeCell ref="L8:L9"/>
    <mergeCell ref="A8:A9"/>
    <mergeCell ref="B8:B9"/>
    <mergeCell ref="C8:C9"/>
    <mergeCell ref="D8:D9"/>
    <mergeCell ref="E8:E9"/>
    <mergeCell ref="A2:L2"/>
    <mergeCell ref="A4:L4"/>
    <mergeCell ref="A11:C11"/>
    <mergeCell ref="D11:L11"/>
    <mergeCell ref="C49:C50"/>
    <mergeCell ref="D172:D173"/>
    <mergeCell ref="E172:E173"/>
    <mergeCell ref="D193:D194"/>
    <mergeCell ref="J155:J156"/>
    <mergeCell ref="K155:K156"/>
    <mergeCell ref="G49:G50"/>
    <mergeCell ref="H49:H50"/>
    <mergeCell ref="L176:L177"/>
    <mergeCell ref="A178:A179"/>
    <mergeCell ref="J182:J183"/>
    <mergeCell ref="I195:I196"/>
    <mergeCell ref="J195:J196"/>
    <mergeCell ref="K195:K196"/>
    <mergeCell ref="F193:F194"/>
    <mergeCell ref="G193:G194"/>
    <mergeCell ref="H193:H194"/>
    <mergeCell ref="I193:I194"/>
    <mergeCell ref="J193:J194"/>
    <mergeCell ref="K193:K194"/>
    <mergeCell ref="A176:A177"/>
    <mergeCell ref="C176:C177"/>
    <mergeCell ref="K189:K190"/>
    <mergeCell ref="L189:L190"/>
    <mergeCell ref="A191:A192"/>
    <mergeCell ref="C191:C192"/>
    <mergeCell ref="D191:D192"/>
    <mergeCell ref="F191:F192"/>
    <mergeCell ref="G191:G192"/>
    <mergeCell ref="H191:H192"/>
    <mergeCell ref="I191:I192"/>
    <mergeCell ref="J191:J192"/>
    <mergeCell ref="J176:J177"/>
    <mergeCell ref="K176:K177"/>
    <mergeCell ref="G180:G181"/>
    <mergeCell ref="H180:H181"/>
    <mergeCell ref="I180:I181"/>
    <mergeCell ref="D180:D181"/>
    <mergeCell ref="E180:E181"/>
    <mergeCell ref="F180:F181"/>
    <mergeCell ref="F185:F186"/>
    <mergeCell ref="F182:F183"/>
    <mergeCell ref="G182:G183"/>
    <mergeCell ref="F174:F175"/>
    <mergeCell ref="G174:G175"/>
    <mergeCell ref="H174:H175"/>
    <mergeCell ref="I174:I175"/>
    <mergeCell ref="A174:A175"/>
    <mergeCell ref="C174:C175"/>
    <mergeCell ref="D174:D175"/>
    <mergeCell ref="E174:E175"/>
    <mergeCell ref="L174:L175"/>
    <mergeCell ref="J178:J179"/>
    <mergeCell ref="K178:K179"/>
    <mergeCell ref="L178:L179"/>
    <mergeCell ref="E178:E179"/>
    <mergeCell ref="F178:F179"/>
    <mergeCell ref="G178:G179"/>
    <mergeCell ref="H178:H179"/>
    <mergeCell ref="I178:I179"/>
    <mergeCell ref="A180:A181"/>
    <mergeCell ref="C180:C181"/>
    <mergeCell ref="C178:C179"/>
    <mergeCell ref="D178:D179"/>
    <mergeCell ref="J180:J181"/>
    <mergeCell ref="K180:K181"/>
    <mergeCell ref="L180:L181"/>
    <mergeCell ref="J187:J188"/>
    <mergeCell ref="K187:K188"/>
    <mergeCell ref="E193:E194"/>
    <mergeCell ref="E189:E190"/>
    <mergeCell ref="E191:E192"/>
    <mergeCell ref="E203:E204"/>
    <mergeCell ref="F203:F204"/>
    <mergeCell ref="G203:G204"/>
    <mergeCell ref="H203:H204"/>
    <mergeCell ref="I203:I204"/>
    <mergeCell ref="J203:J204"/>
    <mergeCell ref="K203:K204"/>
    <mergeCell ref="G189:G190"/>
    <mergeCell ref="H189:H190"/>
    <mergeCell ref="I189:I190"/>
    <mergeCell ref="J189:J190"/>
    <mergeCell ref="H199:H200"/>
    <mergeCell ref="I199:I200"/>
    <mergeCell ref="J199:J200"/>
    <mergeCell ref="K199:K200"/>
    <mergeCell ref="D176:D177"/>
    <mergeCell ref="E176:E177"/>
    <mergeCell ref="F176:F177"/>
    <mergeCell ref="G176:G177"/>
    <mergeCell ref="H176:H177"/>
    <mergeCell ref="I176:I177"/>
    <mergeCell ref="A185:A186"/>
    <mergeCell ref="C185:C186"/>
    <mergeCell ref="D185:D186"/>
    <mergeCell ref="E185:E186"/>
    <mergeCell ref="A184:C184"/>
    <mergeCell ref="E182:E183"/>
    <mergeCell ref="K182:K183"/>
    <mergeCell ref="L182:L183"/>
    <mergeCell ref="H182:H183"/>
    <mergeCell ref="I182:I183"/>
    <mergeCell ref="J185:J186"/>
    <mergeCell ref="K185:K186"/>
    <mergeCell ref="L185:L186"/>
    <mergeCell ref="G185:G186"/>
    <mergeCell ref="H185:H186"/>
    <mergeCell ref="I185:I186"/>
    <mergeCell ref="A19:A20"/>
    <mergeCell ref="D35:D36"/>
    <mergeCell ref="E35:E36"/>
    <mergeCell ref="F35:F36"/>
    <mergeCell ref="G35:G36"/>
    <mergeCell ref="H35:H36"/>
    <mergeCell ref="D19:D20"/>
    <mergeCell ref="E19:E20"/>
    <mergeCell ref="F19:F20"/>
    <mergeCell ref="G19:G20"/>
    <mergeCell ref="H19:H20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G17:G18"/>
    <mergeCell ref="H17:H18"/>
    <mergeCell ref="I17:I18"/>
    <mergeCell ref="G29:G30"/>
    <mergeCell ref="H29:H30"/>
    <mergeCell ref="I29:I30"/>
    <mergeCell ref="J29:J30"/>
    <mergeCell ref="K29:K30"/>
    <mergeCell ref="L29:L30"/>
    <mergeCell ref="J17:J18"/>
    <mergeCell ref="K17:K18"/>
    <mergeCell ref="L17:L18"/>
    <mergeCell ref="I19:I20"/>
    <mergeCell ref="J19:J20"/>
    <mergeCell ref="J25:J26"/>
    <mergeCell ref="K25:K26"/>
    <mergeCell ref="L25:L26"/>
    <mergeCell ref="I27:I28"/>
    <mergeCell ref="J27:J28"/>
    <mergeCell ref="K27:K28"/>
    <mergeCell ref="L27:L28"/>
    <mergeCell ref="H25:H26"/>
    <mergeCell ref="I25:I26"/>
    <mergeCell ref="H23:H24"/>
    <mergeCell ref="I23:I24"/>
    <mergeCell ref="J23:J24"/>
    <mergeCell ref="K23:K24"/>
    <mergeCell ref="L23:L24"/>
    <mergeCell ref="K191:K192"/>
    <mergeCell ref="L191:L192"/>
    <mergeCell ref="A189:A190"/>
    <mergeCell ref="C189:C190"/>
    <mergeCell ref="D189:D190"/>
    <mergeCell ref="F189:F190"/>
    <mergeCell ref="L33:L34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L187:L188"/>
    <mergeCell ref="A182:A183"/>
    <mergeCell ref="C182:C183"/>
    <mergeCell ref="D182:D183"/>
    <mergeCell ref="K19:K20"/>
    <mergeCell ref="L19:L20"/>
    <mergeCell ref="A29:A30"/>
    <mergeCell ref="C29:C30"/>
    <mergeCell ref="D29:D30"/>
    <mergeCell ref="E29:E30"/>
    <mergeCell ref="F29:F3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23:A24"/>
    <mergeCell ref="C23:C24"/>
    <mergeCell ref="D23:D24"/>
    <mergeCell ref="E23:E24"/>
    <mergeCell ref="F23:F24"/>
    <mergeCell ref="G23:G24"/>
    <mergeCell ref="K31:K32"/>
    <mergeCell ref="L31:L32"/>
    <mergeCell ref="A33:A34"/>
    <mergeCell ref="C33:C34"/>
    <mergeCell ref="D33:D34"/>
    <mergeCell ref="E33:E34"/>
    <mergeCell ref="F33:F34"/>
    <mergeCell ref="A35:A36"/>
    <mergeCell ref="C35:C36"/>
    <mergeCell ref="I35:I36"/>
    <mergeCell ref="J35:J36"/>
    <mergeCell ref="K35:K36"/>
    <mergeCell ref="L35:L36"/>
    <mergeCell ref="K33:K34"/>
    <mergeCell ref="J33:J34"/>
    <mergeCell ref="I33:I34"/>
    <mergeCell ref="H33:H34"/>
    <mergeCell ref="G33:G34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J159:J160"/>
    <mergeCell ref="K159:K160"/>
    <mergeCell ref="L159:L160"/>
    <mergeCell ref="A70:A72"/>
    <mergeCell ref="D70:D72"/>
    <mergeCell ref="F70:F72"/>
    <mergeCell ref="G70:G72"/>
    <mergeCell ref="H70:H72"/>
    <mergeCell ref="I70:I72"/>
    <mergeCell ref="J70:J72"/>
    <mergeCell ref="K70:K72"/>
    <mergeCell ref="L70:L72"/>
    <mergeCell ref="A73:A74"/>
    <mergeCell ref="F79:F80"/>
    <mergeCell ref="G79:G80"/>
    <mergeCell ref="H79:H80"/>
    <mergeCell ref="I79:I80"/>
    <mergeCell ref="J79:J80"/>
    <mergeCell ref="K79:K80"/>
    <mergeCell ref="L79:L80"/>
    <mergeCell ref="A81:A82"/>
    <mergeCell ref="A127:A128"/>
    <mergeCell ref="C127:C128"/>
    <mergeCell ref="D127:D128"/>
    <mergeCell ref="J127:J128"/>
    <mergeCell ref="K127:K128"/>
    <mergeCell ref="L127:L128"/>
    <mergeCell ref="A129:A130"/>
    <mergeCell ref="C129:C130"/>
    <mergeCell ref="D129:D130"/>
    <mergeCell ref="C37:C38"/>
    <mergeCell ref="D37:D38"/>
    <mergeCell ref="E37:E38"/>
    <mergeCell ref="F37:F38"/>
    <mergeCell ref="E127:E128"/>
    <mergeCell ref="G37:G38"/>
    <mergeCell ref="H37:H38"/>
    <mergeCell ref="I37:I38"/>
    <mergeCell ref="J37:J38"/>
    <mergeCell ref="K37:K38"/>
    <mergeCell ref="L37:L38"/>
    <mergeCell ref="A37:A38"/>
    <mergeCell ref="L47:L48"/>
    <mergeCell ref="A49:A50"/>
    <mergeCell ref="I49:I50"/>
    <mergeCell ref="J49:J50"/>
    <mergeCell ref="L51:L53"/>
    <mergeCell ref="A54:A55"/>
    <mergeCell ref="L161:L162"/>
    <mergeCell ref="F127:F128"/>
    <mergeCell ref="G127:G128"/>
    <mergeCell ref="H127:H128"/>
    <mergeCell ref="A135:A136"/>
    <mergeCell ref="C135:C136"/>
    <mergeCell ref="H155:H156"/>
    <mergeCell ref="A149:C149"/>
    <mergeCell ref="A150:A152"/>
    <mergeCell ref="J150:J152"/>
    <mergeCell ref="D135:D136"/>
    <mergeCell ref="E135:E136"/>
    <mergeCell ref="F135:F136"/>
    <mergeCell ref="G135:G136"/>
    <mergeCell ref="H135:H136"/>
    <mergeCell ref="D149:L149"/>
    <mergeCell ref="A148:C148"/>
    <mergeCell ref="D148:L148"/>
    <mergeCell ref="F139:F140"/>
    <mergeCell ref="G139:G140"/>
    <mergeCell ref="H139:H140"/>
    <mergeCell ref="A139:A140"/>
    <mergeCell ref="A141:A142"/>
    <mergeCell ref="I127:I12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A163:A164"/>
    <mergeCell ref="C163:C164"/>
    <mergeCell ref="C161:C162"/>
    <mergeCell ref="L155:L156"/>
    <mergeCell ref="A157:A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D167:D168"/>
    <mergeCell ref="E167:E168"/>
    <mergeCell ref="A172:A173"/>
    <mergeCell ref="L170:L171"/>
    <mergeCell ref="A169:C169"/>
    <mergeCell ref="A170:A171"/>
    <mergeCell ref="C170:C171"/>
    <mergeCell ref="C172:C173"/>
    <mergeCell ref="J167:J168"/>
    <mergeCell ref="K167:K168"/>
    <mergeCell ref="D169:L169"/>
    <mergeCell ref="L167:L168"/>
    <mergeCell ref="F167:F168"/>
    <mergeCell ref="G167:G168"/>
    <mergeCell ref="H167:H168"/>
    <mergeCell ref="I167:I168"/>
    <mergeCell ref="J172:J173"/>
    <mergeCell ref="K172:K173"/>
    <mergeCell ref="L172:L173"/>
    <mergeCell ref="J170:J171"/>
    <mergeCell ref="K170:K171"/>
    <mergeCell ref="L75:L76"/>
    <mergeCell ref="J77:J78"/>
    <mergeCell ref="K77:K78"/>
    <mergeCell ref="L77:L78"/>
    <mergeCell ref="A79:A80"/>
    <mergeCell ref="C79:C80"/>
    <mergeCell ref="D79:D80"/>
    <mergeCell ref="E79:E80"/>
    <mergeCell ref="F165:F166"/>
    <mergeCell ref="G165:G166"/>
    <mergeCell ref="H165:H166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F161:F162"/>
    <mergeCell ref="G161:G162"/>
    <mergeCell ref="H161:H162"/>
    <mergeCell ref="I161:I162"/>
    <mergeCell ref="D150:D152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165:L166"/>
    <mergeCell ref="A165:A166"/>
    <mergeCell ref="I163:I164"/>
    <mergeCell ref="C77:C78"/>
    <mergeCell ref="D77:D78"/>
    <mergeCell ref="E77:E78"/>
    <mergeCell ref="F77:F78"/>
    <mergeCell ref="G77:G78"/>
    <mergeCell ref="H77:H78"/>
    <mergeCell ref="I77:I78"/>
    <mergeCell ref="I81:I82"/>
    <mergeCell ref="J81:J82"/>
    <mergeCell ref="K81:K82"/>
    <mergeCell ref="L81:L82"/>
    <mergeCell ref="F150:F152"/>
    <mergeCell ref="C165:C166"/>
    <mergeCell ref="D165:D166"/>
    <mergeCell ref="E165:E166"/>
    <mergeCell ref="G150:G152"/>
    <mergeCell ref="H150:H152"/>
    <mergeCell ref="I150:I152"/>
    <mergeCell ref="A161:A162"/>
    <mergeCell ref="I155:I156"/>
    <mergeCell ref="L163:L164"/>
    <mergeCell ref="I89:I90"/>
    <mergeCell ref="J89:J90"/>
    <mergeCell ref="K89:K90"/>
    <mergeCell ref="L89:L90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A85:A86"/>
    <mergeCell ref="C85:C86"/>
    <mergeCell ref="D85:D86"/>
    <mergeCell ref="E85:E86"/>
    <mergeCell ref="F85:F86"/>
    <mergeCell ref="G85:G86"/>
    <mergeCell ref="H85:H86"/>
    <mergeCell ref="I85:I86"/>
    <mergeCell ref="H89:H90"/>
    <mergeCell ref="A91:A92"/>
    <mergeCell ref="C91:C92"/>
    <mergeCell ref="D91:D92"/>
    <mergeCell ref="E91:E92"/>
    <mergeCell ref="C81:C82"/>
    <mergeCell ref="D81:D82"/>
    <mergeCell ref="E81:E82"/>
    <mergeCell ref="F81:F82"/>
    <mergeCell ref="G81:G82"/>
    <mergeCell ref="H81:H82"/>
    <mergeCell ref="J85:J86"/>
    <mergeCell ref="K85:K86"/>
    <mergeCell ref="L85:L86"/>
    <mergeCell ref="I93:I94"/>
    <mergeCell ref="J93:J94"/>
    <mergeCell ref="K93:K94"/>
    <mergeCell ref="L93:L94"/>
    <mergeCell ref="A87:A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A89:A90"/>
    <mergeCell ref="C89:C90"/>
    <mergeCell ref="D89:D90"/>
    <mergeCell ref="E89:E90"/>
    <mergeCell ref="F89:F90"/>
    <mergeCell ref="G89:G90"/>
    <mergeCell ref="A93:A94"/>
    <mergeCell ref="C93:C94"/>
    <mergeCell ref="D93:D94"/>
    <mergeCell ref="E93:E94"/>
    <mergeCell ref="F93:F94"/>
    <mergeCell ref="G93:G94"/>
    <mergeCell ref="H93:H94"/>
    <mergeCell ref="G117:G118"/>
    <mergeCell ref="H117:H118"/>
    <mergeCell ref="A110:A112"/>
    <mergeCell ref="D110:D112"/>
    <mergeCell ref="F110:F112"/>
    <mergeCell ref="G110:G112"/>
    <mergeCell ref="H110:H112"/>
    <mergeCell ref="A113:A114"/>
    <mergeCell ref="C102:C103"/>
    <mergeCell ref="D102:D103"/>
    <mergeCell ref="E102:E103"/>
    <mergeCell ref="F102:F103"/>
    <mergeCell ref="G102:G103"/>
    <mergeCell ref="H102:H103"/>
    <mergeCell ref="A100:A101"/>
    <mergeCell ref="C100:C101"/>
    <mergeCell ref="D100:D101"/>
    <mergeCell ref="I113:I114"/>
    <mergeCell ref="J113:J114"/>
    <mergeCell ref="K113:K114"/>
    <mergeCell ref="L113:L114"/>
    <mergeCell ref="E113:E114"/>
    <mergeCell ref="F113:F114"/>
    <mergeCell ref="G113:G114"/>
    <mergeCell ref="H113:H114"/>
    <mergeCell ref="F91:F92"/>
    <mergeCell ref="G91:G92"/>
    <mergeCell ref="H91:H92"/>
    <mergeCell ref="I91:I92"/>
    <mergeCell ref="J91:J92"/>
    <mergeCell ref="K91:K92"/>
    <mergeCell ref="L91:L92"/>
    <mergeCell ref="I110:I112"/>
    <mergeCell ref="J110:J112"/>
    <mergeCell ref="K110:K112"/>
    <mergeCell ref="L110:L112"/>
    <mergeCell ref="I102:I103"/>
    <mergeCell ref="J102:J103"/>
    <mergeCell ref="K102:K103"/>
    <mergeCell ref="L102:L103"/>
    <mergeCell ref="E100:E101"/>
    <mergeCell ref="I115:I116"/>
    <mergeCell ref="J115:J116"/>
    <mergeCell ref="K115:K116"/>
    <mergeCell ref="L115:L116"/>
    <mergeCell ref="A117:A118"/>
    <mergeCell ref="C117:C118"/>
    <mergeCell ref="D117:D118"/>
    <mergeCell ref="E117:E118"/>
    <mergeCell ref="F117:F118"/>
    <mergeCell ref="I117:I118"/>
    <mergeCell ref="J117:J118"/>
    <mergeCell ref="K117:K118"/>
    <mergeCell ref="L117:L118"/>
    <mergeCell ref="C113:C114"/>
    <mergeCell ref="D113:D114"/>
    <mergeCell ref="A115:A116"/>
    <mergeCell ref="C115:C116"/>
    <mergeCell ref="D115:D116"/>
    <mergeCell ref="E115:E116"/>
    <mergeCell ref="F115:F116"/>
    <mergeCell ref="G115:G116"/>
    <mergeCell ref="H115:H116"/>
    <mergeCell ref="K119:K120"/>
    <mergeCell ref="L119:L120"/>
    <mergeCell ref="A121:A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G121:G122"/>
    <mergeCell ref="H121:H122"/>
    <mergeCell ref="A119:A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23:K124"/>
    <mergeCell ref="L123:L124"/>
    <mergeCell ref="A125:A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9:K130"/>
    <mergeCell ref="L129:L130"/>
    <mergeCell ref="A133:A134"/>
    <mergeCell ref="C133:C134"/>
    <mergeCell ref="D133:D134"/>
    <mergeCell ref="E133:E134"/>
    <mergeCell ref="F133:F134"/>
    <mergeCell ref="I139:I140"/>
    <mergeCell ref="G133:G134"/>
    <mergeCell ref="H133:H134"/>
    <mergeCell ref="I133:I134"/>
    <mergeCell ref="J133:J134"/>
    <mergeCell ref="K133:K134"/>
    <mergeCell ref="L133:L134"/>
    <mergeCell ref="J135:J136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A137:A138"/>
    <mergeCell ref="C137:C138"/>
    <mergeCell ref="D137:D138"/>
    <mergeCell ref="E129:E130"/>
    <mergeCell ref="F129:F130"/>
    <mergeCell ref="G129:G130"/>
    <mergeCell ref="H129:H130"/>
    <mergeCell ref="I129:I130"/>
    <mergeCell ref="J129:J130"/>
    <mergeCell ref="K131:K132"/>
    <mergeCell ref="L131:L132"/>
    <mergeCell ref="E137:E138"/>
    <mergeCell ref="F137:F138"/>
    <mergeCell ref="G137:G138"/>
    <mergeCell ref="H137:H138"/>
    <mergeCell ref="I137:I138"/>
    <mergeCell ref="K135:K136"/>
    <mergeCell ref="L135:L136"/>
    <mergeCell ref="I135:I136"/>
    <mergeCell ref="J137:J138"/>
    <mergeCell ref="K137:K138"/>
    <mergeCell ref="L137:L138"/>
    <mergeCell ref="C141:C142"/>
    <mergeCell ref="D141:D142"/>
    <mergeCell ref="E141:E142"/>
    <mergeCell ref="C139:C140"/>
    <mergeCell ref="D139:D140"/>
    <mergeCell ref="E139:E140"/>
    <mergeCell ref="K150:K152"/>
    <mergeCell ref="L150:L152"/>
    <mergeCell ref="J153:J154"/>
    <mergeCell ref="K153:K154"/>
    <mergeCell ref="L153:L154"/>
    <mergeCell ref="J139:J140"/>
    <mergeCell ref="J141:J142"/>
    <mergeCell ref="K141:K142"/>
    <mergeCell ref="L141:L142"/>
    <mergeCell ref="F141:F142"/>
    <mergeCell ref="G141:G142"/>
    <mergeCell ref="K139:K140"/>
    <mergeCell ref="L139:L140"/>
    <mergeCell ref="H141:H142"/>
    <mergeCell ref="I141:I142"/>
  </mergeCells>
  <pageMargins left="0.43307086614173229" right="0.23622047244094491" top="0.35433070866141736" bottom="0.35433070866141736" header="0.31496062992125984" footer="0.31496062992125984"/>
  <pageSetup paperSize="9" scale="90" orientation="landscape" verticalDpi="0" r:id="rId1"/>
  <rowBreaks count="4" manualBreakCount="4">
    <brk id="57" max="16383" man="1"/>
    <brk id="124" max="16383" man="1"/>
    <brk id="156" max="1638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2020-06-23T10:27:03Z</dcterms:modified>
</cp:coreProperties>
</file>