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31" i="1" l="1"/>
  <c r="E37" i="1"/>
  <c r="E188" i="1" l="1"/>
  <c r="E162" i="1"/>
  <c r="E160" i="1"/>
  <c r="E140" i="1"/>
  <c r="E120" i="1"/>
  <c r="E126" i="1"/>
  <c r="E130" i="1"/>
  <c r="E122" i="1"/>
  <c r="E118" i="1"/>
  <c r="E110" i="1" l="1"/>
  <c r="E98" i="1"/>
  <c r="E83" i="1"/>
  <c r="E84" i="1" s="1"/>
  <c r="E92" i="1" s="1"/>
  <c r="E94" i="1" l="1"/>
  <c r="E86" i="1"/>
  <c r="E88" i="1"/>
  <c r="E96" i="1"/>
  <c r="E12" i="1"/>
  <c r="E50" i="1"/>
  <c r="E56" i="1" s="1"/>
  <c r="E64" i="1"/>
  <c r="E62" i="1"/>
  <c r="E60" i="1"/>
  <c r="E54" i="1" l="1"/>
  <c r="E52" i="1"/>
  <c r="E66" i="1"/>
  <c r="E43" i="1" l="1"/>
  <c r="E68" i="1" l="1"/>
  <c r="E69" i="1" s="1"/>
  <c r="E81" i="1" l="1"/>
  <c r="E73" i="1"/>
  <c r="E79" i="1"/>
  <c r="E71" i="1"/>
  <c r="E77" i="1"/>
  <c r="E196" i="1" l="1"/>
  <c r="E150" i="1"/>
  <c r="E144" i="1"/>
  <c r="E142" i="1"/>
  <c r="E114" i="1"/>
  <c r="E106" i="1"/>
  <c r="E41" i="1"/>
  <c r="E39" i="1"/>
  <c r="E35" i="1"/>
  <c r="E33" i="1"/>
  <c r="E29" i="1"/>
  <c r="E47" i="1"/>
  <c r="E156" i="1" l="1"/>
  <c r="E154" i="1"/>
  <c r="E198" i="1"/>
  <c r="E202" i="1"/>
  <c r="E194" i="1"/>
  <c r="E190" i="1"/>
  <c r="E192" i="1"/>
  <c r="E152" i="1"/>
  <c r="E112" i="1"/>
  <c r="E100" i="1"/>
  <c r="E102" i="1"/>
  <c r="E108" i="1"/>
  <c r="E21" i="1"/>
  <c r="E45" i="1"/>
  <c r="E25" i="1"/>
  <c r="E23" i="1"/>
  <c r="E183" i="1" l="1"/>
  <c r="E14" i="1" l="1"/>
  <c r="E175" i="1"/>
  <c r="E179" i="1"/>
  <c r="E181" i="1"/>
  <c r="E185" i="1"/>
  <c r="E208" i="1" l="1"/>
  <c r="E206" i="1"/>
  <c r="E204" i="1"/>
  <c r="E16" i="1"/>
  <c r="K6" i="1" l="1"/>
</calcChain>
</file>

<file path=xl/sharedStrings.xml><?xml version="1.0" encoding="utf-8"?>
<sst xmlns="http://schemas.openxmlformats.org/spreadsheetml/2006/main" count="327" uniqueCount="152">
  <si>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</si>
  <si>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</si>
  <si>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</si>
  <si>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</si>
  <si>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</si>
  <si>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</si>
  <si>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</si>
  <si>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</si>
  <si>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</si>
  <si>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</si>
  <si>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</si>
  <si>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</si>
  <si>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</si>
  <si>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</si>
  <si>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</si>
  <si>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Затраты труда</t>
  </si>
  <si>
    <t>მატერიალური რესურსები</t>
  </si>
  <si>
    <t>Материальные ресурсы</t>
  </si>
  <si>
    <t>ზედნადები ხარჯები</t>
  </si>
  <si>
    <t>გეგმიური დაგროვება</t>
  </si>
  <si>
    <t>სხვა მასალები</t>
  </si>
  <si>
    <t>ლარი</t>
  </si>
  <si>
    <t>Прочие материалы</t>
  </si>
  <si>
    <t>სხვა მანქანები</t>
  </si>
  <si>
    <t>Прочие машины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</si>
  <si>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</si>
  <si>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</si>
  <si>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</si>
  <si>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</si>
  <si>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</si>
  <si>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</si>
  <si>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</si>
  <si>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Бурильно-крановые машины</t>
  </si>
  <si>
    <t>საბურღი მანქანა</t>
  </si>
  <si>
    <t>ტ.</t>
  </si>
  <si>
    <t>26 მ ტელესკოპური კოშკურა</t>
  </si>
  <si>
    <t>Телескопическая вышка 26 м</t>
  </si>
  <si>
    <t>ამწე საავტომობილო სვლაზე 16 ტ.</t>
  </si>
  <si>
    <t>Краны на автомобильном ходу 16 т</t>
  </si>
  <si>
    <t>მ²</t>
  </si>
  <si>
    <t>შედუღები ელექტროდი d=4 მმ</t>
  </si>
  <si>
    <t>Электрод сварочный d=4 мм</t>
  </si>
  <si>
    <t>კგ</t>
  </si>
  <si>
    <t>მ³</t>
  </si>
  <si>
    <t>ლითონის ზედაპირების გრუნტი</t>
  </si>
  <si>
    <t>Грунтовка для металлических поверхностей</t>
  </si>
  <si>
    <t>Антикорозийная эмальная краска</t>
  </si>
  <si>
    <t>ანტიკოროზიული ემალის ზაღებავი</t>
  </si>
  <si>
    <t>Заполнение ям бетоном B-15 (M-200)</t>
  </si>
  <si>
    <t>B-15 (M-200) ბეტონით ორმოების შევსება</t>
  </si>
  <si>
    <t>Вибратор</t>
  </si>
  <si>
    <t>ვიბრატორი</t>
  </si>
  <si>
    <t>Бетон B-15 (M-200)</t>
  </si>
  <si>
    <t>B-15 (M-200) ბეტონი</t>
  </si>
  <si>
    <t>Транспортировка гравия на расстояние 25 км</t>
  </si>
  <si>
    <t>ღორღის ტრანსპორტირება 25 კმ მანძილზე</t>
  </si>
  <si>
    <t>სულ თავი II</t>
  </si>
  <si>
    <t>კომპ.</t>
  </si>
  <si>
    <t>თვითმზიდი სისტემისათვის СИП  ანკერული დამჭერები PA25</t>
  </si>
  <si>
    <t>Анкерный зажим типа PA25 для самонесущих систем СИП</t>
  </si>
  <si>
    <t>Экскаваторы одноковшовые дизельные на
гусеничном ходу 0,25 м³</t>
  </si>
  <si>
    <t>ექსკავატორი ერთციცხვიანი 0,25 მ³</t>
  </si>
  <si>
    <t>Приспособления для заглубления электродов</t>
  </si>
  <si>
    <t>ხიმინჯის აგრეგატი</t>
  </si>
  <si>
    <t>Агрегаты сварочные передвижные с бензиновым двигателем</t>
  </si>
  <si>
    <t>შედუღების აგრეგატი გადასატანი ბენზინის ძრავაზე</t>
  </si>
  <si>
    <t>დამიწების კონტური ფოლადის ზოლავნით 50x4 მმ</t>
  </si>
  <si>
    <t>Контур заземления из стальной полосы 50x4 мм</t>
  </si>
  <si>
    <t>ჭანჭიკი ქანჩით M8</t>
  </si>
  <si>
    <t>Болт и гайка M8</t>
  </si>
  <si>
    <t>დღგ</t>
  </si>
  <si>
    <t>დამიწების ღეროები ფოლადის კუთხოვანებით 40x40x4 მმ (2 ც. L=1,0 მ)</t>
  </si>
  <si>
    <t>Стержень заземления из стального уголка, размерами: 40x40x4 мм (2 шт. L=1,0 м)</t>
  </si>
  <si>
    <t>ლითონის მილი d=42x3 მმ</t>
  </si>
  <si>
    <t>Металлическая труба d=42x3 мм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</si>
  <si>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</si>
  <si>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>Монтаж металлического ящика и аксессуаров для установки системы автоматизации наружного освещения</t>
  </si>
  <si>
    <t>რკინის კარადა,ზომით: 600x400x200 მმ</t>
  </si>
  <si>
    <t>Металлический ящик размерами: 600x400x200 мм</t>
  </si>
  <si>
    <t>Магнитный пускатель 100 А</t>
  </si>
  <si>
    <t>ელ.მაგნიტური გამშვები 100 А</t>
  </si>
  <si>
    <t>დმანისის მუნიციპალიტეტის სოფლებში და ქ.დმანისში გარე განათების მოწყობის
 საპროექტო სახარჯთაღრიცხვო დოკუმენტაცია</t>
  </si>
  <si>
    <t>ლითონის მილი d=114x3 მმ</t>
  </si>
  <si>
    <t>Металлическая труба d=114x3 мм</t>
  </si>
  <si>
    <t>d=114 მმ ლითონის მილის ფოლადის სფერული დამხშობი</t>
  </si>
  <si>
    <t>Сверическая металлическая заглушка для металлической трубы d=114 мм</t>
  </si>
  <si>
    <t>არმატურა d=14 მმ</t>
  </si>
  <si>
    <t>Арматура d=14 мм</t>
  </si>
  <si>
    <t>გლინულა (კატანკა) d=8 მმ</t>
  </si>
  <si>
    <t>Арматура (катанка) d=8 мм</t>
  </si>
  <si>
    <t>ანძის მონტაჟი საძირკველზე</t>
  </si>
  <si>
    <t>Монтаж опоры в фундамент</t>
  </si>
  <si>
    <t>Монтаж СИП кабеля, LED светильников и арматуры</t>
  </si>
  <si>
    <t>СИП სადენისათვის გასახვრეტი მომჭერები</t>
  </si>
  <si>
    <t>Прокалывающий зажим для кабеля СИП</t>
  </si>
  <si>
    <t>(3x1,5 მმ²) ზომის სპილენძის სადენი NYM</t>
  </si>
  <si>
    <t>Медный кабель NYM (3x1,5 მმ²)</t>
  </si>
  <si>
    <t>Сенсорное фотореле</t>
  </si>
  <si>
    <t xml:space="preserve">განათების ფოტორელე სენსორით  </t>
  </si>
  <si>
    <t>СИП სადენის, LED სანათების და არმატურის მონტაჟი</t>
  </si>
  <si>
    <t>h=1,20 მ ორმოების ამოღება ანძების დაყენების ადგილებში ორმო-ამომთხრელი მანქანით</t>
  </si>
  <si>
    <t>Бурение ям глубиной 1,20 м бурильно-крановыми машинами на автомобиле</t>
  </si>
  <si>
    <t>პრ.</t>
  </si>
  <si>
    <t>ლითონის გარე განათების ანძის მომზადება და შეღებვა ანტიკოროზიული ემალის საღებავით ორ ფენად</t>
  </si>
  <si>
    <t>Подготовка и покраска металлической опоры наружного освещения антикорозийной эмальной краской в два слоя</t>
  </si>
  <si>
    <t>ქ. დმანისი (დაკიდული ხიდი)</t>
  </si>
  <si>
    <t>თავი I. სამშენებლო სამუშაოები</t>
  </si>
  <si>
    <r>
      <rPr>
        <b/>
        <sz val="11"/>
        <color theme="1"/>
        <rFont val="Sylfaen"/>
        <family val="1"/>
        <charset val="204"/>
      </rPr>
      <t>X ტიპი</t>
    </r>
    <r>
      <rPr>
        <sz val="11"/>
        <color theme="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</si>
  <si>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t xml:space="preserve">Изготовление металлической опоры наружного освещения </t>
    </r>
    <r>
      <rPr>
        <b/>
        <sz val="11"/>
        <color rgb="FFFF0000"/>
        <rFont val="Sylfaen"/>
        <family val="1"/>
        <charset val="204"/>
      </rPr>
      <t>тип X</t>
    </r>
    <r>
      <rPr>
        <sz val="11"/>
        <color rgb="FFFF0000"/>
        <rFont val="Sylfaen"/>
        <family val="1"/>
        <charset val="204"/>
      </rPr>
      <t xml:space="preserve"> (см. чертёж)</t>
    </r>
  </si>
  <si>
    <t>კვადრატი 10x10 მმ</t>
  </si>
  <si>
    <t>Квадрат 10x10 мм</t>
  </si>
  <si>
    <t>გარე განათების გამანაწილებელის ლითინის ანძის დამზადება (იხ. ნახაზი)</t>
  </si>
  <si>
    <t>Изготовление распределительной металлической опоры наружного освещения (см. чертёж)</t>
  </si>
  <si>
    <t>არმატურა d=8 მმ</t>
  </si>
  <si>
    <t>Арматура d=8мм</t>
  </si>
  <si>
    <t>ლითონის გამანაწილებელი ანძის მომზადება და შეღებვა ანტიკოროზიული ემალის საღებავით ორ ფენად</t>
  </si>
  <si>
    <t>Подготовка и покраска металлической распределительной опоры антикорозийной эмальной краской в два слоя</t>
  </si>
  <si>
    <t>d= 10,5 მმ ფოლადის ბაგირის მონტაჟი</t>
  </si>
  <si>
    <t>Монтаж стального троса d= 10,5 მმ</t>
  </si>
  <si>
    <t>ფოლადის ბაგირი d=10,5 მმ</t>
  </si>
  <si>
    <t>Стальной гибкий трос d=10,5 мм</t>
  </si>
  <si>
    <t>Крепёжные элементы</t>
  </si>
  <si>
    <t>დასამაგრი დეტალები</t>
  </si>
  <si>
    <t>E 27 Belt Light სანათის და არმატურის მონტაჟი</t>
  </si>
  <si>
    <t>Монтаж E 27 Belt Light светильников и арматуры</t>
  </si>
  <si>
    <t>E 27 Belt Light სანათი</t>
  </si>
  <si>
    <t>E 27 Belt Light светильник</t>
  </si>
  <si>
    <t>თავი II. ელ. სამონტაჟო სამუშაოები</t>
  </si>
  <si>
    <t>2.1 (სადენი, სანათი, არმატურა)</t>
  </si>
  <si>
    <t>2.2 (ავტომატიზაციის სისტემა)</t>
  </si>
  <si>
    <t>ავტომატები (63 A)</t>
  </si>
  <si>
    <t>Автоматы (63 A)</t>
  </si>
  <si>
    <t>2.3 (ანძების დამიწების სამუშაოები)</t>
  </si>
  <si>
    <t>გარე განათების ანძების და გამანაწილებელი ანძები დამიწების კონტურის მოწყობა</t>
  </si>
  <si>
    <t>Устройство контура заземления распределительных опор и опор наружного освещения</t>
  </si>
  <si>
    <t>სულ თავი I-II</t>
  </si>
  <si>
    <t>გაუთვალისწინებელი ხარჯები</t>
  </si>
  <si>
    <t>E 27 10 W 3000 K LED ნათურა</t>
  </si>
  <si>
    <t>Лампочка E 27 10 W 3000 K LED</t>
  </si>
  <si>
    <t>ლითონის მილი d=89x3 მმ</t>
  </si>
  <si>
    <t>Металлическая труба d=89x3 мм</t>
  </si>
  <si>
    <t>d=114 მმ ლითონის დეკორატიული ნაწილი №1</t>
  </si>
  <si>
    <t>Металлическая декоративная деталь№ 1 d=114 мм</t>
  </si>
  <si>
    <t>d=89 მმ ლითონის დეკორატიული ნაწილი №1</t>
  </si>
  <si>
    <t>Металлическая декоративная деталь№ 1 d=89 мм</t>
  </si>
  <si>
    <t>LED სანათების მონტაჟი 80 W; 6500 K; ≥4500 lm; 85-265 V; 50-60 Hz</t>
  </si>
  <si>
    <r>
      <t xml:space="preserve">Монтаж LED светильников 80 W; 6500 K; </t>
    </r>
    <r>
      <rPr>
        <sz val="11"/>
        <color rgb="FFFF0000"/>
        <rFont val="Calibri"/>
        <family val="2"/>
        <charset val="204"/>
      </rPr>
      <t>≥</t>
    </r>
    <r>
      <rPr>
        <sz val="11"/>
        <color rgb="FFFF0000"/>
        <rFont val="Sylfaen"/>
        <family val="1"/>
        <charset val="204"/>
      </rPr>
      <t>4500 lm; 85-265 V; 50-60 Hz</t>
    </r>
  </si>
  <si>
    <t>СИП ალუმინის სადენი 2x16 მმ²</t>
  </si>
  <si>
    <t>Алюминиевый кабель СИП 2x16 მმ²</t>
  </si>
  <si>
    <t>ხ ა რ ჯ თ ა ღ რ ი ც ხ ვ ა № 2.2 (კორექტ.)</t>
  </si>
  <si>
    <t>%</t>
  </si>
  <si>
    <t>სახარჯთარრიცხვო ღირებულება არ უნდა აღემატებოდეს 14212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</si>
</sst>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name val="Sylfaen"/>
      <family val="1"/>
      <charset val="204"/>
    </font>
    <font>
      <u/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</font>
    <font>
      <i/>
      <u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11"/>
      <name val="Sylfae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9" fontId="2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view="pageBreakPreview" zoomScaleNormal="100" zoomScaleSheetLayoutView="100" workbookViewId="0">
      <selection activeCell="A4" sqref="A4:L4"/>
    </sheetView>
  </sheetViews>
  <sheetFormatPr defaultColWidth="8.85546875" defaultRowHeight="15" x14ac:dyDescent="0.25"/>
  <cols>
    <col min="1" max="1" width="3.7109375" style="27" customWidth="1"/>
    <col min="2" max="2" width="42.42578125" style="1" customWidth="1"/>
    <col min="3" max="6" width="8.7109375" style="1" customWidth="1"/>
    <col min="7" max="7" width="10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10.28515625" style="1" customWidth="1"/>
    <col min="12" max="17" width="12.7109375" style="1" customWidth="1"/>
    <col min="18" max="16384" width="8.85546875" style="1"/>
  </cols>
  <sheetData>
    <row r="1" spans="1:12" s="3" customFormat="1" ht="19.5" x14ac:dyDescent="0.25">
      <c r="A1" s="99" t="s">
        <v>149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9.6" customHeight="1" x14ac:dyDescent="0.25">
      <c r="A2" s="102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9.899999999999999" customHeight="1" x14ac:dyDescent="0.25">
      <c r="A3" s="105" t="s">
        <v>105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108" t="s">
        <v>151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12" x14ac:dyDescent="0.25">
      <c r="G6" s="98" t="s">
        <v>10</v>
      </c>
      <c r="H6" s="98"/>
      <c r="I6" s="98"/>
      <c r="J6" s="98"/>
      <c r="K6" s="11">
        <f>L221</f>
        <v>0</v>
      </c>
      <c r="L6" s="1" t="s">
        <v>11</v>
      </c>
    </row>
    <row r="7" spans="1:12" x14ac:dyDescent="0.25">
      <c r="I7" s="2"/>
    </row>
    <row r="8" spans="1:12" ht="19.899999999999999" customHeight="1" x14ac:dyDescent="0.25">
      <c r="A8" s="100" t="s">
        <v>9</v>
      </c>
      <c r="B8" s="100" t="s">
        <v>0</v>
      </c>
      <c r="C8" s="101" t="s">
        <v>1</v>
      </c>
      <c r="D8" s="101" t="s">
        <v>2</v>
      </c>
      <c r="E8" s="101" t="s">
        <v>3</v>
      </c>
      <c r="F8" s="100" t="s">
        <v>4</v>
      </c>
      <c r="G8" s="100"/>
      <c r="H8" s="100" t="s">
        <v>7</v>
      </c>
      <c r="I8" s="100"/>
      <c r="J8" s="100" t="s">
        <v>8</v>
      </c>
      <c r="K8" s="100"/>
      <c r="L8" s="100" t="s">
        <v>6</v>
      </c>
    </row>
    <row r="9" spans="1:12" ht="34.9" customHeight="1" x14ac:dyDescent="0.25">
      <c r="A9" s="100"/>
      <c r="B9" s="100"/>
      <c r="C9" s="101"/>
      <c r="D9" s="101"/>
      <c r="E9" s="101"/>
      <c r="F9" s="48" t="s">
        <v>12</v>
      </c>
      <c r="G9" s="49" t="s">
        <v>5</v>
      </c>
      <c r="H9" s="48" t="s">
        <v>12</v>
      </c>
      <c r="I9" s="49" t="s">
        <v>5</v>
      </c>
      <c r="J9" s="48" t="s">
        <v>12</v>
      </c>
      <c r="K9" s="49" t="s">
        <v>5</v>
      </c>
      <c r="L9" s="100"/>
    </row>
    <row r="10" spans="1:12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</row>
    <row r="11" spans="1:12" s="24" customFormat="1" ht="19.899999999999999" customHeight="1" x14ac:dyDescent="0.25">
      <c r="A11" s="94" t="s">
        <v>106</v>
      </c>
      <c r="B11" s="95"/>
      <c r="C11" s="96"/>
      <c r="D11" s="87" t="s">
        <v>25</v>
      </c>
      <c r="E11" s="88"/>
      <c r="F11" s="88"/>
      <c r="G11" s="88"/>
      <c r="H11" s="88"/>
      <c r="I11" s="88"/>
      <c r="J11" s="88"/>
      <c r="K11" s="88"/>
      <c r="L11" s="89"/>
    </row>
    <row r="12" spans="1:12" s="22" customFormat="1" ht="45" x14ac:dyDescent="0.25">
      <c r="A12" s="59">
        <v>1</v>
      </c>
      <c r="B12" s="18" t="s">
        <v>100</v>
      </c>
      <c r="C12" s="64" t="s">
        <v>29</v>
      </c>
      <c r="D12" s="60"/>
      <c r="E12" s="79">
        <f>E18+E49</f>
        <v>9</v>
      </c>
      <c r="F12" s="60"/>
      <c r="G12" s="60"/>
      <c r="H12" s="60"/>
      <c r="I12" s="60"/>
      <c r="J12" s="60"/>
      <c r="K12" s="60"/>
      <c r="L12" s="60"/>
    </row>
    <row r="13" spans="1:12" s="4" customFormat="1" ht="30" x14ac:dyDescent="0.25">
      <c r="A13" s="59"/>
      <c r="B13" s="20" t="s">
        <v>101</v>
      </c>
      <c r="C13" s="65"/>
      <c r="D13" s="60"/>
      <c r="E13" s="80"/>
      <c r="F13" s="60"/>
      <c r="G13" s="60"/>
      <c r="H13" s="60"/>
      <c r="I13" s="60"/>
      <c r="J13" s="60"/>
      <c r="K13" s="60"/>
      <c r="L13" s="60"/>
    </row>
    <row r="14" spans="1:12" s="4" customFormat="1" x14ac:dyDescent="0.25">
      <c r="A14" s="59"/>
      <c r="B14" s="17" t="s">
        <v>13</v>
      </c>
      <c r="C14" s="60" t="s">
        <v>14</v>
      </c>
      <c r="D14" s="60">
        <v>0.2</v>
      </c>
      <c r="E14" s="61">
        <f>E12*D14</f>
        <v>1.8</v>
      </c>
      <c r="F14" s="60"/>
      <c r="G14" s="60"/>
      <c r="H14" s="62"/>
      <c r="I14" s="62"/>
      <c r="J14" s="60"/>
      <c r="K14" s="60"/>
      <c r="L14" s="61"/>
    </row>
    <row r="15" spans="1:12" s="4" customFormat="1" x14ac:dyDescent="0.25">
      <c r="A15" s="59"/>
      <c r="B15" s="6" t="s">
        <v>15</v>
      </c>
      <c r="C15" s="60"/>
      <c r="D15" s="60"/>
      <c r="E15" s="61"/>
      <c r="F15" s="60"/>
      <c r="G15" s="60"/>
      <c r="H15" s="62"/>
      <c r="I15" s="62"/>
      <c r="J15" s="60"/>
      <c r="K15" s="60"/>
      <c r="L15" s="60"/>
    </row>
    <row r="16" spans="1:12" s="4" customFormat="1" x14ac:dyDescent="0.25">
      <c r="A16" s="59"/>
      <c r="B16" s="5" t="s">
        <v>33</v>
      </c>
      <c r="C16" s="60" t="s">
        <v>27</v>
      </c>
      <c r="D16" s="60">
        <v>0.112</v>
      </c>
      <c r="E16" s="61">
        <f>E12*D16</f>
        <v>1.008</v>
      </c>
      <c r="F16" s="60"/>
      <c r="G16" s="60"/>
      <c r="H16" s="60"/>
      <c r="I16" s="62"/>
      <c r="J16" s="60"/>
      <c r="K16" s="62"/>
      <c r="L16" s="61"/>
    </row>
    <row r="17" spans="1:12" s="4" customFormat="1" x14ac:dyDescent="0.25">
      <c r="A17" s="59"/>
      <c r="B17" s="6" t="s">
        <v>32</v>
      </c>
      <c r="C17" s="60"/>
      <c r="D17" s="60"/>
      <c r="E17" s="61"/>
      <c r="F17" s="60"/>
      <c r="G17" s="60"/>
      <c r="H17" s="60"/>
      <c r="I17" s="62"/>
      <c r="J17" s="60"/>
      <c r="K17" s="62"/>
      <c r="L17" s="60"/>
    </row>
    <row r="18" spans="1:12" s="37" customFormat="1" ht="30" x14ac:dyDescent="0.25">
      <c r="A18" s="59">
        <v>2</v>
      </c>
      <c r="B18" s="18" t="s">
        <v>107</v>
      </c>
      <c r="C18" s="29" t="s">
        <v>29</v>
      </c>
      <c r="D18" s="60"/>
      <c r="E18" s="32">
        <v>5</v>
      </c>
      <c r="F18" s="60"/>
      <c r="G18" s="60"/>
      <c r="H18" s="60"/>
      <c r="I18" s="60"/>
      <c r="J18" s="60"/>
      <c r="K18" s="60"/>
      <c r="L18" s="60"/>
    </row>
    <row r="19" spans="1:12" s="37" customFormat="1" x14ac:dyDescent="0.25">
      <c r="A19" s="59"/>
      <c r="B19" s="19"/>
      <c r="C19" s="13" t="s">
        <v>34</v>
      </c>
      <c r="D19" s="60"/>
      <c r="E19" s="36">
        <f>E18*0.07</f>
        <v>0.35000000000000003</v>
      </c>
      <c r="F19" s="60"/>
      <c r="G19" s="60"/>
      <c r="H19" s="60"/>
      <c r="I19" s="60"/>
      <c r="J19" s="60"/>
      <c r="K19" s="60"/>
      <c r="L19" s="60"/>
    </row>
    <row r="20" spans="1:12" s="4" customFormat="1" ht="45" x14ac:dyDescent="0.25">
      <c r="A20" s="59"/>
      <c r="B20" s="20" t="s">
        <v>108</v>
      </c>
      <c r="C20" s="30"/>
      <c r="D20" s="60"/>
      <c r="E20" s="36"/>
      <c r="F20" s="60"/>
      <c r="G20" s="60"/>
      <c r="H20" s="60"/>
      <c r="I20" s="60"/>
      <c r="J20" s="60"/>
      <c r="K20" s="60"/>
      <c r="L20" s="60"/>
    </row>
    <row r="21" spans="1:12" s="4" customFormat="1" x14ac:dyDescent="0.25">
      <c r="A21" s="59"/>
      <c r="B21" s="17" t="s">
        <v>13</v>
      </c>
      <c r="C21" s="60" t="s">
        <v>14</v>
      </c>
      <c r="D21" s="60">
        <v>19.399999999999999</v>
      </c>
      <c r="E21" s="61">
        <f>E19*D21</f>
        <v>6.79</v>
      </c>
      <c r="F21" s="60"/>
      <c r="G21" s="60"/>
      <c r="H21" s="60"/>
      <c r="I21" s="62"/>
      <c r="J21" s="60"/>
      <c r="K21" s="60"/>
      <c r="L21" s="61"/>
    </row>
    <row r="22" spans="1:12" s="4" customFormat="1" x14ac:dyDescent="0.25">
      <c r="A22" s="59"/>
      <c r="B22" s="6" t="s">
        <v>15</v>
      </c>
      <c r="C22" s="60"/>
      <c r="D22" s="60"/>
      <c r="E22" s="61"/>
      <c r="F22" s="60"/>
      <c r="G22" s="60"/>
      <c r="H22" s="60"/>
      <c r="I22" s="62"/>
      <c r="J22" s="60"/>
      <c r="K22" s="60"/>
      <c r="L22" s="60"/>
    </row>
    <row r="23" spans="1:12" s="4" customFormat="1" x14ac:dyDescent="0.25">
      <c r="A23" s="59"/>
      <c r="B23" s="5" t="s">
        <v>37</v>
      </c>
      <c r="C23" s="60" t="s">
        <v>27</v>
      </c>
      <c r="D23" s="60">
        <v>2.36</v>
      </c>
      <c r="E23" s="61">
        <f>E19*D23</f>
        <v>0.82600000000000007</v>
      </c>
      <c r="F23" s="60"/>
      <c r="G23" s="60"/>
      <c r="H23" s="60"/>
      <c r="I23" s="62"/>
      <c r="J23" s="60"/>
      <c r="K23" s="62"/>
      <c r="L23" s="61"/>
    </row>
    <row r="24" spans="1:12" s="4" customFormat="1" x14ac:dyDescent="0.25">
      <c r="A24" s="59"/>
      <c r="B24" s="6" t="s">
        <v>38</v>
      </c>
      <c r="C24" s="60"/>
      <c r="D24" s="60"/>
      <c r="E24" s="61"/>
      <c r="F24" s="60"/>
      <c r="G24" s="60"/>
      <c r="H24" s="60"/>
      <c r="I24" s="62"/>
      <c r="J24" s="60"/>
      <c r="K24" s="62"/>
      <c r="L24" s="60"/>
    </row>
    <row r="25" spans="1:12" s="37" customFormat="1" x14ac:dyDescent="0.25">
      <c r="A25" s="59"/>
      <c r="B25" s="5" t="s">
        <v>23</v>
      </c>
      <c r="C25" s="60" t="s">
        <v>21</v>
      </c>
      <c r="D25" s="60">
        <v>2.09</v>
      </c>
      <c r="E25" s="61">
        <f>E19*D25</f>
        <v>0.73150000000000004</v>
      </c>
      <c r="F25" s="60"/>
      <c r="G25" s="60"/>
      <c r="H25" s="60"/>
      <c r="I25" s="61"/>
      <c r="J25" s="60"/>
      <c r="K25" s="76"/>
      <c r="L25" s="61"/>
    </row>
    <row r="26" spans="1:12" s="4" customFormat="1" x14ac:dyDescent="0.25">
      <c r="A26" s="59"/>
      <c r="B26" s="6" t="s">
        <v>24</v>
      </c>
      <c r="C26" s="60"/>
      <c r="D26" s="60"/>
      <c r="E26" s="61"/>
      <c r="F26" s="60"/>
      <c r="G26" s="60"/>
      <c r="H26" s="60"/>
      <c r="I26" s="61"/>
      <c r="J26" s="60"/>
      <c r="K26" s="76"/>
      <c r="L26" s="60"/>
    </row>
    <row r="27" spans="1:12" s="37" customFormat="1" x14ac:dyDescent="0.25">
      <c r="A27" s="70"/>
      <c r="B27" s="25" t="s">
        <v>16</v>
      </c>
      <c r="C27" s="72"/>
      <c r="D27" s="72"/>
      <c r="E27" s="74"/>
      <c r="F27" s="72"/>
      <c r="G27" s="72"/>
      <c r="H27" s="72"/>
      <c r="I27" s="74"/>
      <c r="J27" s="72"/>
      <c r="K27" s="72"/>
      <c r="L27" s="74"/>
    </row>
    <row r="28" spans="1:12" s="4" customFormat="1" x14ac:dyDescent="0.25">
      <c r="A28" s="71"/>
      <c r="B28" s="26" t="s">
        <v>17</v>
      </c>
      <c r="C28" s="73"/>
      <c r="D28" s="73"/>
      <c r="E28" s="75"/>
      <c r="F28" s="73"/>
      <c r="G28" s="73"/>
      <c r="H28" s="73"/>
      <c r="I28" s="75"/>
      <c r="J28" s="73"/>
      <c r="K28" s="73"/>
      <c r="L28" s="75"/>
    </row>
    <row r="29" spans="1:12" s="4" customFormat="1" x14ac:dyDescent="0.25">
      <c r="A29" s="59"/>
      <c r="B29" s="5" t="s">
        <v>82</v>
      </c>
      <c r="C29" s="60" t="s">
        <v>28</v>
      </c>
      <c r="D29" s="61">
        <v>4.5999999999999996</v>
      </c>
      <c r="E29" s="61">
        <f>E18*D29</f>
        <v>23</v>
      </c>
      <c r="F29" s="60"/>
      <c r="G29" s="61"/>
      <c r="H29" s="60"/>
      <c r="I29" s="61"/>
      <c r="J29" s="60"/>
      <c r="K29" s="60"/>
      <c r="L29" s="61"/>
    </row>
    <row r="30" spans="1:12" s="4" customFormat="1" x14ac:dyDescent="0.25">
      <c r="A30" s="59"/>
      <c r="B30" s="6" t="s">
        <v>83</v>
      </c>
      <c r="C30" s="60"/>
      <c r="D30" s="61"/>
      <c r="E30" s="61"/>
      <c r="F30" s="60"/>
      <c r="G30" s="61"/>
      <c r="H30" s="60"/>
      <c r="I30" s="61"/>
      <c r="J30" s="60"/>
      <c r="K30" s="60"/>
      <c r="L30" s="60"/>
    </row>
    <row r="31" spans="1:12" s="4" customFormat="1" x14ac:dyDescent="0.25">
      <c r="A31" s="59"/>
      <c r="B31" s="5" t="s">
        <v>139</v>
      </c>
      <c r="C31" s="60" t="s">
        <v>28</v>
      </c>
      <c r="D31" s="61">
        <v>3.4</v>
      </c>
      <c r="E31" s="61">
        <f>E18*D31</f>
        <v>17</v>
      </c>
      <c r="F31" s="62"/>
      <c r="G31" s="61"/>
      <c r="H31" s="60"/>
      <c r="I31" s="61"/>
      <c r="J31" s="60"/>
      <c r="K31" s="60"/>
      <c r="L31" s="61"/>
    </row>
    <row r="32" spans="1:12" s="4" customFormat="1" x14ac:dyDescent="0.25">
      <c r="A32" s="59"/>
      <c r="B32" s="6" t="s">
        <v>140</v>
      </c>
      <c r="C32" s="60"/>
      <c r="D32" s="61"/>
      <c r="E32" s="61"/>
      <c r="F32" s="62"/>
      <c r="G32" s="61"/>
      <c r="H32" s="60"/>
      <c r="I32" s="61"/>
      <c r="J32" s="60"/>
      <c r="K32" s="60"/>
      <c r="L32" s="60"/>
    </row>
    <row r="33" spans="1:14" s="4" customFormat="1" x14ac:dyDescent="0.25">
      <c r="A33" s="59"/>
      <c r="B33" s="5" t="s">
        <v>73</v>
      </c>
      <c r="C33" s="60" t="s">
        <v>28</v>
      </c>
      <c r="D33" s="61">
        <v>1.2</v>
      </c>
      <c r="E33" s="61">
        <f>E18*D33</f>
        <v>6</v>
      </c>
      <c r="F33" s="60"/>
      <c r="G33" s="61"/>
      <c r="H33" s="60"/>
      <c r="I33" s="61"/>
      <c r="J33" s="60"/>
      <c r="K33" s="60"/>
      <c r="L33" s="61"/>
    </row>
    <row r="34" spans="1:14" s="4" customFormat="1" x14ac:dyDescent="0.25">
      <c r="A34" s="59"/>
      <c r="B34" s="6" t="s">
        <v>74</v>
      </c>
      <c r="C34" s="60"/>
      <c r="D34" s="61"/>
      <c r="E34" s="61"/>
      <c r="F34" s="60"/>
      <c r="G34" s="61"/>
      <c r="H34" s="60"/>
      <c r="I34" s="61"/>
      <c r="J34" s="60"/>
      <c r="K34" s="60"/>
      <c r="L34" s="60"/>
    </row>
    <row r="35" spans="1:14" s="4" customFormat="1" ht="30" x14ac:dyDescent="0.25">
      <c r="A35" s="59"/>
      <c r="B35" s="5" t="s">
        <v>141</v>
      </c>
      <c r="C35" s="60" t="s">
        <v>29</v>
      </c>
      <c r="D35" s="63">
        <v>1</v>
      </c>
      <c r="E35" s="63">
        <f>E18*D35</f>
        <v>5</v>
      </c>
      <c r="F35" s="60"/>
      <c r="G35" s="62"/>
      <c r="H35" s="60"/>
      <c r="I35" s="61"/>
      <c r="J35" s="60"/>
      <c r="K35" s="60"/>
      <c r="L35" s="61"/>
    </row>
    <row r="36" spans="1:14" s="4" customFormat="1" ht="30" x14ac:dyDescent="0.25">
      <c r="A36" s="59"/>
      <c r="B36" s="6" t="s">
        <v>142</v>
      </c>
      <c r="C36" s="60"/>
      <c r="D36" s="63"/>
      <c r="E36" s="63"/>
      <c r="F36" s="60"/>
      <c r="G36" s="62"/>
      <c r="H36" s="60"/>
      <c r="I36" s="61"/>
      <c r="J36" s="60"/>
      <c r="K36" s="60"/>
      <c r="L36" s="60"/>
    </row>
    <row r="37" spans="1:14" s="4" customFormat="1" ht="30" x14ac:dyDescent="0.25">
      <c r="A37" s="59"/>
      <c r="B37" s="5" t="s">
        <v>143</v>
      </c>
      <c r="C37" s="60" t="s">
        <v>29</v>
      </c>
      <c r="D37" s="63">
        <v>1</v>
      </c>
      <c r="E37" s="63">
        <f>E18*D37</f>
        <v>5</v>
      </c>
      <c r="F37" s="60"/>
      <c r="G37" s="62"/>
      <c r="H37" s="60"/>
      <c r="I37" s="61"/>
      <c r="J37" s="60"/>
      <c r="K37" s="60"/>
      <c r="L37" s="61"/>
    </row>
    <row r="38" spans="1:14" s="4" customFormat="1" ht="30" x14ac:dyDescent="0.25">
      <c r="A38" s="59"/>
      <c r="B38" s="6" t="s">
        <v>144</v>
      </c>
      <c r="C38" s="60"/>
      <c r="D38" s="63"/>
      <c r="E38" s="63"/>
      <c r="F38" s="60"/>
      <c r="G38" s="62"/>
      <c r="H38" s="60"/>
      <c r="I38" s="61"/>
      <c r="J38" s="60"/>
      <c r="K38" s="60"/>
      <c r="L38" s="60"/>
    </row>
    <row r="39" spans="1:14" s="4" customFormat="1" x14ac:dyDescent="0.25">
      <c r="A39" s="59"/>
      <c r="B39" s="5" t="s">
        <v>86</v>
      </c>
      <c r="C39" s="60" t="s">
        <v>28</v>
      </c>
      <c r="D39" s="61">
        <v>0.7</v>
      </c>
      <c r="E39" s="61">
        <f>E18*D39</f>
        <v>3.5</v>
      </c>
      <c r="F39" s="60"/>
      <c r="G39" s="61"/>
      <c r="H39" s="60"/>
      <c r="I39" s="61"/>
      <c r="J39" s="60"/>
      <c r="K39" s="60"/>
      <c r="L39" s="61"/>
    </row>
    <row r="40" spans="1:14" s="4" customFormat="1" x14ac:dyDescent="0.25">
      <c r="A40" s="59"/>
      <c r="B40" s="6" t="s">
        <v>87</v>
      </c>
      <c r="C40" s="60"/>
      <c r="D40" s="61"/>
      <c r="E40" s="61"/>
      <c r="F40" s="60"/>
      <c r="G40" s="61"/>
      <c r="H40" s="60"/>
      <c r="I40" s="61"/>
      <c r="J40" s="60"/>
      <c r="K40" s="60"/>
      <c r="L40" s="60"/>
    </row>
    <row r="41" spans="1:14" s="4" customFormat="1" x14ac:dyDescent="0.25">
      <c r="A41" s="59"/>
      <c r="B41" s="5" t="s">
        <v>88</v>
      </c>
      <c r="C41" s="60" t="s">
        <v>28</v>
      </c>
      <c r="D41" s="61">
        <v>0.24</v>
      </c>
      <c r="E41" s="61">
        <f>E18*D41</f>
        <v>1.2</v>
      </c>
      <c r="F41" s="60"/>
      <c r="G41" s="61"/>
      <c r="H41" s="60"/>
      <c r="I41" s="61"/>
      <c r="J41" s="60"/>
      <c r="K41" s="60"/>
      <c r="L41" s="61"/>
    </row>
    <row r="42" spans="1:14" s="4" customFormat="1" x14ac:dyDescent="0.25">
      <c r="A42" s="59"/>
      <c r="B42" s="6" t="s">
        <v>89</v>
      </c>
      <c r="C42" s="60"/>
      <c r="D42" s="61"/>
      <c r="E42" s="61"/>
      <c r="F42" s="60"/>
      <c r="G42" s="61"/>
      <c r="H42" s="60"/>
      <c r="I42" s="61"/>
      <c r="J42" s="60"/>
      <c r="K42" s="60"/>
      <c r="L42" s="60"/>
    </row>
    <row r="43" spans="1:14" s="4" customFormat="1" x14ac:dyDescent="0.25">
      <c r="A43" s="59"/>
      <c r="B43" s="5" t="s">
        <v>109</v>
      </c>
      <c r="C43" s="60" t="s">
        <v>28</v>
      </c>
      <c r="D43" s="61">
        <v>1.2</v>
      </c>
      <c r="E43" s="61">
        <f>E18*D43</f>
        <v>6</v>
      </c>
      <c r="F43" s="60"/>
      <c r="G43" s="61"/>
      <c r="H43" s="60"/>
      <c r="I43" s="61"/>
      <c r="J43" s="60"/>
      <c r="K43" s="60"/>
      <c r="L43" s="61"/>
    </row>
    <row r="44" spans="1:14" s="4" customFormat="1" x14ac:dyDescent="0.25">
      <c r="A44" s="59"/>
      <c r="B44" s="6" t="s">
        <v>110</v>
      </c>
      <c r="C44" s="60"/>
      <c r="D44" s="61"/>
      <c r="E44" s="61"/>
      <c r="F44" s="60"/>
      <c r="G44" s="61"/>
      <c r="H44" s="60"/>
      <c r="I44" s="61"/>
      <c r="J44" s="60"/>
      <c r="K44" s="60"/>
      <c r="L44" s="60"/>
    </row>
    <row r="45" spans="1:14" s="4" customFormat="1" x14ac:dyDescent="0.25">
      <c r="A45" s="59"/>
      <c r="B45" s="5" t="s">
        <v>40</v>
      </c>
      <c r="C45" s="60" t="s">
        <v>42</v>
      </c>
      <c r="D45" s="61">
        <v>6.3</v>
      </c>
      <c r="E45" s="76">
        <f>E19*D45</f>
        <v>2.2050000000000001</v>
      </c>
      <c r="F45" s="60"/>
      <c r="G45" s="61"/>
      <c r="H45" s="60"/>
      <c r="I45" s="61"/>
      <c r="J45" s="60"/>
      <c r="K45" s="60"/>
      <c r="L45" s="61"/>
    </row>
    <row r="46" spans="1:14" s="4" customFormat="1" x14ac:dyDescent="0.25">
      <c r="A46" s="59"/>
      <c r="B46" s="6" t="s">
        <v>41</v>
      </c>
      <c r="C46" s="60"/>
      <c r="D46" s="61"/>
      <c r="E46" s="76"/>
      <c r="F46" s="60"/>
      <c r="G46" s="61"/>
      <c r="H46" s="60"/>
      <c r="I46" s="61"/>
      <c r="J46" s="60"/>
      <c r="K46" s="60"/>
      <c r="L46" s="60"/>
    </row>
    <row r="47" spans="1:14" s="37" customFormat="1" x14ac:dyDescent="0.25">
      <c r="A47" s="59"/>
      <c r="B47" s="17" t="s">
        <v>20</v>
      </c>
      <c r="C47" s="60" t="s">
        <v>21</v>
      </c>
      <c r="D47" s="60">
        <v>2.78</v>
      </c>
      <c r="E47" s="61">
        <f>E19*D47</f>
        <v>0.97299999999999998</v>
      </c>
      <c r="F47" s="60"/>
      <c r="G47" s="61"/>
      <c r="H47" s="60"/>
      <c r="I47" s="61"/>
      <c r="J47" s="60"/>
      <c r="K47" s="60"/>
      <c r="L47" s="61"/>
    </row>
    <row r="48" spans="1:14" s="4" customFormat="1" x14ac:dyDescent="0.25">
      <c r="A48" s="59"/>
      <c r="B48" s="6" t="s">
        <v>22</v>
      </c>
      <c r="C48" s="60"/>
      <c r="D48" s="60"/>
      <c r="E48" s="61"/>
      <c r="F48" s="60"/>
      <c r="G48" s="61"/>
      <c r="H48" s="60"/>
      <c r="I48" s="61"/>
      <c r="J48" s="60"/>
      <c r="K48" s="60"/>
      <c r="L48" s="60"/>
      <c r="N48" s="12"/>
    </row>
    <row r="49" spans="1:12" s="46" customFormat="1" ht="30" x14ac:dyDescent="0.25">
      <c r="A49" s="60">
        <v>3</v>
      </c>
      <c r="B49" s="18" t="s">
        <v>111</v>
      </c>
      <c r="C49" s="44" t="s">
        <v>29</v>
      </c>
      <c r="D49" s="60"/>
      <c r="E49" s="40">
        <v>4</v>
      </c>
      <c r="F49" s="60"/>
      <c r="G49" s="60"/>
      <c r="H49" s="60"/>
      <c r="I49" s="60"/>
      <c r="J49" s="60"/>
      <c r="K49" s="60"/>
      <c r="L49" s="60"/>
    </row>
    <row r="50" spans="1:12" s="46" customFormat="1" x14ac:dyDescent="0.25">
      <c r="A50" s="60"/>
      <c r="B50" s="19"/>
      <c r="C50" s="13" t="s">
        <v>34</v>
      </c>
      <c r="D50" s="60"/>
      <c r="E50" s="36">
        <f>E49*0.03</f>
        <v>0.12</v>
      </c>
      <c r="F50" s="60"/>
      <c r="G50" s="60"/>
      <c r="H50" s="60"/>
      <c r="I50" s="60"/>
      <c r="J50" s="60"/>
      <c r="K50" s="60"/>
      <c r="L50" s="60"/>
    </row>
    <row r="51" spans="1:12" s="4" customFormat="1" ht="45" x14ac:dyDescent="0.25">
      <c r="A51" s="60"/>
      <c r="B51" s="20" t="s">
        <v>112</v>
      </c>
      <c r="C51" s="45"/>
      <c r="D51" s="60"/>
      <c r="E51" s="36"/>
      <c r="F51" s="60"/>
      <c r="G51" s="60"/>
      <c r="H51" s="60"/>
      <c r="I51" s="60"/>
      <c r="J51" s="60"/>
      <c r="K51" s="60"/>
      <c r="L51" s="60"/>
    </row>
    <row r="52" spans="1:12" s="4" customFormat="1" x14ac:dyDescent="0.25">
      <c r="A52" s="60"/>
      <c r="B52" s="17" t="s">
        <v>13</v>
      </c>
      <c r="C52" s="60" t="s">
        <v>14</v>
      </c>
      <c r="D52" s="60">
        <v>19.399999999999999</v>
      </c>
      <c r="E52" s="61">
        <f>E50*D52</f>
        <v>2.3279999999999998</v>
      </c>
      <c r="F52" s="60"/>
      <c r="G52" s="60"/>
      <c r="H52" s="60"/>
      <c r="I52" s="62"/>
      <c r="J52" s="60"/>
      <c r="K52" s="60"/>
      <c r="L52" s="61"/>
    </row>
    <row r="53" spans="1:12" s="4" customFormat="1" x14ac:dyDescent="0.25">
      <c r="A53" s="60"/>
      <c r="B53" s="6" t="s">
        <v>15</v>
      </c>
      <c r="C53" s="60"/>
      <c r="D53" s="60"/>
      <c r="E53" s="61"/>
      <c r="F53" s="60"/>
      <c r="G53" s="60"/>
      <c r="H53" s="60"/>
      <c r="I53" s="62"/>
      <c r="J53" s="60"/>
      <c r="K53" s="60"/>
      <c r="L53" s="60"/>
    </row>
    <row r="54" spans="1:12" s="4" customFormat="1" x14ac:dyDescent="0.25">
      <c r="A54" s="60"/>
      <c r="B54" s="5" t="s">
        <v>37</v>
      </c>
      <c r="C54" s="60" t="s">
        <v>27</v>
      </c>
      <c r="D54" s="60">
        <v>2.36</v>
      </c>
      <c r="E54" s="61">
        <f>E50*D54</f>
        <v>0.28319999999999995</v>
      </c>
      <c r="F54" s="60"/>
      <c r="G54" s="60"/>
      <c r="H54" s="60"/>
      <c r="I54" s="62"/>
      <c r="J54" s="60"/>
      <c r="K54" s="62"/>
      <c r="L54" s="61"/>
    </row>
    <row r="55" spans="1:12" s="4" customFormat="1" x14ac:dyDescent="0.25">
      <c r="A55" s="60"/>
      <c r="B55" s="6" t="s">
        <v>38</v>
      </c>
      <c r="C55" s="60"/>
      <c r="D55" s="60"/>
      <c r="E55" s="61"/>
      <c r="F55" s="60"/>
      <c r="G55" s="60"/>
      <c r="H55" s="60"/>
      <c r="I55" s="62"/>
      <c r="J55" s="60"/>
      <c r="K55" s="62"/>
      <c r="L55" s="60"/>
    </row>
    <row r="56" spans="1:12" s="46" customFormat="1" x14ac:dyDescent="0.25">
      <c r="A56" s="60"/>
      <c r="B56" s="5" t="s">
        <v>23</v>
      </c>
      <c r="C56" s="60" t="s">
        <v>21</v>
      </c>
      <c r="D56" s="60">
        <v>2.09</v>
      </c>
      <c r="E56" s="61">
        <f>E50*D56</f>
        <v>0.25079999999999997</v>
      </c>
      <c r="F56" s="60"/>
      <c r="G56" s="60"/>
      <c r="H56" s="60"/>
      <c r="I56" s="61"/>
      <c r="J56" s="60"/>
      <c r="K56" s="76"/>
      <c r="L56" s="61"/>
    </row>
    <row r="57" spans="1:12" s="4" customFormat="1" x14ac:dyDescent="0.25">
      <c r="A57" s="60"/>
      <c r="B57" s="6" t="s">
        <v>24</v>
      </c>
      <c r="C57" s="60"/>
      <c r="D57" s="60"/>
      <c r="E57" s="61"/>
      <c r="F57" s="60"/>
      <c r="G57" s="60"/>
      <c r="H57" s="60"/>
      <c r="I57" s="61"/>
      <c r="J57" s="60"/>
      <c r="K57" s="76"/>
      <c r="L57" s="60"/>
    </row>
    <row r="58" spans="1:12" s="46" customFormat="1" x14ac:dyDescent="0.25">
      <c r="A58" s="72"/>
      <c r="B58" s="25" t="s">
        <v>16</v>
      </c>
      <c r="C58" s="72"/>
      <c r="D58" s="72"/>
      <c r="E58" s="74"/>
      <c r="F58" s="72"/>
      <c r="G58" s="72"/>
      <c r="H58" s="72"/>
      <c r="I58" s="74"/>
      <c r="J58" s="72"/>
      <c r="K58" s="72"/>
      <c r="L58" s="74"/>
    </row>
    <row r="59" spans="1:12" s="4" customFormat="1" x14ac:dyDescent="0.25">
      <c r="A59" s="73"/>
      <c r="B59" s="26" t="s">
        <v>17</v>
      </c>
      <c r="C59" s="73"/>
      <c r="D59" s="73"/>
      <c r="E59" s="75"/>
      <c r="F59" s="73"/>
      <c r="G59" s="73"/>
      <c r="H59" s="73"/>
      <c r="I59" s="75"/>
      <c r="J59" s="73"/>
      <c r="K59" s="73"/>
      <c r="L59" s="75"/>
    </row>
    <row r="60" spans="1:12" s="4" customFormat="1" x14ac:dyDescent="0.25">
      <c r="A60" s="60"/>
      <c r="B60" s="5" t="s">
        <v>82</v>
      </c>
      <c r="C60" s="60" t="s">
        <v>28</v>
      </c>
      <c r="D60" s="62">
        <v>3.5</v>
      </c>
      <c r="E60" s="62">
        <f>E49*D60</f>
        <v>14</v>
      </c>
      <c r="F60" s="60"/>
      <c r="G60" s="62"/>
      <c r="H60" s="60"/>
      <c r="I60" s="61"/>
      <c r="J60" s="60"/>
      <c r="K60" s="60"/>
      <c r="L60" s="61"/>
    </row>
    <row r="61" spans="1:12" s="4" customFormat="1" x14ac:dyDescent="0.25">
      <c r="A61" s="60"/>
      <c r="B61" s="6" t="s">
        <v>83</v>
      </c>
      <c r="C61" s="60"/>
      <c r="D61" s="62"/>
      <c r="E61" s="62"/>
      <c r="F61" s="60"/>
      <c r="G61" s="62"/>
      <c r="H61" s="60"/>
      <c r="I61" s="61"/>
      <c r="J61" s="60"/>
      <c r="K61" s="60"/>
      <c r="L61" s="60"/>
    </row>
    <row r="62" spans="1:12" s="4" customFormat="1" ht="30" x14ac:dyDescent="0.25">
      <c r="A62" s="60"/>
      <c r="B62" s="5" t="s">
        <v>84</v>
      </c>
      <c r="C62" s="60" t="s">
        <v>29</v>
      </c>
      <c r="D62" s="63">
        <v>1</v>
      </c>
      <c r="E62" s="63">
        <f>E49*D62</f>
        <v>4</v>
      </c>
      <c r="F62" s="60"/>
      <c r="G62" s="62"/>
      <c r="H62" s="60"/>
      <c r="I62" s="61"/>
      <c r="J62" s="60"/>
      <c r="K62" s="60"/>
      <c r="L62" s="61"/>
    </row>
    <row r="63" spans="1:12" s="4" customFormat="1" ht="30" x14ac:dyDescent="0.25">
      <c r="A63" s="60"/>
      <c r="B63" s="6" t="s">
        <v>85</v>
      </c>
      <c r="C63" s="60"/>
      <c r="D63" s="63"/>
      <c r="E63" s="63"/>
      <c r="F63" s="60"/>
      <c r="G63" s="62"/>
      <c r="H63" s="60"/>
      <c r="I63" s="61"/>
      <c r="J63" s="60"/>
      <c r="K63" s="60"/>
      <c r="L63" s="60"/>
    </row>
    <row r="64" spans="1:12" s="4" customFormat="1" x14ac:dyDescent="0.25">
      <c r="A64" s="60"/>
      <c r="B64" s="5" t="s">
        <v>113</v>
      </c>
      <c r="C64" s="60" t="s">
        <v>28</v>
      </c>
      <c r="D64" s="61">
        <v>0.48</v>
      </c>
      <c r="E64" s="61">
        <f>E49*D64</f>
        <v>1.92</v>
      </c>
      <c r="F64" s="60"/>
      <c r="G64" s="61"/>
      <c r="H64" s="60"/>
      <c r="I64" s="61"/>
      <c r="J64" s="60"/>
      <c r="K64" s="60"/>
      <c r="L64" s="61"/>
    </row>
    <row r="65" spans="1:14" s="4" customFormat="1" x14ac:dyDescent="0.25">
      <c r="A65" s="60"/>
      <c r="B65" s="6" t="s">
        <v>114</v>
      </c>
      <c r="C65" s="60"/>
      <c r="D65" s="61"/>
      <c r="E65" s="61"/>
      <c r="F65" s="60"/>
      <c r="G65" s="61"/>
      <c r="H65" s="60"/>
      <c r="I65" s="61"/>
      <c r="J65" s="60"/>
      <c r="K65" s="60"/>
      <c r="L65" s="60"/>
    </row>
    <row r="66" spans="1:14" s="46" customFormat="1" x14ac:dyDescent="0.25">
      <c r="A66" s="60"/>
      <c r="B66" s="17" t="s">
        <v>20</v>
      </c>
      <c r="C66" s="60" t="s">
        <v>21</v>
      </c>
      <c r="D66" s="60">
        <v>2.78</v>
      </c>
      <c r="E66" s="61">
        <f>E50*D66</f>
        <v>0.33359999999999995</v>
      </c>
      <c r="F66" s="60"/>
      <c r="G66" s="61"/>
      <c r="H66" s="60"/>
      <c r="I66" s="61"/>
      <c r="J66" s="60"/>
      <c r="K66" s="60"/>
      <c r="L66" s="61"/>
    </row>
    <row r="67" spans="1:14" s="4" customFormat="1" x14ac:dyDescent="0.25">
      <c r="A67" s="60"/>
      <c r="B67" s="6" t="s">
        <v>22</v>
      </c>
      <c r="C67" s="60"/>
      <c r="D67" s="60"/>
      <c r="E67" s="61"/>
      <c r="F67" s="60"/>
      <c r="G67" s="61"/>
      <c r="H67" s="60"/>
      <c r="I67" s="61"/>
      <c r="J67" s="60"/>
      <c r="K67" s="60"/>
      <c r="L67" s="60"/>
      <c r="N67" s="12"/>
    </row>
    <row r="68" spans="1:14" s="43" customFormat="1" ht="60" x14ac:dyDescent="0.25">
      <c r="A68" s="60">
        <v>4</v>
      </c>
      <c r="B68" s="18" t="s">
        <v>103</v>
      </c>
      <c r="C68" s="41" t="s">
        <v>29</v>
      </c>
      <c r="D68" s="60"/>
      <c r="E68" s="35">
        <f>E18</f>
        <v>5</v>
      </c>
      <c r="F68" s="60"/>
      <c r="G68" s="60"/>
      <c r="H68" s="60"/>
      <c r="I68" s="60"/>
      <c r="J68" s="60"/>
      <c r="K68" s="60"/>
      <c r="L68" s="60"/>
    </row>
    <row r="69" spans="1:14" s="43" customFormat="1" x14ac:dyDescent="0.25">
      <c r="A69" s="60"/>
      <c r="B69" s="19"/>
      <c r="C69" s="13" t="s">
        <v>39</v>
      </c>
      <c r="D69" s="60"/>
      <c r="E69" s="33">
        <f>E68*3.06*1.5</f>
        <v>22.950000000000003</v>
      </c>
      <c r="F69" s="60"/>
      <c r="G69" s="60"/>
      <c r="H69" s="60"/>
      <c r="I69" s="60"/>
      <c r="J69" s="60"/>
      <c r="K69" s="60"/>
      <c r="L69" s="60"/>
    </row>
    <row r="70" spans="1:14" s="4" customFormat="1" ht="60" x14ac:dyDescent="0.25">
      <c r="A70" s="60"/>
      <c r="B70" s="20" t="s">
        <v>104</v>
      </c>
      <c r="C70" s="42"/>
      <c r="D70" s="60"/>
      <c r="E70" s="36"/>
      <c r="F70" s="60"/>
      <c r="G70" s="60"/>
      <c r="H70" s="60"/>
      <c r="I70" s="60"/>
      <c r="J70" s="60"/>
      <c r="K70" s="60"/>
      <c r="L70" s="60"/>
    </row>
    <row r="71" spans="1:14" s="4" customFormat="1" x14ac:dyDescent="0.25">
      <c r="A71" s="60"/>
      <c r="B71" s="17" t="s">
        <v>13</v>
      </c>
      <c r="C71" s="60" t="s">
        <v>14</v>
      </c>
      <c r="D71" s="60">
        <v>0.38800000000000001</v>
      </c>
      <c r="E71" s="61">
        <f>E69*D71</f>
        <v>8.9046000000000021</v>
      </c>
      <c r="F71" s="60"/>
      <c r="G71" s="60"/>
      <c r="H71" s="60"/>
      <c r="I71" s="62"/>
      <c r="J71" s="60"/>
      <c r="K71" s="60"/>
      <c r="L71" s="61"/>
    </row>
    <row r="72" spans="1:14" s="4" customFormat="1" x14ac:dyDescent="0.25">
      <c r="A72" s="60"/>
      <c r="B72" s="6" t="s">
        <v>15</v>
      </c>
      <c r="C72" s="60"/>
      <c r="D72" s="60"/>
      <c r="E72" s="61"/>
      <c r="F72" s="60"/>
      <c r="G72" s="60"/>
      <c r="H72" s="60"/>
      <c r="I72" s="62"/>
      <c r="J72" s="60"/>
      <c r="K72" s="60"/>
      <c r="L72" s="60"/>
    </row>
    <row r="73" spans="1:14" s="43" customFormat="1" x14ac:dyDescent="0.25">
      <c r="A73" s="60"/>
      <c r="B73" s="5" t="s">
        <v>23</v>
      </c>
      <c r="C73" s="60" t="s">
        <v>21</v>
      </c>
      <c r="D73" s="60">
        <v>2.9999999999999997E-4</v>
      </c>
      <c r="E73" s="78">
        <f>E69*D73</f>
        <v>6.8850000000000005E-3</v>
      </c>
      <c r="F73" s="60"/>
      <c r="G73" s="60"/>
      <c r="H73" s="60"/>
      <c r="I73" s="61"/>
      <c r="J73" s="60"/>
      <c r="K73" s="76"/>
      <c r="L73" s="76"/>
    </row>
    <row r="74" spans="1:14" s="4" customFormat="1" x14ac:dyDescent="0.25">
      <c r="A74" s="60"/>
      <c r="B74" s="6" t="s">
        <v>24</v>
      </c>
      <c r="C74" s="60"/>
      <c r="D74" s="60"/>
      <c r="E74" s="78"/>
      <c r="F74" s="60"/>
      <c r="G74" s="60"/>
      <c r="H74" s="60"/>
      <c r="I74" s="61"/>
      <c r="J74" s="60"/>
      <c r="K74" s="76"/>
      <c r="L74" s="76"/>
    </row>
    <row r="75" spans="1:14" s="43" customFormat="1" x14ac:dyDescent="0.25">
      <c r="A75" s="72"/>
      <c r="B75" s="25" t="s">
        <v>16</v>
      </c>
      <c r="C75" s="72"/>
      <c r="D75" s="72"/>
      <c r="E75" s="74"/>
      <c r="F75" s="72"/>
      <c r="G75" s="72"/>
      <c r="H75" s="72"/>
      <c r="I75" s="74"/>
      <c r="J75" s="72"/>
      <c r="K75" s="72"/>
      <c r="L75" s="74"/>
    </row>
    <row r="76" spans="1:14" s="4" customFormat="1" x14ac:dyDescent="0.25">
      <c r="A76" s="73"/>
      <c r="B76" s="26" t="s">
        <v>17</v>
      </c>
      <c r="C76" s="73"/>
      <c r="D76" s="73"/>
      <c r="E76" s="75"/>
      <c r="F76" s="73"/>
      <c r="G76" s="73"/>
      <c r="H76" s="73"/>
      <c r="I76" s="75"/>
      <c r="J76" s="73"/>
      <c r="K76" s="73"/>
      <c r="L76" s="75"/>
    </row>
    <row r="77" spans="1:14" s="4" customFormat="1" x14ac:dyDescent="0.25">
      <c r="A77" s="60"/>
      <c r="B77" s="5" t="s">
        <v>44</v>
      </c>
      <c r="C77" s="60" t="s">
        <v>42</v>
      </c>
      <c r="D77" s="61">
        <v>0.3</v>
      </c>
      <c r="E77" s="61">
        <f>E69*D77</f>
        <v>6.8850000000000007</v>
      </c>
      <c r="F77" s="60"/>
      <c r="G77" s="61"/>
      <c r="H77" s="60"/>
      <c r="I77" s="61"/>
      <c r="J77" s="60"/>
      <c r="K77" s="60"/>
      <c r="L77" s="61"/>
    </row>
    <row r="78" spans="1:14" s="4" customFormat="1" ht="30" x14ac:dyDescent="0.25">
      <c r="A78" s="60"/>
      <c r="B78" s="6" t="s">
        <v>45</v>
      </c>
      <c r="C78" s="60"/>
      <c r="D78" s="61"/>
      <c r="E78" s="61"/>
      <c r="F78" s="60"/>
      <c r="G78" s="61"/>
      <c r="H78" s="60"/>
      <c r="I78" s="61"/>
      <c r="J78" s="60"/>
      <c r="K78" s="60"/>
      <c r="L78" s="60"/>
    </row>
    <row r="79" spans="1:14" s="4" customFormat="1" x14ac:dyDescent="0.25">
      <c r="A79" s="60"/>
      <c r="B79" s="5" t="s">
        <v>47</v>
      </c>
      <c r="C79" s="60" t="s">
        <v>42</v>
      </c>
      <c r="D79" s="61">
        <v>0.5</v>
      </c>
      <c r="E79" s="61">
        <f>E69*D79</f>
        <v>11.475000000000001</v>
      </c>
      <c r="F79" s="60"/>
      <c r="G79" s="61"/>
      <c r="H79" s="60"/>
      <c r="I79" s="61"/>
      <c r="J79" s="60"/>
      <c r="K79" s="60"/>
      <c r="L79" s="61"/>
    </row>
    <row r="80" spans="1:14" s="4" customFormat="1" x14ac:dyDescent="0.25">
      <c r="A80" s="60"/>
      <c r="B80" s="6" t="s">
        <v>46</v>
      </c>
      <c r="C80" s="60"/>
      <c r="D80" s="61"/>
      <c r="E80" s="61"/>
      <c r="F80" s="60"/>
      <c r="G80" s="61"/>
      <c r="H80" s="60"/>
      <c r="I80" s="61"/>
      <c r="J80" s="60"/>
      <c r="K80" s="60"/>
      <c r="L80" s="60"/>
    </row>
    <row r="81" spans="1:12" s="43" customFormat="1" x14ac:dyDescent="0.25">
      <c r="A81" s="60"/>
      <c r="B81" s="17" t="s">
        <v>20</v>
      </c>
      <c r="C81" s="60" t="s">
        <v>21</v>
      </c>
      <c r="D81" s="60">
        <v>1.9E-3</v>
      </c>
      <c r="E81" s="61">
        <f>E69*D81</f>
        <v>4.3605000000000005E-2</v>
      </c>
      <c r="F81" s="60"/>
      <c r="G81" s="61"/>
      <c r="H81" s="60"/>
      <c r="I81" s="61"/>
      <c r="J81" s="60"/>
      <c r="K81" s="60"/>
      <c r="L81" s="61"/>
    </row>
    <row r="82" spans="1:12" s="4" customFormat="1" x14ac:dyDescent="0.25">
      <c r="A82" s="60"/>
      <c r="B82" s="6" t="s">
        <v>22</v>
      </c>
      <c r="C82" s="60"/>
      <c r="D82" s="60"/>
      <c r="E82" s="61"/>
      <c r="F82" s="60"/>
      <c r="G82" s="61"/>
      <c r="H82" s="60"/>
      <c r="I82" s="61"/>
      <c r="J82" s="60"/>
      <c r="K82" s="60"/>
      <c r="L82" s="60"/>
    </row>
    <row r="83" spans="1:12" s="46" customFormat="1" ht="60" x14ac:dyDescent="0.25">
      <c r="A83" s="60">
        <v>5</v>
      </c>
      <c r="B83" s="18" t="s">
        <v>115</v>
      </c>
      <c r="C83" s="44" t="s">
        <v>29</v>
      </c>
      <c r="D83" s="60"/>
      <c r="E83" s="35">
        <f>E49</f>
        <v>4</v>
      </c>
      <c r="F83" s="60"/>
      <c r="G83" s="60"/>
      <c r="H83" s="60"/>
      <c r="I83" s="60"/>
      <c r="J83" s="60"/>
      <c r="K83" s="60"/>
      <c r="L83" s="60"/>
    </row>
    <row r="84" spans="1:12" s="46" customFormat="1" x14ac:dyDescent="0.25">
      <c r="A84" s="60"/>
      <c r="B84" s="19"/>
      <c r="C84" s="13" t="s">
        <v>39</v>
      </c>
      <c r="D84" s="60"/>
      <c r="E84" s="33">
        <f>E83*1.25*1.5</f>
        <v>7.5</v>
      </c>
      <c r="F84" s="60"/>
      <c r="G84" s="60"/>
      <c r="H84" s="60"/>
      <c r="I84" s="60"/>
      <c r="J84" s="60"/>
      <c r="K84" s="60"/>
      <c r="L84" s="60"/>
    </row>
    <row r="85" spans="1:12" s="4" customFormat="1" ht="60" x14ac:dyDescent="0.25">
      <c r="A85" s="60"/>
      <c r="B85" s="20" t="s">
        <v>116</v>
      </c>
      <c r="C85" s="45"/>
      <c r="D85" s="60"/>
      <c r="E85" s="36"/>
      <c r="F85" s="60"/>
      <c r="G85" s="60"/>
      <c r="H85" s="60"/>
      <c r="I85" s="60"/>
      <c r="J85" s="60"/>
      <c r="K85" s="60"/>
      <c r="L85" s="60"/>
    </row>
    <row r="86" spans="1:12" s="4" customFormat="1" x14ac:dyDescent="0.25">
      <c r="A86" s="60"/>
      <c r="B86" s="17" t="s">
        <v>13</v>
      </c>
      <c r="C86" s="60" t="s">
        <v>14</v>
      </c>
      <c r="D86" s="60">
        <v>0.38800000000000001</v>
      </c>
      <c r="E86" s="61">
        <f>E84*D86</f>
        <v>2.91</v>
      </c>
      <c r="F86" s="60"/>
      <c r="G86" s="60"/>
      <c r="H86" s="60"/>
      <c r="I86" s="62"/>
      <c r="J86" s="60"/>
      <c r="K86" s="60"/>
      <c r="L86" s="61"/>
    </row>
    <row r="87" spans="1:12" s="4" customFormat="1" x14ac:dyDescent="0.25">
      <c r="A87" s="60"/>
      <c r="B87" s="6" t="s">
        <v>15</v>
      </c>
      <c r="C87" s="60"/>
      <c r="D87" s="60"/>
      <c r="E87" s="61"/>
      <c r="F87" s="60"/>
      <c r="G87" s="60"/>
      <c r="H87" s="60"/>
      <c r="I87" s="62"/>
      <c r="J87" s="60"/>
      <c r="K87" s="60"/>
      <c r="L87" s="60"/>
    </row>
    <row r="88" spans="1:12" s="46" customFormat="1" x14ac:dyDescent="0.25">
      <c r="A88" s="60"/>
      <c r="B88" s="5" t="s">
        <v>23</v>
      </c>
      <c r="C88" s="60" t="s">
        <v>21</v>
      </c>
      <c r="D88" s="60">
        <v>2.9999999999999997E-4</v>
      </c>
      <c r="E88" s="78">
        <f>E84*D88</f>
        <v>2.2499999999999998E-3</v>
      </c>
      <c r="F88" s="60"/>
      <c r="G88" s="60"/>
      <c r="H88" s="60"/>
      <c r="I88" s="61"/>
      <c r="J88" s="60"/>
      <c r="K88" s="76"/>
      <c r="L88" s="76"/>
    </row>
    <row r="89" spans="1:12" s="4" customFormat="1" x14ac:dyDescent="0.25">
      <c r="A89" s="60"/>
      <c r="B89" s="6" t="s">
        <v>24</v>
      </c>
      <c r="C89" s="60"/>
      <c r="D89" s="60"/>
      <c r="E89" s="78"/>
      <c r="F89" s="60"/>
      <c r="G89" s="60"/>
      <c r="H89" s="60"/>
      <c r="I89" s="61"/>
      <c r="J89" s="60"/>
      <c r="K89" s="76"/>
      <c r="L89" s="76"/>
    </row>
    <row r="90" spans="1:12" s="46" customFormat="1" x14ac:dyDescent="0.25">
      <c r="A90" s="72"/>
      <c r="B90" s="25" t="s">
        <v>16</v>
      </c>
      <c r="C90" s="72"/>
      <c r="D90" s="72"/>
      <c r="E90" s="74"/>
      <c r="F90" s="72"/>
      <c r="G90" s="72"/>
      <c r="H90" s="72"/>
      <c r="I90" s="74"/>
      <c r="J90" s="72"/>
      <c r="K90" s="72"/>
      <c r="L90" s="74"/>
    </row>
    <row r="91" spans="1:12" s="4" customFormat="1" x14ac:dyDescent="0.25">
      <c r="A91" s="73"/>
      <c r="B91" s="26" t="s">
        <v>17</v>
      </c>
      <c r="C91" s="73"/>
      <c r="D91" s="73"/>
      <c r="E91" s="75"/>
      <c r="F91" s="73"/>
      <c r="G91" s="73"/>
      <c r="H91" s="73"/>
      <c r="I91" s="75"/>
      <c r="J91" s="73"/>
      <c r="K91" s="73"/>
      <c r="L91" s="75"/>
    </row>
    <row r="92" spans="1:12" s="4" customFormat="1" x14ac:dyDescent="0.25">
      <c r="A92" s="60"/>
      <c r="B92" s="5" t="s">
        <v>44</v>
      </c>
      <c r="C92" s="60" t="s">
        <v>42</v>
      </c>
      <c r="D92" s="61">
        <v>0.3</v>
      </c>
      <c r="E92" s="61">
        <f>E84*D92</f>
        <v>2.25</v>
      </c>
      <c r="F92" s="60"/>
      <c r="G92" s="61"/>
      <c r="H92" s="60"/>
      <c r="I92" s="61"/>
      <c r="J92" s="60"/>
      <c r="K92" s="60"/>
      <c r="L92" s="61"/>
    </row>
    <row r="93" spans="1:12" s="4" customFormat="1" ht="30" x14ac:dyDescent="0.25">
      <c r="A93" s="60"/>
      <c r="B93" s="6" t="s">
        <v>45</v>
      </c>
      <c r="C93" s="60"/>
      <c r="D93" s="61"/>
      <c r="E93" s="61"/>
      <c r="F93" s="60"/>
      <c r="G93" s="61"/>
      <c r="H93" s="60"/>
      <c r="I93" s="61"/>
      <c r="J93" s="60"/>
      <c r="K93" s="60"/>
      <c r="L93" s="60"/>
    </row>
    <row r="94" spans="1:12" s="4" customFormat="1" x14ac:dyDescent="0.25">
      <c r="A94" s="60"/>
      <c r="B94" s="5" t="s">
        <v>47</v>
      </c>
      <c r="C94" s="60" t="s">
        <v>42</v>
      </c>
      <c r="D94" s="61">
        <v>0.5</v>
      </c>
      <c r="E94" s="61">
        <f>E84*D94</f>
        <v>3.75</v>
      </c>
      <c r="F94" s="60"/>
      <c r="G94" s="61"/>
      <c r="H94" s="60"/>
      <c r="I94" s="61"/>
      <c r="J94" s="60"/>
      <c r="K94" s="60"/>
      <c r="L94" s="61"/>
    </row>
    <row r="95" spans="1:12" s="4" customFormat="1" x14ac:dyDescent="0.25">
      <c r="A95" s="60"/>
      <c r="B95" s="6" t="s">
        <v>46</v>
      </c>
      <c r="C95" s="60"/>
      <c r="D95" s="61"/>
      <c r="E95" s="61"/>
      <c r="F95" s="60"/>
      <c r="G95" s="61"/>
      <c r="H95" s="60"/>
      <c r="I95" s="61"/>
      <c r="J95" s="60"/>
      <c r="K95" s="60"/>
      <c r="L95" s="60"/>
    </row>
    <row r="96" spans="1:12" s="46" customFormat="1" x14ac:dyDescent="0.25">
      <c r="A96" s="60"/>
      <c r="B96" s="17" t="s">
        <v>20</v>
      </c>
      <c r="C96" s="60" t="s">
        <v>21</v>
      </c>
      <c r="D96" s="60">
        <v>1.9E-3</v>
      </c>
      <c r="E96" s="61">
        <f>E84*D96</f>
        <v>1.4250000000000001E-2</v>
      </c>
      <c r="F96" s="60"/>
      <c r="G96" s="61"/>
      <c r="H96" s="60"/>
      <c r="I96" s="61"/>
      <c r="J96" s="60"/>
      <c r="K96" s="60"/>
      <c r="L96" s="61"/>
    </row>
    <row r="97" spans="1:12" s="4" customFormat="1" x14ac:dyDescent="0.25">
      <c r="A97" s="60"/>
      <c r="B97" s="6" t="s">
        <v>22</v>
      </c>
      <c r="C97" s="60"/>
      <c r="D97" s="60"/>
      <c r="E97" s="61"/>
      <c r="F97" s="60"/>
      <c r="G97" s="61"/>
      <c r="H97" s="60"/>
      <c r="I97" s="61"/>
      <c r="J97" s="60"/>
      <c r="K97" s="60"/>
      <c r="L97" s="60"/>
    </row>
    <row r="98" spans="1:12" s="37" customFormat="1" ht="30" x14ac:dyDescent="0.25">
      <c r="A98" s="59">
        <v>6</v>
      </c>
      <c r="B98" s="18" t="s">
        <v>49</v>
      </c>
      <c r="C98" s="60" t="s">
        <v>43</v>
      </c>
      <c r="D98" s="60"/>
      <c r="E98" s="81">
        <f>(E18+E49)*0.25</f>
        <v>2.25</v>
      </c>
      <c r="F98" s="60"/>
      <c r="G98" s="60"/>
      <c r="H98" s="60"/>
      <c r="I98" s="60"/>
      <c r="J98" s="60"/>
      <c r="K98" s="60"/>
      <c r="L98" s="60"/>
    </row>
    <row r="99" spans="1:12" s="37" customFormat="1" x14ac:dyDescent="0.25">
      <c r="A99" s="59"/>
      <c r="B99" s="20" t="s">
        <v>48</v>
      </c>
      <c r="C99" s="60"/>
      <c r="D99" s="60"/>
      <c r="E99" s="82"/>
      <c r="F99" s="60"/>
      <c r="G99" s="60"/>
      <c r="H99" s="60"/>
      <c r="I99" s="60"/>
      <c r="J99" s="60"/>
      <c r="K99" s="60"/>
      <c r="L99" s="60"/>
    </row>
    <row r="100" spans="1:12" s="4" customFormat="1" x14ac:dyDescent="0.25">
      <c r="A100" s="59"/>
      <c r="B100" s="17" t="s">
        <v>13</v>
      </c>
      <c r="C100" s="60" t="s">
        <v>14</v>
      </c>
      <c r="D100" s="60">
        <v>1.39</v>
      </c>
      <c r="E100" s="61">
        <f>D100*E98</f>
        <v>3.1274999999999999</v>
      </c>
      <c r="F100" s="60"/>
      <c r="G100" s="60"/>
      <c r="H100" s="62"/>
      <c r="I100" s="62"/>
      <c r="J100" s="60"/>
      <c r="K100" s="60"/>
      <c r="L100" s="61"/>
    </row>
    <row r="101" spans="1:12" s="4" customFormat="1" x14ac:dyDescent="0.25">
      <c r="A101" s="59"/>
      <c r="B101" s="6" t="s">
        <v>15</v>
      </c>
      <c r="C101" s="60"/>
      <c r="D101" s="60"/>
      <c r="E101" s="61"/>
      <c r="F101" s="60"/>
      <c r="G101" s="60"/>
      <c r="H101" s="62"/>
      <c r="I101" s="62"/>
      <c r="J101" s="60"/>
      <c r="K101" s="60"/>
      <c r="L101" s="60"/>
    </row>
    <row r="102" spans="1:12" s="4" customFormat="1" x14ac:dyDescent="0.25">
      <c r="A102" s="59"/>
      <c r="B102" s="5" t="s">
        <v>51</v>
      </c>
      <c r="C102" s="60" t="s">
        <v>27</v>
      </c>
      <c r="D102" s="60">
        <v>0.68</v>
      </c>
      <c r="E102" s="61">
        <f>D102*E98</f>
        <v>1.53</v>
      </c>
      <c r="F102" s="60"/>
      <c r="G102" s="60"/>
      <c r="H102" s="60"/>
      <c r="I102" s="62"/>
      <c r="J102" s="60"/>
      <c r="K102" s="62"/>
      <c r="L102" s="61"/>
    </row>
    <row r="103" spans="1:12" s="4" customFormat="1" x14ac:dyDescent="0.25">
      <c r="A103" s="59"/>
      <c r="B103" s="6" t="s">
        <v>50</v>
      </c>
      <c r="C103" s="60"/>
      <c r="D103" s="60"/>
      <c r="E103" s="61"/>
      <c r="F103" s="60"/>
      <c r="G103" s="60"/>
      <c r="H103" s="60"/>
      <c r="I103" s="62"/>
      <c r="J103" s="60"/>
      <c r="K103" s="62"/>
      <c r="L103" s="60"/>
    </row>
    <row r="104" spans="1:12" s="37" customFormat="1" x14ac:dyDescent="0.25">
      <c r="A104" s="70"/>
      <c r="B104" s="25" t="s">
        <v>16</v>
      </c>
      <c r="C104" s="72"/>
      <c r="D104" s="72"/>
      <c r="E104" s="74"/>
      <c r="F104" s="72"/>
      <c r="G104" s="72"/>
      <c r="H104" s="72"/>
      <c r="I104" s="74"/>
      <c r="J104" s="72"/>
      <c r="K104" s="72"/>
      <c r="L104" s="74"/>
    </row>
    <row r="105" spans="1:12" s="4" customFormat="1" x14ac:dyDescent="0.25">
      <c r="A105" s="71"/>
      <c r="B105" s="26" t="s">
        <v>17</v>
      </c>
      <c r="C105" s="73"/>
      <c r="D105" s="73"/>
      <c r="E105" s="75"/>
      <c r="F105" s="73"/>
      <c r="G105" s="73"/>
      <c r="H105" s="73"/>
      <c r="I105" s="75"/>
      <c r="J105" s="73"/>
      <c r="K105" s="73"/>
      <c r="L105" s="75"/>
    </row>
    <row r="106" spans="1:12" s="4" customFormat="1" x14ac:dyDescent="0.25">
      <c r="A106" s="59"/>
      <c r="B106" s="5" t="s">
        <v>53</v>
      </c>
      <c r="C106" s="60" t="s">
        <v>43</v>
      </c>
      <c r="D106" s="61">
        <v>1.02</v>
      </c>
      <c r="E106" s="61">
        <f>D106*E98</f>
        <v>2.2949999999999999</v>
      </c>
      <c r="F106" s="60"/>
      <c r="G106" s="61"/>
      <c r="H106" s="60"/>
      <c r="I106" s="61"/>
      <c r="J106" s="60"/>
      <c r="K106" s="60"/>
      <c r="L106" s="61"/>
    </row>
    <row r="107" spans="1:12" s="4" customFormat="1" x14ac:dyDescent="0.25">
      <c r="A107" s="59"/>
      <c r="B107" s="6" t="s">
        <v>52</v>
      </c>
      <c r="C107" s="60"/>
      <c r="D107" s="61"/>
      <c r="E107" s="61"/>
      <c r="F107" s="60"/>
      <c r="G107" s="61"/>
      <c r="H107" s="60"/>
      <c r="I107" s="61"/>
      <c r="J107" s="60"/>
      <c r="K107" s="60"/>
      <c r="L107" s="60"/>
    </row>
    <row r="108" spans="1:12" s="4" customFormat="1" ht="30" x14ac:dyDescent="0.25">
      <c r="A108" s="59"/>
      <c r="B108" s="5" t="s">
        <v>55</v>
      </c>
      <c r="C108" s="72" t="s">
        <v>34</v>
      </c>
      <c r="D108" s="74">
        <v>1.04</v>
      </c>
      <c r="E108" s="61">
        <f>E98*D108</f>
        <v>2.34</v>
      </c>
      <c r="F108" s="60"/>
      <c r="G108" s="61"/>
      <c r="H108" s="60"/>
      <c r="I108" s="61"/>
      <c r="J108" s="60"/>
      <c r="K108" s="61"/>
      <c r="L108" s="61"/>
    </row>
    <row r="109" spans="1:12" s="4" customFormat="1" ht="30" x14ac:dyDescent="0.25">
      <c r="A109" s="59"/>
      <c r="B109" s="6" t="s">
        <v>54</v>
      </c>
      <c r="C109" s="73"/>
      <c r="D109" s="75"/>
      <c r="E109" s="61"/>
      <c r="F109" s="60"/>
      <c r="G109" s="61"/>
      <c r="H109" s="60"/>
      <c r="I109" s="61"/>
      <c r="J109" s="60"/>
      <c r="K109" s="61"/>
      <c r="L109" s="60"/>
    </row>
    <row r="110" spans="1:12" s="37" customFormat="1" ht="15" customHeight="1" x14ac:dyDescent="0.25">
      <c r="A110" s="59">
        <v>7</v>
      </c>
      <c r="B110" s="18" t="s">
        <v>90</v>
      </c>
      <c r="C110" s="64" t="s">
        <v>29</v>
      </c>
      <c r="D110" s="72"/>
      <c r="E110" s="79">
        <f>E18+E49</f>
        <v>9</v>
      </c>
      <c r="F110" s="60"/>
      <c r="G110" s="60"/>
      <c r="H110" s="60"/>
      <c r="I110" s="60"/>
      <c r="J110" s="60"/>
      <c r="K110" s="60"/>
      <c r="L110" s="60"/>
    </row>
    <row r="111" spans="1:12" s="37" customFormat="1" x14ac:dyDescent="0.25">
      <c r="A111" s="59"/>
      <c r="B111" s="21" t="s">
        <v>91</v>
      </c>
      <c r="C111" s="65"/>
      <c r="D111" s="73"/>
      <c r="E111" s="80"/>
      <c r="F111" s="60"/>
      <c r="G111" s="60"/>
      <c r="H111" s="60"/>
      <c r="I111" s="60"/>
      <c r="J111" s="60"/>
      <c r="K111" s="60"/>
      <c r="L111" s="60"/>
    </row>
    <row r="112" spans="1:12" s="4" customFormat="1" x14ac:dyDescent="0.25">
      <c r="A112" s="59"/>
      <c r="B112" s="17" t="s">
        <v>13</v>
      </c>
      <c r="C112" s="60" t="s">
        <v>14</v>
      </c>
      <c r="D112" s="60">
        <v>1.24</v>
      </c>
      <c r="E112" s="61">
        <f>D112*E110</f>
        <v>11.16</v>
      </c>
      <c r="F112" s="60"/>
      <c r="G112" s="60"/>
      <c r="H112" s="62"/>
      <c r="I112" s="62"/>
      <c r="J112" s="60"/>
      <c r="K112" s="60"/>
      <c r="L112" s="61"/>
    </row>
    <row r="113" spans="1:12" s="4" customFormat="1" x14ac:dyDescent="0.25">
      <c r="A113" s="59"/>
      <c r="B113" s="6" t="s">
        <v>15</v>
      </c>
      <c r="C113" s="60"/>
      <c r="D113" s="60"/>
      <c r="E113" s="61"/>
      <c r="F113" s="60"/>
      <c r="G113" s="60"/>
      <c r="H113" s="62"/>
      <c r="I113" s="62"/>
      <c r="J113" s="60"/>
      <c r="K113" s="60"/>
      <c r="L113" s="60"/>
    </row>
    <row r="114" spans="1:12" s="4" customFormat="1" x14ac:dyDescent="0.25">
      <c r="A114" s="59"/>
      <c r="B114" s="5" t="s">
        <v>37</v>
      </c>
      <c r="C114" s="60" t="s">
        <v>27</v>
      </c>
      <c r="D114" s="60">
        <v>1.25</v>
      </c>
      <c r="E114" s="61">
        <f>D114*E110</f>
        <v>11.25</v>
      </c>
      <c r="F114" s="60"/>
      <c r="G114" s="60"/>
      <c r="H114" s="60"/>
      <c r="I114" s="62"/>
      <c r="J114" s="60"/>
      <c r="K114" s="62"/>
      <c r="L114" s="61"/>
    </row>
    <row r="115" spans="1:12" s="4" customFormat="1" x14ac:dyDescent="0.25">
      <c r="A115" s="59"/>
      <c r="B115" s="6" t="s">
        <v>38</v>
      </c>
      <c r="C115" s="60"/>
      <c r="D115" s="60"/>
      <c r="E115" s="61"/>
      <c r="F115" s="60"/>
      <c r="G115" s="60"/>
      <c r="H115" s="60"/>
      <c r="I115" s="62"/>
      <c r="J115" s="60"/>
      <c r="K115" s="62"/>
      <c r="L115" s="60"/>
    </row>
    <row r="116" spans="1:12" s="46" customFormat="1" ht="15" customHeight="1" x14ac:dyDescent="0.25">
      <c r="A116" s="106">
        <v>8</v>
      </c>
      <c r="B116" s="18" t="s">
        <v>117</v>
      </c>
      <c r="C116" s="60" t="s">
        <v>28</v>
      </c>
      <c r="D116" s="60"/>
      <c r="E116" s="107">
        <v>70</v>
      </c>
      <c r="F116" s="60"/>
      <c r="G116" s="60"/>
      <c r="H116" s="60"/>
      <c r="I116" s="60"/>
      <c r="J116" s="60"/>
      <c r="K116" s="60"/>
      <c r="L116" s="60"/>
    </row>
    <row r="117" spans="1:12" s="4" customFormat="1" x14ac:dyDescent="0.25">
      <c r="A117" s="106"/>
      <c r="B117" s="20" t="s">
        <v>118</v>
      </c>
      <c r="C117" s="60"/>
      <c r="D117" s="60"/>
      <c r="E117" s="107"/>
      <c r="F117" s="60"/>
      <c r="G117" s="60"/>
      <c r="H117" s="60"/>
      <c r="I117" s="60"/>
      <c r="J117" s="60"/>
      <c r="K117" s="60"/>
      <c r="L117" s="60"/>
    </row>
    <row r="118" spans="1:12" s="4" customFormat="1" x14ac:dyDescent="0.25">
      <c r="A118" s="60"/>
      <c r="B118" s="17" t="s">
        <v>13</v>
      </c>
      <c r="C118" s="60" t="s">
        <v>14</v>
      </c>
      <c r="D118" s="60">
        <v>0.13600000000000001</v>
      </c>
      <c r="E118" s="61">
        <f>E116*D118</f>
        <v>9.5200000000000014</v>
      </c>
      <c r="F118" s="60"/>
      <c r="G118" s="60"/>
      <c r="H118" s="62"/>
      <c r="I118" s="62"/>
      <c r="J118" s="60"/>
      <c r="K118" s="60"/>
      <c r="L118" s="61"/>
    </row>
    <row r="119" spans="1:12" s="4" customFormat="1" x14ac:dyDescent="0.25">
      <c r="A119" s="60"/>
      <c r="B119" s="6" t="s">
        <v>15</v>
      </c>
      <c r="C119" s="60"/>
      <c r="D119" s="60"/>
      <c r="E119" s="61"/>
      <c r="F119" s="60"/>
      <c r="G119" s="60"/>
      <c r="H119" s="62"/>
      <c r="I119" s="62"/>
      <c r="J119" s="60"/>
      <c r="K119" s="60"/>
      <c r="L119" s="60"/>
    </row>
    <row r="120" spans="1:12" s="4" customFormat="1" x14ac:dyDescent="0.25">
      <c r="A120" s="59"/>
      <c r="B120" s="5" t="s">
        <v>35</v>
      </c>
      <c r="C120" s="60" t="s">
        <v>27</v>
      </c>
      <c r="D120" s="60">
        <v>0.106</v>
      </c>
      <c r="E120" s="61">
        <f>E116*D120</f>
        <v>7.42</v>
      </c>
      <c r="F120" s="60"/>
      <c r="G120" s="60"/>
      <c r="H120" s="60"/>
      <c r="I120" s="62"/>
      <c r="J120" s="60"/>
      <c r="K120" s="76"/>
      <c r="L120" s="61"/>
    </row>
    <row r="121" spans="1:12" s="4" customFormat="1" x14ac:dyDescent="0.25">
      <c r="A121" s="59"/>
      <c r="B121" s="6" t="s">
        <v>36</v>
      </c>
      <c r="C121" s="60"/>
      <c r="D121" s="60"/>
      <c r="E121" s="61"/>
      <c r="F121" s="60"/>
      <c r="G121" s="60"/>
      <c r="H121" s="60"/>
      <c r="I121" s="62"/>
      <c r="J121" s="60"/>
      <c r="K121" s="76"/>
      <c r="L121" s="60"/>
    </row>
    <row r="122" spans="1:12" s="46" customFormat="1" x14ac:dyDescent="0.25">
      <c r="A122" s="60"/>
      <c r="B122" s="5" t="s">
        <v>23</v>
      </c>
      <c r="C122" s="60" t="s">
        <v>21</v>
      </c>
      <c r="D122" s="60">
        <v>0.108</v>
      </c>
      <c r="E122" s="61">
        <f>E116*D122</f>
        <v>7.56</v>
      </c>
      <c r="F122" s="60"/>
      <c r="G122" s="60"/>
      <c r="H122" s="60"/>
      <c r="I122" s="61"/>
      <c r="J122" s="60"/>
      <c r="K122" s="76"/>
      <c r="L122" s="76"/>
    </row>
    <row r="123" spans="1:12" s="4" customFormat="1" x14ac:dyDescent="0.25">
      <c r="A123" s="60"/>
      <c r="B123" s="6" t="s">
        <v>24</v>
      </c>
      <c r="C123" s="60"/>
      <c r="D123" s="60"/>
      <c r="E123" s="61"/>
      <c r="F123" s="60"/>
      <c r="G123" s="60"/>
      <c r="H123" s="60"/>
      <c r="I123" s="61"/>
      <c r="J123" s="60"/>
      <c r="K123" s="76"/>
      <c r="L123" s="76"/>
    </row>
    <row r="124" spans="1:12" s="46" customFormat="1" x14ac:dyDescent="0.25">
      <c r="A124" s="72"/>
      <c r="B124" s="25" t="s">
        <v>16</v>
      </c>
      <c r="C124" s="72"/>
      <c r="D124" s="72"/>
      <c r="E124" s="74"/>
      <c r="F124" s="72"/>
      <c r="G124" s="72"/>
      <c r="H124" s="72"/>
      <c r="I124" s="74"/>
      <c r="J124" s="72"/>
      <c r="K124" s="72"/>
      <c r="L124" s="74"/>
    </row>
    <row r="125" spans="1:12" s="4" customFormat="1" x14ac:dyDescent="0.25">
      <c r="A125" s="73"/>
      <c r="B125" s="26" t="s">
        <v>17</v>
      </c>
      <c r="C125" s="73"/>
      <c r="D125" s="73"/>
      <c r="E125" s="75"/>
      <c r="F125" s="73"/>
      <c r="G125" s="73"/>
      <c r="H125" s="73"/>
      <c r="I125" s="75"/>
      <c r="J125" s="73"/>
      <c r="K125" s="73"/>
      <c r="L125" s="75"/>
    </row>
    <row r="126" spans="1:12" s="4" customFormat="1" x14ac:dyDescent="0.25">
      <c r="A126" s="60"/>
      <c r="B126" s="5" t="s">
        <v>119</v>
      </c>
      <c r="C126" s="60" t="s">
        <v>28</v>
      </c>
      <c r="D126" s="77">
        <v>1.05</v>
      </c>
      <c r="E126" s="62">
        <f>D126*E116</f>
        <v>73.5</v>
      </c>
      <c r="F126" s="60"/>
      <c r="G126" s="61"/>
      <c r="H126" s="60"/>
      <c r="I126" s="61"/>
      <c r="J126" s="60"/>
      <c r="K126" s="60"/>
      <c r="L126" s="61"/>
    </row>
    <row r="127" spans="1:12" s="4" customFormat="1" x14ac:dyDescent="0.25">
      <c r="A127" s="60"/>
      <c r="B127" s="6" t="s">
        <v>120</v>
      </c>
      <c r="C127" s="60"/>
      <c r="D127" s="77"/>
      <c r="E127" s="62"/>
      <c r="F127" s="60"/>
      <c r="G127" s="61"/>
      <c r="H127" s="60"/>
      <c r="I127" s="61"/>
      <c r="J127" s="60"/>
      <c r="K127" s="60"/>
      <c r="L127" s="60"/>
    </row>
    <row r="128" spans="1:12" s="4" customFormat="1" x14ac:dyDescent="0.25">
      <c r="A128" s="60"/>
      <c r="B128" s="5" t="s">
        <v>122</v>
      </c>
      <c r="C128" s="60" t="s">
        <v>29</v>
      </c>
      <c r="D128" s="68" t="s">
        <v>102</v>
      </c>
      <c r="E128" s="63">
        <v>40</v>
      </c>
      <c r="F128" s="60"/>
      <c r="G128" s="63"/>
      <c r="H128" s="60"/>
      <c r="I128" s="61"/>
      <c r="J128" s="60"/>
      <c r="K128" s="60"/>
      <c r="L128" s="61"/>
    </row>
    <row r="129" spans="1:14" s="4" customFormat="1" x14ac:dyDescent="0.25">
      <c r="A129" s="60"/>
      <c r="B129" s="6" t="s">
        <v>121</v>
      </c>
      <c r="C129" s="60"/>
      <c r="D129" s="68"/>
      <c r="E129" s="63"/>
      <c r="F129" s="60"/>
      <c r="G129" s="63"/>
      <c r="H129" s="60"/>
      <c r="I129" s="61"/>
      <c r="J129" s="60"/>
      <c r="K129" s="60"/>
      <c r="L129" s="60"/>
    </row>
    <row r="130" spans="1:14" s="46" customFormat="1" x14ac:dyDescent="0.25">
      <c r="A130" s="60"/>
      <c r="B130" s="17" t="s">
        <v>20</v>
      </c>
      <c r="C130" s="60" t="s">
        <v>21</v>
      </c>
      <c r="D130" s="60">
        <v>2.7000000000000001E-3</v>
      </c>
      <c r="E130" s="61">
        <f>D130*E116</f>
        <v>0.189</v>
      </c>
      <c r="F130" s="60"/>
      <c r="G130" s="61"/>
      <c r="H130" s="60"/>
      <c r="I130" s="61"/>
      <c r="J130" s="60"/>
      <c r="K130" s="60"/>
      <c r="L130" s="61"/>
    </row>
    <row r="131" spans="1:14" s="4" customFormat="1" x14ac:dyDescent="0.25">
      <c r="A131" s="60"/>
      <c r="B131" s="6" t="s">
        <v>22</v>
      </c>
      <c r="C131" s="60"/>
      <c r="D131" s="60"/>
      <c r="E131" s="61"/>
      <c r="F131" s="60"/>
      <c r="G131" s="61"/>
      <c r="H131" s="60"/>
      <c r="I131" s="61"/>
      <c r="J131" s="60"/>
      <c r="K131" s="60"/>
      <c r="L131" s="60"/>
    </row>
    <row r="132" spans="1:14" ht="19.899999999999999" customHeight="1" x14ac:dyDescent="0.25">
      <c r="A132" s="47"/>
      <c r="B132" s="50" t="s">
        <v>5</v>
      </c>
      <c r="C132" s="47"/>
      <c r="D132" s="47"/>
      <c r="E132" s="47"/>
      <c r="F132" s="47"/>
      <c r="G132" s="51"/>
      <c r="H132" s="47"/>
      <c r="I132" s="51"/>
      <c r="J132" s="47"/>
      <c r="K132" s="51"/>
      <c r="L132" s="51"/>
      <c r="M132" s="7"/>
      <c r="N132" s="7"/>
    </row>
    <row r="133" spans="1:14" ht="19.899999999999999" customHeight="1" x14ac:dyDescent="0.25">
      <c r="A133" s="47"/>
      <c r="B133" s="52" t="s">
        <v>18</v>
      </c>
      <c r="C133" s="53" t="s">
        <v>150</v>
      </c>
      <c r="D133" s="47"/>
      <c r="E133" s="47"/>
      <c r="F133" s="47"/>
      <c r="G133" s="47"/>
      <c r="H133" s="47"/>
      <c r="I133" s="47"/>
      <c r="J133" s="47"/>
      <c r="K133" s="47"/>
      <c r="L133" s="54"/>
    </row>
    <row r="134" spans="1:14" ht="19.899999999999999" customHeight="1" x14ac:dyDescent="0.25">
      <c r="A134" s="47"/>
      <c r="B134" s="50" t="s">
        <v>5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51"/>
    </row>
    <row r="135" spans="1:14" ht="19.899999999999999" customHeight="1" x14ac:dyDescent="0.25">
      <c r="A135" s="47"/>
      <c r="B135" s="52" t="s">
        <v>19</v>
      </c>
      <c r="C135" s="53" t="s">
        <v>150</v>
      </c>
      <c r="D135" s="47"/>
      <c r="E135" s="47"/>
      <c r="F135" s="47"/>
      <c r="G135" s="47"/>
      <c r="H135" s="47"/>
      <c r="I135" s="47"/>
      <c r="J135" s="47"/>
      <c r="K135" s="47"/>
      <c r="L135" s="54"/>
    </row>
    <row r="136" spans="1:14" ht="19.899999999999999" customHeight="1" x14ac:dyDescent="0.25">
      <c r="A136" s="47"/>
      <c r="B136" s="55" t="s">
        <v>26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56"/>
    </row>
    <row r="137" spans="1:14" ht="19.899999999999999" customHeight="1" x14ac:dyDescent="0.25">
      <c r="A137" s="94" t="s">
        <v>127</v>
      </c>
      <c r="B137" s="95"/>
      <c r="C137" s="96"/>
      <c r="D137" s="87" t="s">
        <v>25</v>
      </c>
      <c r="E137" s="88"/>
      <c r="F137" s="88"/>
      <c r="G137" s="88"/>
      <c r="H137" s="88"/>
      <c r="I137" s="88"/>
      <c r="J137" s="88"/>
      <c r="K137" s="88"/>
      <c r="L137" s="89"/>
    </row>
    <row r="138" spans="1:14" ht="19.899999999999999" customHeight="1" x14ac:dyDescent="0.25">
      <c r="A138" s="84" t="s">
        <v>128</v>
      </c>
      <c r="B138" s="85"/>
      <c r="C138" s="86"/>
      <c r="D138" s="91"/>
      <c r="E138" s="92"/>
      <c r="F138" s="92"/>
      <c r="G138" s="92"/>
      <c r="H138" s="92"/>
      <c r="I138" s="92"/>
      <c r="J138" s="92"/>
      <c r="K138" s="92"/>
      <c r="L138" s="93"/>
    </row>
    <row r="139" spans="1:14" s="37" customFormat="1" ht="30" x14ac:dyDescent="0.25">
      <c r="A139" s="59">
        <v>9</v>
      </c>
      <c r="B139" s="18" t="s">
        <v>99</v>
      </c>
      <c r="C139" s="29" t="s">
        <v>28</v>
      </c>
      <c r="D139" s="72"/>
      <c r="E139" s="31">
        <v>95</v>
      </c>
      <c r="F139" s="60"/>
      <c r="G139" s="60"/>
      <c r="H139" s="60"/>
      <c r="I139" s="60"/>
      <c r="J139" s="60"/>
      <c r="K139" s="60"/>
      <c r="L139" s="60"/>
    </row>
    <row r="140" spans="1:14" s="37" customFormat="1" x14ac:dyDescent="0.25">
      <c r="A140" s="59"/>
      <c r="B140" s="19"/>
      <c r="C140" s="13" t="s">
        <v>57</v>
      </c>
      <c r="D140" s="83"/>
      <c r="E140" s="38">
        <f>E18</f>
        <v>5</v>
      </c>
      <c r="F140" s="60"/>
      <c r="G140" s="60"/>
      <c r="H140" s="60"/>
      <c r="I140" s="60"/>
      <c r="J140" s="60"/>
      <c r="K140" s="60"/>
      <c r="L140" s="60"/>
    </row>
    <row r="141" spans="1:14" s="37" customFormat="1" ht="30" x14ac:dyDescent="0.25">
      <c r="A141" s="59"/>
      <c r="B141" s="20" t="s">
        <v>92</v>
      </c>
      <c r="C141" s="30"/>
      <c r="D141" s="73"/>
      <c r="E141" s="34"/>
      <c r="F141" s="60"/>
      <c r="G141" s="60"/>
      <c r="H141" s="60"/>
      <c r="I141" s="60"/>
      <c r="J141" s="60"/>
      <c r="K141" s="60"/>
      <c r="L141" s="60"/>
    </row>
    <row r="142" spans="1:14" s="4" customFormat="1" x14ac:dyDescent="0.25">
      <c r="A142" s="59"/>
      <c r="B142" s="17" t="s">
        <v>13</v>
      </c>
      <c r="C142" s="60" t="s">
        <v>14</v>
      </c>
      <c r="D142" s="60">
        <v>0.20899999999999999</v>
      </c>
      <c r="E142" s="61">
        <f>E139*D142</f>
        <v>19.855</v>
      </c>
      <c r="F142" s="60"/>
      <c r="G142" s="60"/>
      <c r="H142" s="62"/>
      <c r="I142" s="62"/>
      <c r="J142" s="60"/>
      <c r="K142" s="60"/>
      <c r="L142" s="61"/>
    </row>
    <row r="143" spans="1:14" s="4" customFormat="1" x14ac:dyDescent="0.25">
      <c r="A143" s="59"/>
      <c r="B143" s="6" t="s">
        <v>15</v>
      </c>
      <c r="C143" s="60"/>
      <c r="D143" s="60"/>
      <c r="E143" s="61"/>
      <c r="F143" s="60"/>
      <c r="G143" s="60"/>
      <c r="H143" s="62"/>
      <c r="I143" s="62"/>
      <c r="J143" s="60"/>
      <c r="K143" s="60"/>
      <c r="L143" s="60"/>
    </row>
    <row r="144" spans="1:14" s="4" customFormat="1" x14ac:dyDescent="0.25">
      <c r="A144" s="59"/>
      <c r="B144" s="5" t="s">
        <v>35</v>
      </c>
      <c r="C144" s="60" t="s">
        <v>27</v>
      </c>
      <c r="D144" s="60">
        <v>0.05</v>
      </c>
      <c r="E144" s="61">
        <f>E139*D144</f>
        <v>4.75</v>
      </c>
      <c r="F144" s="60"/>
      <c r="G144" s="60"/>
      <c r="H144" s="60"/>
      <c r="I144" s="62"/>
      <c r="J144" s="60"/>
      <c r="K144" s="76"/>
      <c r="L144" s="61"/>
    </row>
    <row r="145" spans="1:12" s="4" customFormat="1" x14ac:dyDescent="0.25">
      <c r="A145" s="59"/>
      <c r="B145" s="6" t="s">
        <v>36</v>
      </c>
      <c r="C145" s="60"/>
      <c r="D145" s="60"/>
      <c r="E145" s="61"/>
      <c r="F145" s="60"/>
      <c r="G145" s="60"/>
      <c r="H145" s="60"/>
      <c r="I145" s="62"/>
      <c r="J145" s="60"/>
      <c r="K145" s="76"/>
      <c r="L145" s="60"/>
    </row>
    <row r="146" spans="1:12" s="37" customFormat="1" x14ac:dyDescent="0.25">
      <c r="A146" s="70"/>
      <c r="B146" s="25" t="s">
        <v>16</v>
      </c>
      <c r="C146" s="72"/>
      <c r="D146" s="72"/>
      <c r="E146" s="74"/>
      <c r="F146" s="72"/>
      <c r="G146" s="72"/>
      <c r="H146" s="72"/>
      <c r="I146" s="74"/>
      <c r="J146" s="72"/>
      <c r="K146" s="72"/>
      <c r="L146" s="74"/>
    </row>
    <row r="147" spans="1:12" s="4" customFormat="1" x14ac:dyDescent="0.25">
      <c r="A147" s="71"/>
      <c r="B147" s="26" t="s">
        <v>17</v>
      </c>
      <c r="C147" s="73"/>
      <c r="D147" s="73"/>
      <c r="E147" s="75"/>
      <c r="F147" s="73"/>
      <c r="G147" s="73"/>
      <c r="H147" s="73"/>
      <c r="I147" s="75"/>
      <c r="J147" s="73"/>
      <c r="K147" s="73"/>
      <c r="L147" s="75"/>
    </row>
    <row r="148" spans="1:12" s="4" customFormat="1" ht="30" x14ac:dyDescent="0.25">
      <c r="A148" s="59"/>
      <c r="B148" s="5" t="s">
        <v>58</v>
      </c>
      <c r="C148" s="60" t="s">
        <v>29</v>
      </c>
      <c r="D148" s="90" t="s">
        <v>102</v>
      </c>
      <c r="E148" s="63">
        <v>16</v>
      </c>
      <c r="F148" s="60"/>
      <c r="G148" s="61"/>
      <c r="H148" s="60"/>
      <c r="I148" s="61"/>
      <c r="J148" s="60"/>
      <c r="K148" s="60"/>
      <c r="L148" s="61"/>
    </row>
    <row r="149" spans="1:12" s="4" customFormat="1" ht="30" x14ac:dyDescent="0.25">
      <c r="A149" s="59"/>
      <c r="B149" s="6" t="s">
        <v>59</v>
      </c>
      <c r="C149" s="60"/>
      <c r="D149" s="90"/>
      <c r="E149" s="63"/>
      <c r="F149" s="60"/>
      <c r="G149" s="61"/>
      <c r="H149" s="60"/>
      <c r="I149" s="61"/>
      <c r="J149" s="60"/>
      <c r="K149" s="60"/>
      <c r="L149" s="60"/>
    </row>
    <row r="150" spans="1:12" s="4" customFormat="1" x14ac:dyDescent="0.25">
      <c r="A150" s="59"/>
      <c r="B150" s="5" t="s">
        <v>147</v>
      </c>
      <c r="C150" s="60" t="s">
        <v>28</v>
      </c>
      <c r="D150" s="61">
        <v>1.05</v>
      </c>
      <c r="E150" s="63">
        <f>E139*D150</f>
        <v>99.75</v>
      </c>
      <c r="F150" s="60"/>
      <c r="G150" s="61"/>
      <c r="H150" s="60"/>
      <c r="I150" s="61"/>
      <c r="J150" s="60"/>
      <c r="K150" s="60"/>
      <c r="L150" s="61"/>
    </row>
    <row r="151" spans="1:12" s="4" customFormat="1" x14ac:dyDescent="0.25">
      <c r="A151" s="59"/>
      <c r="B151" s="6" t="s">
        <v>148</v>
      </c>
      <c r="C151" s="60"/>
      <c r="D151" s="61"/>
      <c r="E151" s="63"/>
      <c r="F151" s="60"/>
      <c r="G151" s="61"/>
      <c r="H151" s="60"/>
      <c r="I151" s="61"/>
      <c r="J151" s="60"/>
      <c r="K151" s="60"/>
      <c r="L151" s="60"/>
    </row>
    <row r="152" spans="1:12" s="4" customFormat="1" ht="30" x14ac:dyDescent="0.25">
      <c r="A152" s="59"/>
      <c r="B152" s="5" t="s">
        <v>93</v>
      </c>
      <c r="C152" s="60" t="s">
        <v>29</v>
      </c>
      <c r="D152" s="63">
        <v>3</v>
      </c>
      <c r="E152" s="63">
        <f>D152*E140</f>
        <v>15</v>
      </c>
      <c r="F152" s="60"/>
      <c r="G152" s="61"/>
      <c r="H152" s="60"/>
      <c r="I152" s="61"/>
      <c r="J152" s="60"/>
      <c r="K152" s="60"/>
      <c r="L152" s="61"/>
    </row>
    <row r="153" spans="1:12" s="4" customFormat="1" ht="15" customHeight="1" x14ac:dyDescent="0.25">
      <c r="A153" s="59"/>
      <c r="B153" s="6" t="s">
        <v>94</v>
      </c>
      <c r="C153" s="60"/>
      <c r="D153" s="63"/>
      <c r="E153" s="63"/>
      <c r="F153" s="60"/>
      <c r="G153" s="61"/>
      <c r="H153" s="60"/>
      <c r="I153" s="61"/>
      <c r="J153" s="60"/>
      <c r="K153" s="60"/>
      <c r="L153" s="60"/>
    </row>
    <row r="154" spans="1:12" s="4" customFormat="1" ht="30" x14ac:dyDescent="0.25">
      <c r="A154" s="59"/>
      <c r="B154" s="5" t="s">
        <v>95</v>
      </c>
      <c r="C154" s="60" t="s">
        <v>28</v>
      </c>
      <c r="D154" s="63">
        <v>2</v>
      </c>
      <c r="E154" s="63">
        <f>D154*E140</f>
        <v>10</v>
      </c>
      <c r="F154" s="60"/>
      <c r="G154" s="61"/>
      <c r="H154" s="60"/>
      <c r="I154" s="61"/>
      <c r="J154" s="60"/>
      <c r="K154" s="60"/>
      <c r="L154" s="61"/>
    </row>
    <row r="155" spans="1:12" s="4" customFormat="1" x14ac:dyDescent="0.25">
      <c r="A155" s="59"/>
      <c r="B155" s="6" t="s">
        <v>96</v>
      </c>
      <c r="C155" s="60"/>
      <c r="D155" s="63"/>
      <c r="E155" s="63"/>
      <c r="F155" s="60"/>
      <c r="G155" s="61"/>
      <c r="H155" s="60"/>
      <c r="I155" s="61"/>
      <c r="J155" s="60"/>
      <c r="K155" s="60"/>
      <c r="L155" s="60"/>
    </row>
    <row r="156" spans="1:12" s="4" customFormat="1" ht="30" x14ac:dyDescent="0.25">
      <c r="A156" s="59"/>
      <c r="B156" s="5" t="s">
        <v>145</v>
      </c>
      <c r="C156" s="60" t="s">
        <v>29</v>
      </c>
      <c r="D156" s="63">
        <v>1</v>
      </c>
      <c r="E156" s="63">
        <f>E140*D156</f>
        <v>5</v>
      </c>
      <c r="F156" s="60"/>
      <c r="G156" s="63"/>
      <c r="H156" s="60"/>
      <c r="I156" s="61"/>
      <c r="J156" s="60"/>
      <c r="K156" s="60"/>
      <c r="L156" s="61"/>
    </row>
    <row r="157" spans="1:12" s="4" customFormat="1" ht="30" x14ac:dyDescent="0.25">
      <c r="A157" s="59"/>
      <c r="B157" s="6" t="s">
        <v>146</v>
      </c>
      <c r="C157" s="60"/>
      <c r="D157" s="63"/>
      <c r="E157" s="63"/>
      <c r="F157" s="60"/>
      <c r="G157" s="63"/>
      <c r="H157" s="60"/>
      <c r="I157" s="61"/>
      <c r="J157" s="60"/>
      <c r="K157" s="60"/>
      <c r="L157" s="60"/>
    </row>
    <row r="158" spans="1:12" s="46" customFormat="1" ht="30" x14ac:dyDescent="0.25">
      <c r="A158" s="59">
        <v>10</v>
      </c>
      <c r="B158" s="18" t="s">
        <v>123</v>
      </c>
      <c r="C158" s="64" t="s">
        <v>28</v>
      </c>
      <c r="D158" s="72"/>
      <c r="E158" s="66">
        <v>70</v>
      </c>
      <c r="F158" s="60"/>
      <c r="G158" s="60"/>
      <c r="H158" s="60"/>
      <c r="I158" s="60"/>
      <c r="J158" s="60"/>
      <c r="K158" s="60"/>
      <c r="L158" s="60"/>
    </row>
    <row r="159" spans="1:12" s="46" customFormat="1" ht="30" x14ac:dyDescent="0.25">
      <c r="A159" s="59"/>
      <c r="B159" s="20" t="s">
        <v>124</v>
      </c>
      <c r="C159" s="65"/>
      <c r="D159" s="73"/>
      <c r="E159" s="67"/>
      <c r="F159" s="60"/>
      <c r="G159" s="60"/>
      <c r="H159" s="60"/>
      <c r="I159" s="60"/>
      <c r="J159" s="60"/>
      <c r="K159" s="60"/>
      <c r="L159" s="60"/>
    </row>
    <row r="160" spans="1:12" s="4" customFormat="1" x14ac:dyDescent="0.25">
      <c r="A160" s="59"/>
      <c r="B160" s="17" t="s">
        <v>13</v>
      </c>
      <c r="C160" s="60" t="s">
        <v>14</v>
      </c>
      <c r="D160" s="60">
        <v>0.20899999999999999</v>
      </c>
      <c r="E160" s="61">
        <f>E158*D160</f>
        <v>14.629999999999999</v>
      </c>
      <c r="F160" s="60"/>
      <c r="G160" s="60"/>
      <c r="H160" s="62"/>
      <c r="I160" s="62"/>
      <c r="J160" s="60"/>
      <c r="K160" s="60"/>
      <c r="L160" s="61"/>
    </row>
    <row r="161" spans="1:12" s="4" customFormat="1" x14ac:dyDescent="0.25">
      <c r="A161" s="59"/>
      <c r="B161" s="6" t="s">
        <v>15</v>
      </c>
      <c r="C161" s="60"/>
      <c r="D161" s="60"/>
      <c r="E161" s="61"/>
      <c r="F161" s="60"/>
      <c r="G161" s="60"/>
      <c r="H161" s="62"/>
      <c r="I161" s="62"/>
      <c r="J161" s="60"/>
      <c r="K161" s="60"/>
      <c r="L161" s="60"/>
    </row>
    <row r="162" spans="1:12" s="4" customFormat="1" x14ac:dyDescent="0.25">
      <c r="A162" s="59"/>
      <c r="B162" s="5" t="s">
        <v>35</v>
      </c>
      <c r="C162" s="60" t="s">
        <v>27</v>
      </c>
      <c r="D162" s="60">
        <v>0.05</v>
      </c>
      <c r="E162" s="61">
        <f>E158*D162</f>
        <v>3.5</v>
      </c>
      <c r="F162" s="60"/>
      <c r="G162" s="60"/>
      <c r="H162" s="60"/>
      <c r="I162" s="62"/>
      <c r="J162" s="60"/>
      <c r="K162" s="76"/>
      <c r="L162" s="61"/>
    </row>
    <row r="163" spans="1:12" s="4" customFormat="1" x14ac:dyDescent="0.25">
      <c r="A163" s="59"/>
      <c r="B163" s="6" t="s">
        <v>36</v>
      </c>
      <c r="C163" s="60"/>
      <c r="D163" s="60"/>
      <c r="E163" s="61"/>
      <c r="F163" s="60"/>
      <c r="G163" s="60"/>
      <c r="H163" s="60"/>
      <c r="I163" s="62"/>
      <c r="J163" s="60"/>
      <c r="K163" s="76"/>
      <c r="L163" s="60"/>
    </row>
    <row r="164" spans="1:12" s="46" customFormat="1" x14ac:dyDescent="0.25">
      <c r="A164" s="70"/>
      <c r="B164" s="25" t="s">
        <v>16</v>
      </c>
      <c r="C164" s="72"/>
      <c r="D164" s="72"/>
      <c r="E164" s="74"/>
      <c r="F164" s="72"/>
      <c r="G164" s="72"/>
      <c r="H164" s="72"/>
      <c r="I164" s="74"/>
      <c r="J164" s="72"/>
      <c r="K164" s="72"/>
      <c r="L164" s="74"/>
    </row>
    <row r="165" spans="1:12" s="4" customFormat="1" x14ac:dyDescent="0.25">
      <c r="A165" s="71"/>
      <c r="B165" s="26" t="s">
        <v>17</v>
      </c>
      <c r="C165" s="73"/>
      <c r="D165" s="73"/>
      <c r="E165" s="75"/>
      <c r="F165" s="73"/>
      <c r="G165" s="73"/>
      <c r="H165" s="73"/>
      <c r="I165" s="75"/>
      <c r="J165" s="73"/>
      <c r="K165" s="73"/>
      <c r="L165" s="75"/>
    </row>
    <row r="166" spans="1:12" s="4" customFormat="1" x14ac:dyDescent="0.25">
      <c r="A166" s="59"/>
      <c r="B166" s="5" t="s">
        <v>125</v>
      </c>
      <c r="C166" s="60" t="s">
        <v>29</v>
      </c>
      <c r="D166" s="69" t="s">
        <v>102</v>
      </c>
      <c r="E166" s="63">
        <v>7</v>
      </c>
      <c r="F166" s="60"/>
      <c r="G166" s="63"/>
      <c r="H166" s="60"/>
      <c r="I166" s="61"/>
      <c r="J166" s="60"/>
      <c r="K166" s="60"/>
      <c r="L166" s="61"/>
    </row>
    <row r="167" spans="1:12" s="4" customFormat="1" x14ac:dyDescent="0.25">
      <c r="A167" s="59"/>
      <c r="B167" s="6" t="s">
        <v>126</v>
      </c>
      <c r="C167" s="60"/>
      <c r="D167" s="69"/>
      <c r="E167" s="63"/>
      <c r="F167" s="60"/>
      <c r="G167" s="63"/>
      <c r="H167" s="60"/>
      <c r="I167" s="61"/>
      <c r="J167" s="60"/>
      <c r="K167" s="60"/>
      <c r="L167" s="60"/>
    </row>
    <row r="168" spans="1:12" s="4" customFormat="1" x14ac:dyDescent="0.25">
      <c r="A168" s="59"/>
      <c r="B168" s="5" t="s">
        <v>137</v>
      </c>
      <c r="C168" s="60" t="s">
        <v>29</v>
      </c>
      <c r="D168" s="69" t="s">
        <v>102</v>
      </c>
      <c r="E168" s="63">
        <v>210</v>
      </c>
      <c r="F168" s="60"/>
      <c r="G168" s="63"/>
      <c r="H168" s="60"/>
      <c r="I168" s="61"/>
      <c r="J168" s="60"/>
      <c r="K168" s="60"/>
      <c r="L168" s="61"/>
    </row>
    <row r="169" spans="1:12" s="4" customFormat="1" x14ac:dyDescent="0.25">
      <c r="A169" s="59"/>
      <c r="B169" s="6" t="s">
        <v>138</v>
      </c>
      <c r="C169" s="60"/>
      <c r="D169" s="69"/>
      <c r="E169" s="63"/>
      <c r="F169" s="60"/>
      <c r="G169" s="63"/>
      <c r="H169" s="60"/>
      <c r="I169" s="61"/>
      <c r="J169" s="60"/>
      <c r="K169" s="60"/>
      <c r="L169" s="60"/>
    </row>
    <row r="170" spans="1:12" s="4" customFormat="1" x14ac:dyDescent="0.25">
      <c r="A170" s="60"/>
      <c r="B170" s="5" t="s">
        <v>122</v>
      </c>
      <c r="C170" s="60" t="s">
        <v>29</v>
      </c>
      <c r="D170" s="68" t="s">
        <v>102</v>
      </c>
      <c r="E170" s="63">
        <v>70</v>
      </c>
      <c r="F170" s="60"/>
      <c r="G170" s="63"/>
      <c r="H170" s="60"/>
      <c r="I170" s="61"/>
      <c r="J170" s="60"/>
      <c r="K170" s="60"/>
      <c r="L170" s="61"/>
    </row>
    <row r="171" spans="1:12" s="4" customFormat="1" x14ac:dyDescent="0.25">
      <c r="A171" s="60"/>
      <c r="B171" s="6" t="s">
        <v>121</v>
      </c>
      <c r="C171" s="60"/>
      <c r="D171" s="68"/>
      <c r="E171" s="63"/>
      <c r="F171" s="60"/>
      <c r="G171" s="63"/>
      <c r="H171" s="60"/>
      <c r="I171" s="61"/>
      <c r="J171" s="60"/>
      <c r="K171" s="60"/>
      <c r="L171" s="60"/>
    </row>
    <row r="172" spans="1:12" ht="19.899999999999999" customHeight="1" x14ac:dyDescent="0.25">
      <c r="A172" s="84" t="s">
        <v>129</v>
      </c>
      <c r="B172" s="85"/>
      <c r="C172" s="86"/>
      <c r="D172" s="87" t="s">
        <v>25</v>
      </c>
      <c r="E172" s="88"/>
      <c r="F172" s="88"/>
      <c r="G172" s="88"/>
      <c r="H172" s="88"/>
      <c r="I172" s="88"/>
      <c r="J172" s="88"/>
      <c r="K172" s="88"/>
      <c r="L172" s="89"/>
    </row>
    <row r="173" spans="1:12" ht="60" x14ac:dyDescent="0.25">
      <c r="A173" s="59">
        <v>11</v>
      </c>
      <c r="B173" s="18" t="s">
        <v>75</v>
      </c>
      <c r="C173" s="64" t="s">
        <v>57</v>
      </c>
      <c r="D173" s="72"/>
      <c r="E173" s="66">
        <v>1</v>
      </c>
      <c r="F173" s="60"/>
      <c r="G173" s="60"/>
      <c r="H173" s="60"/>
      <c r="I173" s="60"/>
      <c r="J173" s="60"/>
      <c r="K173" s="60"/>
      <c r="L173" s="60"/>
    </row>
    <row r="174" spans="1:12" ht="45" x14ac:dyDescent="0.25">
      <c r="A174" s="59"/>
      <c r="B174" s="20" t="s">
        <v>76</v>
      </c>
      <c r="C174" s="65"/>
      <c r="D174" s="73"/>
      <c r="E174" s="67"/>
      <c r="F174" s="60"/>
      <c r="G174" s="60"/>
      <c r="H174" s="60"/>
      <c r="I174" s="60"/>
      <c r="J174" s="60"/>
      <c r="K174" s="60"/>
      <c r="L174" s="60"/>
    </row>
    <row r="175" spans="1:12" s="4" customFormat="1" x14ac:dyDescent="0.25">
      <c r="A175" s="59"/>
      <c r="B175" s="17" t="s">
        <v>13</v>
      </c>
      <c r="C175" s="60" t="s">
        <v>14</v>
      </c>
      <c r="D175" s="60">
        <v>7.24</v>
      </c>
      <c r="E175" s="61">
        <f>E173*D175</f>
        <v>7.24</v>
      </c>
      <c r="F175" s="60"/>
      <c r="G175" s="60"/>
      <c r="H175" s="62"/>
      <c r="I175" s="62"/>
      <c r="J175" s="60"/>
      <c r="K175" s="60"/>
      <c r="L175" s="61"/>
    </row>
    <row r="176" spans="1:12" s="4" customFormat="1" x14ac:dyDescent="0.25">
      <c r="A176" s="59"/>
      <c r="B176" s="6" t="s">
        <v>15</v>
      </c>
      <c r="C176" s="60"/>
      <c r="D176" s="60"/>
      <c r="E176" s="61"/>
      <c r="F176" s="60"/>
      <c r="G176" s="60"/>
      <c r="H176" s="62"/>
      <c r="I176" s="62"/>
      <c r="J176" s="60"/>
      <c r="K176" s="60"/>
      <c r="L176" s="60"/>
    </row>
    <row r="177" spans="1:12" x14ac:dyDescent="0.25">
      <c r="A177" s="70"/>
      <c r="B177" s="25" t="s">
        <v>16</v>
      </c>
      <c r="C177" s="72"/>
      <c r="D177" s="72"/>
      <c r="E177" s="74"/>
      <c r="F177" s="72"/>
      <c r="G177" s="72"/>
      <c r="H177" s="72"/>
      <c r="I177" s="74"/>
      <c r="J177" s="72"/>
      <c r="K177" s="72"/>
      <c r="L177" s="74"/>
    </row>
    <row r="178" spans="1:12" s="4" customFormat="1" x14ac:dyDescent="0.25">
      <c r="A178" s="71"/>
      <c r="B178" s="26" t="s">
        <v>17</v>
      </c>
      <c r="C178" s="73"/>
      <c r="D178" s="73"/>
      <c r="E178" s="75"/>
      <c r="F178" s="73"/>
      <c r="G178" s="73"/>
      <c r="H178" s="73"/>
      <c r="I178" s="75"/>
      <c r="J178" s="73"/>
      <c r="K178" s="73"/>
      <c r="L178" s="75"/>
    </row>
    <row r="179" spans="1:12" s="4" customFormat="1" x14ac:dyDescent="0.25">
      <c r="A179" s="59"/>
      <c r="B179" s="5" t="s">
        <v>77</v>
      </c>
      <c r="C179" s="60" t="s">
        <v>29</v>
      </c>
      <c r="D179" s="63">
        <v>1</v>
      </c>
      <c r="E179" s="63">
        <f>E173*D179</f>
        <v>1</v>
      </c>
      <c r="F179" s="60"/>
      <c r="G179" s="61"/>
      <c r="H179" s="60"/>
      <c r="I179" s="61"/>
      <c r="J179" s="60"/>
      <c r="K179" s="60"/>
      <c r="L179" s="61"/>
    </row>
    <row r="180" spans="1:12" s="4" customFormat="1" ht="30" x14ac:dyDescent="0.25">
      <c r="A180" s="59"/>
      <c r="B180" s="6" t="s">
        <v>78</v>
      </c>
      <c r="C180" s="60"/>
      <c r="D180" s="63"/>
      <c r="E180" s="63"/>
      <c r="F180" s="60"/>
      <c r="G180" s="61"/>
      <c r="H180" s="60"/>
      <c r="I180" s="61"/>
      <c r="J180" s="60"/>
      <c r="K180" s="60"/>
      <c r="L180" s="60"/>
    </row>
    <row r="181" spans="1:12" s="4" customFormat="1" x14ac:dyDescent="0.25">
      <c r="A181" s="59"/>
      <c r="B181" s="5" t="s">
        <v>130</v>
      </c>
      <c r="C181" s="60" t="s">
        <v>29</v>
      </c>
      <c r="D181" s="63">
        <v>6</v>
      </c>
      <c r="E181" s="63">
        <f>E173*D181</f>
        <v>6</v>
      </c>
      <c r="F181" s="60"/>
      <c r="G181" s="63"/>
      <c r="H181" s="60"/>
      <c r="I181" s="61"/>
      <c r="J181" s="60"/>
      <c r="K181" s="60"/>
      <c r="L181" s="61"/>
    </row>
    <row r="182" spans="1:12" s="4" customFormat="1" x14ac:dyDescent="0.25">
      <c r="A182" s="59"/>
      <c r="B182" s="6" t="s">
        <v>131</v>
      </c>
      <c r="C182" s="60"/>
      <c r="D182" s="63"/>
      <c r="E182" s="63"/>
      <c r="F182" s="60"/>
      <c r="G182" s="63"/>
      <c r="H182" s="60"/>
      <c r="I182" s="61"/>
      <c r="J182" s="60"/>
      <c r="K182" s="60"/>
      <c r="L182" s="60"/>
    </row>
    <row r="183" spans="1:12" s="4" customFormat="1" x14ac:dyDescent="0.25">
      <c r="A183" s="59"/>
      <c r="B183" s="5" t="s">
        <v>80</v>
      </c>
      <c r="C183" s="60" t="s">
        <v>29</v>
      </c>
      <c r="D183" s="63">
        <v>1</v>
      </c>
      <c r="E183" s="63">
        <f>E173*D183</f>
        <v>1</v>
      </c>
      <c r="F183" s="60"/>
      <c r="G183" s="63"/>
      <c r="H183" s="60"/>
      <c r="I183" s="61"/>
      <c r="J183" s="60"/>
      <c r="K183" s="60"/>
      <c r="L183" s="61"/>
    </row>
    <row r="184" spans="1:12" s="4" customFormat="1" x14ac:dyDescent="0.25">
      <c r="A184" s="59"/>
      <c r="B184" s="6" t="s">
        <v>79</v>
      </c>
      <c r="C184" s="60"/>
      <c r="D184" s="63"/>
      <c r="E184" s="63"/>
      <c r="F184" s="60"/>
      <c r="G184" s="63"/>
      <c r="H184" s="60"/>
      <c r="I184" s="61"/>
      <c r="J184" s="60"/>
      <c r="K184" s="60"/>
      <c r="L184" s="60"/>
    </row>
    <row r="185" spans="1:12" s="4" customFormat="1" x14ac:dyDescent="0.25">
      <c r="A185" s="59"/>
      <c r="B185" s="5" t="s">
        <v>98</v>
      </c>
      <c r="C185" s="60" t="s">
        <v>29</v>
      </c>
      <c r="D185" s="63">
        <v>1</v>
      </c>
      <c r="E185" s="63">
        <f>E173*D185</f>
        <v>1</v>
      </c>
      <c r="F185" s="60"/>
      <c r="G185" s="63"/>
      <c r="H185" s="60"/>
      <c r="I185" s="61"/>
      <c r="J185" s="60"/>
      <c r="K185" s="60"/>
      <c r="L185" s="61"/>
    </row>
    <row r="186" spans="1:12" s="4" customFormat="1" x14ac:dyDescent="0.25">
      <c r="A186" s="59"/>
      <c r="B186" s="6" t="s">
        <v>97</v>
      </c>
      <c r="C186" s="60"/>
      <c r="D186" s="63"/>
      <c r="E186" s="63"/>
      <c r="F186" s="60"/>
      <c r="G186" s="63"/>
      <c r="H186" s="60"/>
      <c r="I186" s="61"/>
      <c r="J186" s="60"/>
      <c r="K186" s="60"/>
      <c r="L186" s="60"/>
    </row>
    <row r="187" spans="1:12" ht="19.899999999999999" customHeight="1" x14ac:dyDescent="0.25">
      <c r="A187" s="84" t="s">
        <v>132</v>
      </c>
      <c r="B187" s="85"/>
      <c r="C187" s="86"/>
      <c r="D187" s="14"/>
      <c r="E187" s="15"/>
      <c r="F187" s="15"/>
      <c r="G187" s="15"/>
      <c r="H187" s="15"/>
      <c r="I187" s="15"/>
      <c r="J187" s="15"/>
      <c r="K187" s="15"/>
      <c r="L187" s="16"/>
    </row>
    <row r="188" spans="1:12" ht="45" x14ac:dyDescent="0.25">
      <c r="A188" s="59">
        <v>12</v>
      </c>
      <c r="B188" s="18" t="s">
        <v>133</v>
      </c>
      <c r="C188" s="60" t="s">
        <v>57</v>
      </c>
      <c r="D188" s="60"/>
      <c r="E188" s="79">
        <f>E18+E49</f>
        <v>9</v>
      </c>
      <c r="F188" s="60"/>
      <c r="G188" s="60"/>
      <c r="H188" s="60"/>
      <c r="I188" s="60"/>
      <c r="J188" s="60"/>
      <c r="K188" s="60"/>
      <c r="L188" s="60"/>
    </row>
    <row r="189" spans="1:12" ht="45" x14ac:dyDescent="0.25">
      <c r="A189" s="59"/>
      <c r="B189" s="20" t="s">
        <v>134</v>
      </c>
      <c r="C189" s="60"/>
      <c r="D189" s="60"/>
      <c r="E189" s="80"/>
      <c r="F189" s="60"/>
      <c r="G189" s="60"/>
      <c r="H189" s="60"/>
      <c r="I189" s="60"/>
      <c r="J189" s="60"/>
      <c r="K189" s="60"/>
      <c r="L189" s="60"/>
    </row>
    <row r="190" spans="1:12" s="4" customFormat="1" x14ac:dyDescent="0.25">
      <c r="A190" s="59"/>
      <c r="B190" s="17" t="s">
        <v>13</v>
      </c>
      <c r="C190" s="60" t="s">
        <v>14</v>
      </c>
      <c r="D190" s="60">
        <v>1.76</v>
      </c>
      <c r="E190" s="61">
        <f>D190*E188</f>
        <v>15.84</v>
      </c>
      <c r="F190" s="60"/>
      <c r="G190" s="60"/>
      <c r="H190" s="62"/>
      <c r="I190" s="62"/>
      <c r="J190" s="60"/>
      <c r="K190" s="60"/>
      <c r="L190" s="61"/>
    </row>
    <row r="191" spans="1:12" s="4" customFormat="1" x14ac:dyDescent="0.25">
      <c r="A191" s="59"/>
      <c r="B191" s="6" t="s">
        <v>15</v>
      </c>
      <c r="C191" s="60"/>
      <c r="D191" s="60"/>
      <c r="E191" s="61"/>
      <c r="F191" s="60"/>
      <c r="G191" s="60"/>
      <c r="H191" s="62"/>
      <c r="I191" s="62"/>
      <c r="J191" s="60"/>
      <c r="K191" s="60"/>
      <c r="L191" s="60"/>
    </row>
    <row r="192" spans="1:12" s="4" customFormat="1" x14ac:dyDescent="0.25">
      <c r="A192" s="59"/>
      <c r="B192" s="5" t="s">
        <v>61</v>
      </c>
      <c r="C192" s="60" t="s">
        <v>27</v>
      </c>
      <c r="D192" s="60">
        <v>0.09</v>
      </c>
      <c r="E192" s="61">
        <f>D192*E188</f>
        <v>0.80999999999999994</v>
      </c>
      <c r="F192" s="60"/>
      <c r="G192" s="60"/>
      <c r="H192" s="60"/>
      <c r="I192" s="62"/>
      <c r="J192" s="60"/>
      <c r="K192" s="76"/>
      <c r="L192" s="61"/>
    </row>
    <row r="193" spans="1:12" s="4" customFormat="1" ht="45" x14ac:dyDescent="0.25">
      <c r="A193" s="59"/>
      <c r="B193" s="6" t="s">
        <v>60</v>
      </c>
      <c r="C193" s="60"/>
      <c r="D193" s="60"/>
      <c r="E193" s="61"/>
      <c r="F193" s="60"/>
      <c r="G193" s="60"/>
      <c r="H193" s="60"/>
      <c r="I193" s="62"/>
      <c r="J193" s="60"/>
      <c r="K193" s="76"/>
      <c r="L193" s="60"/>
    </row>
    <row r="194" spans="1:12" s="4" customFormat="1" x14ac:dyDescent="0.25">
      <c r="A194" s="59"/>
      <c r="B194" s="5" t="s">
        <v>63</v>
      </c>
      <c r="C194" s="60" t="s">
        <v>27</v>
      </c>
      <c r="D194" s="60">
        <v>0.36</v>
      </c>
      <c r="E194" s="61">
        <f>D194*E188</f>
        <v>3.2399999999999998</v>
      </c>
      <c r="F194" s="60"/>
      <c r="G194" s="60"/>
      <c r="H194" s="60"/>
      <c r="I194" s="62"/>
      <c r="J194" s="60"/>
      <c r="K194" s="76"/>
      <c r="L194" s="61"/>
    </row>
    <row r="195" spans="1:12" s="4" customFormat="1" ht="30" x14ac:dyDescent="0.25">
      <c r="A195" s="59"/>
      <c r="B195" s="6" t="s">
        <v>62</v>
      </c>
      <c r="C195" s="60"/>
      <c r="D195" s="60"/>
      <c r="E195" s="61"/>
      <c r="F195" s="60"/>
      <c r="G195" s="60"/>
      <c r="H195" s="60"/>
      <c r="I195" s="62"/>
      <c r="J195" s="60"/>
      <c r="K195" s="76"/>
      <c r="L195" s="60"/>
    </row>
    <row r="196" spans="1:12" s="4" customFormat="1" ht="30" x14ac:dyDescent="0.25">
      <c r="A196" s="59"/>
      <c r="B196" s="5" t="s">
        <v>65</v>
      </c>
      <c r="C196" s="60" t="s">
        <v>27</v>
      </c>
      <c r="D196" s="60">
        <v>0.25</v>
      </c>
      <c r="E196" s="61">
        <f>D196*E188</f>
        <v>2.25</v>
      </c>
      <c r="F196" s="60"/>
      <c r="G196" s="60"/>
      <c r="H196" s="60"/>
      <c r="I196" s="62"/>
      <c r="J196" s="60"/>
      <c r="K196" s="76"/>
      <c r="L196" s="61"/>
    </row>
    <row r="197" spans="1:12" s="4" customFormat="1" ht="30" x14ac:dyDescent="0.25">
      <c r="A197" s="59"/>
      <c r="B197" s="6" t="s">
        <v>64</v>
      </c>
      <c r="C197" s="60"/>
      <c r="D197" s="60"/>
      <c r="E197" s="61"/>
      <c r="F197" s="60"/>
      <c r="G197" s="60"/>
      <c r="H197" s="60"/>
      <c r="I197" s="62"/>
      <c r="J197" s="60"/>
      <c r="K197" s="76"/>
      <c r="L197" s="60"/>
    </row>
    <row r="198" spans="1:12" x14ac:dyDescent="0.25">
      <c r="A198" s="59"/>
      <c r="B198" s="5" t="s">
        <v>23</v>
      </c>
      <c r="C198" s="60" t="s">
        <v>21</v>
      </c>
      <c r="D198" s="60">
        <v>0.16</v>
      </c>
      <c r="E198" s="61">
        <f>D198*E188</f>
        <v>1.44</v>
      </c>
      <c r="F198" s="60"/>
      <c r="G198" s="60"/>
      <c r="H198" s="60"/>
      <c r="I198" s="61"/>
      <c r="J198" s="60"/>
      <c r="K198" s="76"/>
      <c r="L198" s="76"/>
    </row>
    <row r="199" spans="1:12" s="4" customFormat="1" x14ac:dyDescent="0.25">
      <c r="A199" s="59"/>
      <c r="B199" s="6" t="s">
        <v>24</v>
      </c>
      <c r="C199" s="60"/>
      <c r="D199" s="60"/>
      <c r="E199" s="61"/>
      <c r="F199" s="60"/>
      <c r="G199" s="60"/>
      <c r="H199" s="60"/>
      <c r="I199" s="61"/>
      <c r="J199" s="60"/>
      <c r="K199" s="76"/>
      <c r="L199" s="76"/>
    </row>
    <row r="200" spans="1:12" x14ac:dyDescent="0.25">
      <c r="A200" s="70"/>
      <c r="B200" s="25" t="s">
        <v>16</v>
      </c>
      <c r="C200" s="72"/>
      <c r="D200" s="72"/>
      <c r="E200" s="74"/>
      <c r="F200" s="72"/>
      <c r="G200" s="72"/>
      <c r="H200" s="72"/>
      <c r="I200" s="74"/>
      <c r="J200" s="72"/>
      <c r="K200" s="72"/>
      <c r="L200" s="74"/>
    </row>
    <row r="201" spans="1:12" s="4" customFormat="1" x14ac:dyDescent="0.25">
      <c r="A201" s="71"/>
      <c r="B201" s="26" t="s">
        <v>17</v>
      </c>
      <c r="C201" s="73"/>
      <c r="D201" s="73"/>
      <c r="E201" s="75"/>
      <c r="F201" s="73"/>
      <c r="G201" s="73"/>
      <c r="H201" s="73"/>
      <c r="I201" s="75"/>
      <c r="J201" s="73"/>
      <c r="K201" s="73"/>
      <c r="L201" s="75"/>
    </row>
    <row r="202" spans="1:12" s="4" customFormat="1" ht="30" x14ac:dyDescent="0.25">
      <c r="A202" s="59"/>
      <c r="B202" s="5" t="s">
        <v>71</v>
      </c>
      <c r="C202" s="60" t="s">
        <v>28</v>
      </c>
      <c r="D202" s="63">
        <v>2</v>
      </c>
      <c r="E202" s="104">
        <f>D202*E188</f>
        <v>18</v>
      </c>
      <c r="F202" s="104"/>
      <c r="G202" s="104"/>
      <c r="H202" s="60"/>
      <c r="I202" s="61"/>
      <c r="J202" s="60"/>
      <c r="K202" s="60"/>
      <c r="L202" s="61"/>
    </row>
    <row r="203" spans="1:12" s="4" customFormat="1" ht="45" x14ac:dyDescent="0.25">
      <c r="A203" s="59"/>
      <c r="B203" s="6" t="s">
        <v>72</v>
      </c>
      <c r="C203" s="60"/>
      <c r="D203" s="63"/>
      <c r="E203" s="104"/>
      <c r="F203" s="104"/>
      <c r="G203" s="104"/>
      <c r="H203" s="60"/>
      <c r="I203" s="61"/>
      <c r="J203" s="60"/>
      <c r="K203" s="60"/>
      <c r="L203" s="60"/>
    </row>
    <row r="204" spans="1:12" s="4" customFormat="1" ht="30" x14ac:dyDescent="0.25">
      <c r="A204" s="59"/>
      <c r="B204" s="5" t="s">
        <v>66</v>
      </c>
      <c r="C204" s="60" t="s">
        <v>28</v>
      </c>
      <c r="D204" s="61">
        <v>1.4</v>
      </c>
      <c r="E204" s="61">
        <f>E188*D204</f>
        <v>12.6</v>
      </c>
      <c r="F204" s="60"/>
      <c r="G204" s="61"/>
      <c r="H204" s="60"/>
      <c r="I204" s="61"/>
      <c r="J204" s="60"/>
      <c r="K204" s="60"/>
      <c r="L204" s="61"/>
    </row>
    <row r="205" spans="1:12" s="4" customFormat="1" ht="30" x14ac:dyDescent="0.25">
      <c r="A205" s="59"/>
      <c r="B205" s="6" t="s">
        <v>67</v>
      </c>
      <c r="C205" s="60"/>
      <c r="D205" s="61"/>
      <c r="E205" s="61"/>
      <c r="F205" s="60"/>
      <c r="G205" s="61"/>
      <c r="H205" s="60"/>
      <c r="I205" s="61"/>
      <c r="J205" s="60"/>
      <c r="K205" s="60"/>
      <c r="L205" s="60"/>
    </row>
    <row r="206" spans="1:12" s="4" customFormat="1" x14ac:dyDescent="0.25">
      <c r="A206" s="59"/>
      <c r="B206" s="5" t="s">
        <v>68</v>
      </c>
      <c r="C206" s="60" t="s">
        <v>42</v>
      </c>
      <c r="D206" s="61">
        <v>0.02</v>
      </c>
      <c r="E206" s="61">
        <f>E188*D206</f>
        <v>0.18</v>
      </c>
      <c r="F206" s="60"/>
      <c r="G206" s="61"/>
      <c r="H206" s="60"/>
      <c r="I206" s="61"/>
      <c r="J206" s="60"/>
      <c r="K206" s="60"/>
      <c r="L206" s="61"/>
    </row>
    <row r="207" spans="1:12" s="4" customFormat="1" x14ac:dyDescent="0.25">
      <c r="A207" s="59"/>
      <c r="B207" s="6" t="s">
        <v>69</v>
      </c>
      <c r="C207" s="60"/>
      <c r="D207" s="61"/>
      <c r="E207" s="61"/>
      <c r="F207" s="60"/>
      <c r="G207" s="61"/>
      <c r="H207" s="60"/>
      <c r="I207" s="61"/>
      <c r="J207" s="60"/>
      <c r="K207" s="60"/>
      <c r="L207" s="60"/>
    </row>
    <row r="208" spans="1:12" x14ac:dyDescent="0.25">
      <c r="A208" s="59"/>
      <c r="B208" s="17" t="s">
        <v>20</v>
      </c>
      <c r="C208" s="60" t="s">
        <v>21</v>
      </c>
      <c r="D208" s="60">
        <v>0.04</v>
      </c>
      <c r="E208" s="61">
        <f>E188*D208</f>
        <v>0.36</v>
      </c>
      <c r="F208" s="60"/>
      <c r="G208" s="61"/>
      <c r="H208" s="60"/>
      <c r="I208" s="61"/>
      <c r="J208" s="60"/>
      <c r="K208" s="60"/>
      <c r="L208" s="61"/>
    </row>
    <row r="209" spans="1:14" s="4" customFormat="1" x14ac:dyDescent="0.25">
      <c r="A209" s="59"/>
      <c r="B209" s="6" t="s">
        <v>22</v>
      </c>
      <c r="C209" s="60"/>
      <c r="D209" s="60"/>
      <c r="E209" s="61"/>
      <c r="F209" s="60"/>
      <c r="G209" s="61"/>
      <c r="H209" s="60"/>
      <c r="I209" s="61"/>
      <c r="J209" s="60"/>
      <c r="K209" s="60"/>
      <c r="L209" s="60"/>
    </row>
    <row r="210" spans="1:14" ht="19.899999999999999" customHeight="1" x14ac:dyDescent="0.25">
      <c r="A210" s="47"/>
      <c r="B210" s="50" t="s">
        <v>5</v>
      </c>
      <c r="C210" s="47"/>
      <c r="D210" s="47"/>
      <c r="E210" s="47"/>
      <c r="F210" s="47"/>
      <c r="G210" s="51"/>
      <c r="H210" s="47"/>
      <c r="I210" s="51"/>
      <c r="J210" s="47"/>
      <c r="K210" s="51"/>
      <c r="L210" s="51"/>
      <c r="N210" s="7"/>
    </row>
    <row r="211" spans="1:14" s="4" customFormat="1" ht="19.899999999999999" customHeight="1" x14ac:dyDescent="0.25">
      <c r="A211" s="47"/>
      <c r="B211" s="57" t="s">
        <v>31</v>
      </c>
      <c r="C211" s="53" t="s">
        <v>150</v>
      </c>
      <c r="D211" s="47"/>
      <c r="E211" s="54"/>
      <c r="F211" s="47"/>
      <c r="G211" s="54"/>
      <c r="H211" s="47"/>
      <c r="I211" s="54"/>
      <c r="J211" s="47"/>
      <c r="K211" s="47"/>
      <c r="L211" s="54"/>
    </row>
    <row r="212" spans="1:14" ht="19.899999999999999" customHeight="1" x14ac:dyDescent="0.25">
      <c r="A212" s="47"/>
      <c r="B212" s="50" t="s">
        <v>5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51"/>
    </row>
    <row r="213" spans="1:14" ht="19.899999999999999" customHeight="1" x14ac:dyDescent="0.25">
      <c r="A213" s="47"/>
      <c r="B213" s="52" t="s">
        <v>19</v>
      </c>
      <c r="C213" s="53" t="s">
        <v>150</v>
      </c>
      <c r="D213" s="47"/>
      <c r="E213" s="47"/>
      <c r="F213" s="47"/>
      <c r="G213" s="47"/>
      <c r="H213" s="47"/>
      <c r="I213" s="47"/>
      <c r="J213" s="47"/>
      <c r="K213" s="47"/>
      <c r="L213" s="54"/>
    </row>
    <row r="214" spans="1:14" ht="19.899999999999999" customHeight="1" x14ac:dyDescent="0.25">
      <c r="A214" s="47"/>
      <c r="B214" s="55" t="s">
        <v>56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56"/>
    </row>
    <row r="215" spans="1:14" ht="19.899999999999999" customHeight="1" x14ac:dyDescent="0.25">
      <c r="A215" s="47"/>
      <c r="B215" s="55" t="s">
        <v>135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56"/>
    </row>
    <row r="216" spans="1:14" ht="19.899999999999999" customHeight="1" x14ac:dyDescent="0.25">
      <c r="A216" s="47"/>
      <c r="B216" s="52" t="s">
        <v>30</v>
      </c>
      <c r="C216" s="53" t="s">
        <v>150</v>
      </c>
      <c r="D216" s="47"/>
      <c r="E216" s="47"/>
      <c r="F216" s="47"/>
      <c r="G216" s="54"/>
      <c r="H216" s="47"/>
      <c r="I216" s="47"/>
      <c r="J216" s="47"/>
      <c r="K216" s="47"/>
      <c r="L216" s="54"/>
    </row>
    <row r="217" spans="1:14" ht="19.899999999999999" customHeight="1" x14ac:dyDescent="0.25">
      <c r="A217" s="47"/>
      <c r="B217" s="50" t="s">
        <v>5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51"/>
    </row>
    <row r="218" spans="1:14" s="46" customFormat="1" ht="19.899999999999999" customHeight="1" x14ac:dyDescent="0.25">
      <c r="A218" s="47"/>
      <c r="B218" s="52" t="s">
        <v>136</v>
      </c>
      <c r="C218" s="53">
        <v>0.03</v>
      </c>
      <c r="D218" s="47"/>
      <c r="E218" s="47"/>
      <c r="F218" s="47"/>
      <c r="G218" s="54"/>
      <c r="H218" s="47"/>
      <c r="I218" s="47"/>
      <c r="J218" s="47"/>
      <c r="K218" s="47"/>
      <c r="L218" s="54"/>
    </row>
    <row r="219" spans="1:14" s="46" customFormat="1" ht="19.899999999999999" customHeight="1" x14ac:dyDescent="0.25">
      <c r="A219" s="47"/>
      <c r="B219" s="50" t="s">
        <v>5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51"/>
    </row>
    <row r="220" spans="1:14" s="23" customFormat="1" ht="19.899999999999999" customHeight="1" x14ac:dyDescent="0.25">
      <c r="A220" s="47"/>
      <c r="B220" s="52" t="s">
        <v>70</v>
      </c>
      <c r="C220" s="53">
        <v>0.18</v>
      </c>
      <c r="D220" s="47"/>
      <c r="E220" s="47"/>
      <c r="F220" s="47"/>
      <c r="G220" s="54"/>
      <c r="H220" s="47"/>
      <c r="I220" s="47"/>
      <c r="J220" s="47"/>
      <c r="K220" s="47"/>
      <c r="L220" s="54"/>
    </row>
    <row r="221" spans="1:14" ht="19.899999999999999" customHeight="1" x14ac:dyDescent="0.25">
      <c r="A221" s="47"/>
      <c r="B221" s="55" t="s">
        <v>5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58"/>
    </row>
    <row r="222" spans="1:14" s="8" customFormat="1" x14ac:dyDescent="0.25">
      <c r="A222" s="28"/>
    </row>
    <row r="223" spans="1:14" s="8" customFormat="1" x14ac:dyDescent="0.25">
      <c r="A223" s="28"/>
      <c r="H223" s="9"/>
    </row>
    <row r="224" spans="1:14" s="8" customFormat="1" x14ac:dyDescent="0.25">
      <c r="A224" s="28"/>
      <c r="L224" s="39"/>
    </row>
    <row r="225" spans="1:12" s="8" customFormat="1" x14ac:dyDescent="0.25">
      <c r="A225" s="28"/>
      <c r="H225" s="10"/>
      <c r="L225" s="39"/>
    </row>
    <row r="226" spans="1:12" s="8" customFormat="1" x14ac:dyDescent="0.2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</sheetData>
  <mergeCells count="1026">
    <mergeCell ref="A81:A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A79:A80"/>
    <mergeCell ref="C79:C80"/>
    <mergeCell ref="D79:D80"/>
    <mergeCell ref="E79:E80"/>
    <mergeCell ref="F79:F80"/>
    <mergeCell ref="G79:G80"/>
    <mergeCell ref="H79:H80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A68:A70"/>
    <mergeCell ref="D68:D70"/>
    <mergeCell ref="F68:F70"/>
    <mergeCell ref="G68:G70"/>
    <mergeCell ref="H68:H70"/>
    <mergeCell ref="I68:I70"/>
    <mergeCell ref="J68:J70"/>
    <mergeCell ref="K68:K70"/>
    <mergeCell ref="L68:L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I79:I80"/>
    <mergeCell ref="J79:J80"/>
    <mergeCell ref="K79:K80"/>
    <mergeCell ref="L79:L80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J64:J65"/>
    <mergeCell ref="K64:K65"/>
    <mergeCell ref="L64:L65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64:A65"/>
    <mergeCell ref="C64:C65"/>
    <mergeCell ref="D64:D65"/>
    <mergeCell ref="E64:E65"/>
    <mergeCell ref="F64:F65"/>
    <mergeCell ref="G64:G65"/>
    <mergeCell ref="H64:H65"/>
    <mergeCell ref="I64:I65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A60:A61"/>
    <mergeCell ref="C60:C61"/>
    <mergeCell ref="D60:D61"/>
    <mergeCell ref="E60:E61"/>
    <mergeCell ref="F60:F61"/>
    <mergeCell ref="G60:G61"/>
    <mergeCell ref="H60:H61"/>
    <mergeCell ref="I60:I61"/>
    <mergeCell ref="G58:G59"/>
    <mergeCell ref="H58:H59"/>
    <mergeCell ref="I58:I59"/>
    <mergeCell ref="J58:J59"/>
    <mergeCell ref="K58:K59"/>
    <mergeCell ref="L58:L59"/>
    <mergeCell ref="A56:A57"/>
    <mergeCell ref="C56:C57"/>
    <mergeCell ref="D56:D57"/>
    <mergeCell ref="E56:E57"/>
    <mergeCell ref="F56:F57"/>
    <mergeCell ref="G56:G57"/>
    <mergeCell ref="H56:H57"/>
    <mergeCell ref="I56:I57"/>
    <mergeCell ref="J60:J61"/>
    <mergeCell ref="K60:K61"/>
    <mergeCell ref="L60:L61"/>
    <mergeCell ref="A33:A34"/>
    <mergeCell ref="J52:J53"/>
    <mergeCell ref="K52:K53"/>
    <mergeCell ref="L52:L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A52:A53"/>
    <mergeCell ref="C52:C53"/>
    <mergeCell ref="D52:D53"/>
    <mergeCell ref="E52:E53"/>
    <mergeCell ref="H52:H53"/>
    <mergeCell ref="I52:I53"/>
    <mergeCell ref="A3:L3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E16:E17"/>
    <mergeCell ref="F16:F17"/>
    <mergeCell ref="J14:J15"/>
    <mergeCell ref="K14:K15"/>
    <mergeCell ref="L14:L15"/>
    <mergeCell ref="A11:C11"/>
    <mergeCell ref="D11:L11"/>
    <mergeCell ref="A14:A15"/>
    <mergeCell ref="C14:C15"/>
    <mergeCell ref="D14:D15"/>
    <mergeCell ref="E14:E15"/>
    <mergeCell ref="F14:F15"/>
    <mergeCell ref="G14:G15"/>
    <mergeCell ref="H14:H15"/>
    <mergeCell ref="I14:I15"/>
    <mergeCell ref="L16:L17"/>
    <mergeCell ref="C12:C13"/>
    <mergeCell ref="E12:E13"/>
    <mergeCell ref="L206:L207"/>
    <mergeCell ref="A200:A201"/>
    <mergeCell ref="C200:C201"/>
    <mergeCell ref="D200:D201"/>
    <mergeCell ref="E200:E201"/>
    <mergeCell ref="A208:A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F200:F201"/>
    <mergeCell ref="G200:G201"/>
    <mergeCell ref="H200:H201"/>
    <mergeCell ref="I200:I201"/>
    <mergeCell ref="A206:A207"/>
    <mergeCell ref="C206:C207"/>
    <mergeCell ref="D206:D207"/>
    <mergeCell ref="G202:G203"/>
    <mergeCell ref="A198:A199"/>
    <mergeCell ref="C198:C199"/>
    <mergeCell ref="D198:D199"/>
    <mergeCell ref="E198:E199"/>
    <mergeCell ref="A204:A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J200:J201"/>
    <mergeCell ref="K200:K201"/>
    <mergeCell ref="L200:L201"/>
    <mergeCell ref="A202:A203"/>
    <mergeCell ref="C202:C203"/>
    <mergeCell ref="D202:D203"/>
    <mergeCell ref="E202:E203"/>
    <mergeCell ref="F202:F203"/>
    <mergeCell ref="H202:H203"/>
    <mergeCell ref="I202:I203"/>
    <mergeCell ref="J202:J203"/>
    <mergeCell ref="K202:K203"/>
    <mergeCell ref="L202:L203"/>
    <mergeCell ref="L198:L199"/>
    <mergeCell ref="F198:F199"/>
    <mergeCell ref="G198:G199"/>
    <mergeCell ref="H198:H199"/>
    <mergeCell ref="H175:H176"/>
    <mergeCell ref="D173:D174"/>
    <mergeCell ref="E173:E174"/>
    <mergeCell ref="F173:F174"/>
    <mergeCell ref="G173:G174"/>
    <mergeCell ref="H173:H174"/>
    <mergeCell ref="I173:I174"/>
    <mergeCell ref="J150:J151"/>
    <mergeCell ref="K150:K151"/>
    <mergeCell ref="J152:J153"/>
    <mergeCell ref="K152:K153"/>
    <mergeCell ref="D152:D153"/>
    <mergeCell ref="E152:E153"/>
    <mergeCell ref="F152:F153"/>
    <mergeCell ref="G152:G153"/>
    <mergeCell ref="H152:H153"/>
    <mergeCell ref="D150:D151"/>
    <mergeCell ref="E150:E151"/>
    <mergeCell ref="D156:D157"/>
    <mergeCell ref="E156:E157"/>
    <mergeCell ref="F154:F155"/>
    <mergeCell ref="G154:G155"/>
    <mergeCell ref="H154:H155"/>
    <mergeCell ref="I168:I169"/>
    <mergeCell ref="J168:J169"/>
    <mergeCell ref="K168:K169"/>
    <mergeCell ref="G166:G167"/>
    <mergeCell ref="H166:H167"/>
    <mergeCell ref="G162:G163"/>
    <mergeCell ref="H162:H163"/>
    <mergeCell ref="A226:L226"/>
    <mergeCell ref="G6:J6"/>
    <mergeCell ref="A1:L1"/>
    <mergeCell ref="F8:G8"/>
    <mergeCell ref="H8:I8"/>
    <mergeCell ref="J8:K8"/>
    <mergeCell ref="L8:L9"/>
    <mergeCell ref="A8:A9"/>
    <mergeCell ref="B8:B9"/>
    <mergeCell ref="C8:C9"/>
    <mergeCell ref="D8:D9"/>
    <mergeCell ref="E8:E9"/>
    <mergeCell ref="A2:L2"/>
    <mergeCell ref="A4:L4"/>
    <mergeCell ref="C16:C17"/>
    <mergeCell ref="D175:D176"/>
    <mergeCell ref="E175:E176"/>
    <mergeCell ref="D196:D197"/>
    <mergeCell ref="J144:J145"/>
    <mergeCell ref="K144:K145"/>
    <mergeCell ref="G16:G17"/>
    <mergeCell ref="H16:H17"/>
    <mergeCell ref="J173:J174"/>
    <mergeCell ref="K173:K174"/>
    <mergeCell ref="I154:I155"/>
    <mergeCell ref="J154:J155"/>
    <mergeCell ref="K154:K155"/>
    <mergeCell ref="I175:I176"/>
    <mergeCell ref="J177:J178"/>
    <mergeCell ref="K177:K178"/>
    <mergeCell ref="F175:F176"/>
    <mergeCell ref="G175:G176"/>
    <mergeCell ref="F196:F197"/>
    <mergeCell ref="G196:G197"/>
    <mergeCell ref="H196:H197"/>
    <mergeCell ref="I196:I197"/>
    <mergeCell ref="J196:J197"/>
    <mergeCell ref="K196:K197"/>
    <mergeCell ref="A179:A180"/>
    <mergeCell ref="C179:C180"/>
    <mergeCell ref="K192:K193"/>
    <mergeCell ref="L192:L193"/>
    <mergeCell ref="A194:A195"/>
    <mergeCell ref="C194:C195"/>
    <mergeCell ref="D194:D195"/>
    <mergeCell ref="F194:F195"/>
    <mergeCell ref="G194:G195"/>
    <mergeCell ref="H194:H195"/>
    <mergeCell ref="I194:I195"/>
    <mergeCell ref="J194:J195"/>
    <mergeCell ref="H192:H193"/>
    <mergeCell ref="I192:I193"/>
    <mergeCell ref="J192:J193"/>
    <mergeCell ref="L196:L197"/>
    <mergeCell ref="A196:A197"/>
    <mergeCell ref="C196:C197"/>
    <mergeCell ref="L181:L182"/>
    <mergeCell ref="E181:E182"/>
    <mergeCell ref="F181:F182"/>
    <mergeCell ref="G181:G182"/>
    <mergeCell ref="H181:H182"/>
    <mergeCell ref="I181:I182"/>
    <mergeCell ref="A183:A184"/>
    <mergeCell ref="C183:C184"/>
    <mergeCell ref="C181:C182"/>
    <mergeCell ref="D181:D182"/>
    <mergeCell ref="J183:J184"/>
    <mergeCell ref="K183:K184"/>
    <mergeCell ref="L183:L184"/>
    <mergeCell ref="F177:F178"/>
    <mergeCell ref="G177:G178"/>
    <mergeCell ref="H177:H178"/>
    <mergeCell ref="I177:I178"/>
    <mergeCell ref="A177:A178"/>
    <mergeCell ref="C177:C178"/>
    <mergeCell ref="D177:D178"/>
    <mergeCell ref="E177:E178"/>
    <mergeCell ref="L177:L178"/>
    <mergeCell ref="J179:J180"/>
    <mergeCell ref="K179:K180"/>
    <mergeCell ref="G183:G184"/>
    <mergeCell ref="H183:H184"/>
    <mergeCell ref="I183:I184"/>
    <mergeCell ref="D183:D184"/>
    <mergeCell ref="E183:E184"/>
    <mergeCell ref="F183:F184"/>
    <mergeCell ref="L179:L180"/>
    <mergeCell ref="A181:A182"/>
    <mergeCell ref="D179:D180"/>
    <mergeCell ref="E179:E180"/>
    <mergeCell ref="F179:F180"/>
    <mergeCell ref="G179:G180"/>
    <mergeCell ref="H179:H180"/>
    <mergeCell ref="I179:I180"/>
    <mergeCell ref="A188:A189"/>
    <mergeCell ref="C188:C189"/>
    <mergeCell ref="D188:D189"/>
    <mergeCell ref="E188:E189"/>
    <mergeCell ref="J190:J191"/>
    <mergeCell ref="K190:K191"/>
    <mergeCell ref="E196:E197"/>
    <mergeCell ref="E192:E193"/>
    <mergeCell ref="E194:E195"/>
    <mergeCell ref="E206:E207"/>
    <mergeCell ref="F206:F207"/>
    <mergeCell ref="G206:G207"/>
    <mergeCell ref="H206:H207"/>
    <mergeCell ref="I206:I207"/>
    <mergeCell ref="J206:J207"/>
    <mergeCell ref="K206:K207"/>
    <mergeCell ref="J181:J182"/>
    <mergeCell ref="K181:K182"/>
    <mergeCell ref="F188:F189"/>
    <mergeCell ref="A187:C187"/>
    <mergeCell ref="F185:F186"/>
    <mergeCell ref="G185:G186"/>
    <mergeCell ref="J185:J186"/>
    <mergeCell ref="I198:I199"/>
    <mergeCell ref="J198:J199"/>
    <mergeCell ref="K198:K199"/>
    <mergeCell ref="K194:K195"/>
    <mergeCell ref="L194:L195"/>
    <mergeCell ref="A192:A193"/>
    <mergeCell ref="C192:C193"/>
    <mergeCell ref="D192:D193"/>
    <mergeCell ref="F192:F193"/>
    <mergeCell ref="A190:A191"/>
    <mergeCell ref="C190:C191"/>
    <mergeCell ref="D190:D191"/>
    <mergeCell ref="E190:E191"/>
    <mergeCell ref="F190:F191"/>
    <mergeCell ref="G190:G191"/>
    <mergeCell ref="H190:H191"/>
    <mergeCell ref="I190:I191"/>
    <mergeCell ref="L190:L191"/>
    <mergeCell ref="A185:A186"/>
    <mergeCell ref="C185:C186"/>
    <mergeCell ref="D185:D186"/>
    <mergeCell ref="E185:E186"/>
    <mergeCell ref="K185:K186"/>
    <mergeCell ref="L185:L186"/>
    <mergeCell ref="H185:H186"/>
    <mergeCell ref="I185:I186"/>
    <mergeCell ref="J188:J189"/>
    <mergeCell ref="K188:K189"/>
    <mergeCell ref="L188:L189"/>
    <mergeCell ref="G188:G189"/>
    <mergeCell ref="H188:H189"/>
    <mergeCell ref="I188:I189"/>
    <mergeCell ref="G192:G193"/>
    <mergeCell ref="A29:A30"/>
    <mergeCell ref="A100:A101"/>
    <mergeCell ref="C100:C101"/>
    <mergeCell ref="D100:D101"/>
    <mergeCell ref="E100:E101"/>
    <mergeCell ref="F100:F101"/>
    <mergeCell ref="G100:G101"/>
    <mergeCell ref="H100:H101"/>
    <mergeCell ref="A108:A109"/>
    <mergeCell ref="C21:C22"/>
    <mergeCell ref="D21:D22"/>
    <mergeCell ref="E21:E22"/>
    <mergeCell ref="F21:F22"/>
    <mergeCell ref="K16:K17"/>
    <mergeCell ref="D16:D17"/>
    <mergeCell ref="A16:A17"/>
    <mergeCell ref="I16:I17"/>
    <mergeCell ref="J16:J17"/>
    <mergeCell ref="A49:A51"/>
    <mergeCell ref="D49:D51"/>
    <mergeCell ref="F49:F51"/>
    <mergeCell ref="G49:G51"/>
    <mergeCell ref="H49:H51"/>
    <mergeCell ref="I49:I51"/>
    <mergeCell ref="J49:J51"/>
    <mergeCell ref="K49:K51"/>
    <mergeCell ref="I21:I22"/>
    <mergeCell ref="J21:J22"/>
    <mergeCell ref="C29:C30"/>
    <mergeCell ref="D29:D30"/>
    <mergeCell ref="E29:E30"/>
    <mergeCell ref="F29:F30"/>
    <mergeCell ref="A18:A20"/>
    <mergeCell ref="D18:D20"/>
    <mergeCell ref="F18:F20"/>
    <mergeCell ref="G18:G20"/>
    <mergeCell ref="H18:H20"/>
    <mergeCell ref="I18:I20"/>
    <mergeCell ref="J18:J20"/>
    <mergeCell ref="K18:K20"/>
    <mergeCell ref="L18:L20"/>
    <mergeCell ref="A21:A22"/>
    <mergeCell ref="F27:F28"/>
    <mergeCell ref="G27:G28"/>
    <mergeCell ref="H27:H28"/>
    <mergeCell ref="I27:I28"/>
    <mergeCell ref="J27:J28"/>
    <mergeCell ref="K27:K28"/>
    <mergeCell ref="L27:L28"/>
    <mergeCell ref="K21:K22"/>
    <mergeCell ref="L21:L22"/>
    <mergeCell ref="A23:A24"/>
    <mergeCell ref="G21:G22"/>
    <mergeCell ref="H21:H22"/>
    <mergeCell ref="A25:A26"/>
    <mergeCell ref="A27:A28"/>
    <mergeCell ref="C27:C28"/>
    <mergeCell ref="D27:D28"/>
    <mergeCell ref="E27:E28"/>
    <mergeCell ref="C25:C26"/>
    <mergeCell ref="C108:C109"/>
    <mergeCell ref="H144:H145"/>
    <mergeCell ref="A138:C138"/>
    <mergeCell ref="A139:A141"/>
    <mergeCell ref="J139:J141"/>
    <mergeCell ref="D108:D109"/>
    <mergeCell ref="E108:E109"/>
    <mergeCell ref="F108:F109"/>
    <mergeCell ref="G108:G109"/>
    <mergeCell ref="H108:H109"/>
    <mergeCell ref="D138:L138"/>
    <mergeCell ref="A137:C137"/>
    <mergeCell ref="D137:L137"/>
    <mergeCell ref="F112:F113"/>
    <mergeCell ref="G112:G113"/>
    <mergeCell ref="H112:H113"/>
    <mergeCell ref="A112:A113"/>
    <mergeCell ref="A114:A115"/>
    <mergeCell ref="I112:I113"/>
    <mergeCell ref="J108:J109"/>
    <mergeCell ref="A110:A111"/>
    <mergeCell ref="C110:C111"/>
    <mergeCell ref="D110:D111"/>
    <mergeCell ref="C114:C115"/>
    <mergeCell ref="D114:D115"/>
    <mergeCell ref="E114:E115"/>
    <mergeCell ref="C112:C113"/>
    <mergeCell ref="D112:D113"/>
    <mergeCell ref="J116:J117"/>
    <mergeCell ref="K116:K117"/>
    <mergeCell ref="L116:L117"/>
    <mergeCell ref="A118:A119"/>
    <mergeCell ref="E160:E161"/>
    <mergeCell ref="F160:F161"/>
    <mergeCell ref="G160:G161"/>
    <mergeCell ref="H160:H161"/>
    <mergeCell ref="I160:I161"/>
    <mergeCell ref="J160:J161"/>
    <mergeCell ref="K160:K161"/>
    <mergeCell ref="G168:G169"/>
    <mergeCell ref="H168:H169"/>
    <mergeCell ref="L146:L147"/>
    <mergeCell ref="A148:A149"/>
    <mergeCell ref="C148:C149"/>
    <mergeCell ref="D148:D149"/>
    <mergeCell ref="E148:E149"/>
    <mergeCell ref="F148:F149"/>
    <mergeCell ref="G148:G149"/>
    <mergeCell ref="H148:H149"/>
    <mergeCell ref="I148:I149"/>
    <mergeCell ref="A152:A153"/>
    <mergeCell ref="C152:C153"/>
    <mergeCell ref="C150:C151"/>
    <mergeCell ref="L150:L151"/>
    <mergeCell ref="J148:J149"/>
    <mergeCell ref="K148:K149"/>
    <mergeCell ref="L148:L149"/>
    <mergeCell ref="D139:D141"/>
    <mergeCell ref="F139:F141"/>
    <mergeCell ref="G139:G141"/>
    <mergeCell ref="H139:H141"/>
    <mergeCell ref="I139:I141"/>
    <mergeCell ref="A150:A151"/>
    <mergeCell ref="I144:I145"/>
    <mergeCell ref="A144:A145"/>
    <mergeCell ref="C144:C145"/>
    <mergeCell ref="D144:D145"/>
    <mergeCell ref="E144:E145"/>
    <mergeCell ref="A146:A147"/>
    <mergeCell ref="A175:A176"/>
    <mergeCell ref="L173:L174"/>
    <mergeCell ref="A172:C172"/>
    <mergeCell ref="A173:A174"/>
    <mergeCell ref="C173:C174"/>
    <mergeCell ref="C175:C176"/>
    <mergeCell ref="J156:J157"/>
    <mergeCell ref="K156:K157"/>
    <mergeCell ref="D172:L172"/>
    <mergeCell ref="L156:L157"/>
    <mergeCell ref="F156:F157"/>
    <mergeCell ref="G156:G157"/>
    <mergeCell ref="H156:H157"/>
    <mergeCell ref="I156:I157"/>
    <mergeCell ref="J175:J176"/>
    <mergeCell ref="K175:K176"/>
    <mergeCell ref="L175:L176"/>
    <mergeCell ref="A160:A161"/>
    <mergeCell ref="C160:C161"/>
    <mergeCell ref="D160:D161"/>
    <mergeCell ref="D25:D26"/>
    <mergeCell ref="E25:E26"/>
    <mergeCell ref="F25:F26"/>
    <mergeCell ref="G25:G26"/>
    <mergeCell ref="H25:H26"/>
    <mergeCell ref="I25:I26"/>
    <mergeCell ref="I29:I30"/>
    <mergeCell ref="J29:J30"/>
    <mergeCell ref="K29:K30"/>
    <mergeCell ref="L29:L30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J25:J26"/>
    <mergeCell ref="K25:K26"/>
    <mergeCell ref="L25:L26"/>
    <mergeCell ref="G29:G30"/>
    <mergeCell ref="H29:H30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L154:L155"/>
    <mergeCell ref="A154:A155"/>
    <mergeCell ref="I152:I153"/>
    <mergeCell ref="C154:C155"/>
    <mergeCell ref="D154:D155"/>
    <mergeCell ref="E154:E155"/>
    <mergeCell ref="L152:L153"/>
    <mergeCell ref="L144:L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I142:I143"/>
    <mergeCell ref="F150:F151"/>
    <mergeCell ref="G150:G151"/>
    <mergeCell ref="H150:H151"/>
    <mergeCell ref="I150:I151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L45:L46"/>
    <mergeCell ref="A47:A48"/>
    <mergeCell ref="C47:C48"/>
    <mergeCell ref="D47:D48"/>
    <mergeCell ref="E47:E48"/>
    <mergeCell ref="F47:F48"/>
    <mergeCell ref="G47:G48"/>
    <mergeCell ref="H47:H48"/>
    <mergeCell ref="A98:A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I47:I48"/>
    <mergeCell ref="J47:J48"/>
    <mergeCell ref="K47:K48"/>
    <mergeCell ref="L47:L48"/>
    <mergeCell ref="A45:A46"/>
    <mergeCell ref="J56:J57"/>
    <mergeCell ref="K56:K57"/>
    <mergeCell ref="L56:L57"/>
    <mergeCell ref="A58:A59"/>
    <mergeCell ref="C58:C59"/>
    <mergeCell ref="D58:D59"/>
    <mergeCell ref="E58:E59"/>
    <mergeCell ref="F58:F59"/>
    <mergeCell ref="J110:J111"/>
    <mergeCell ref="K110:K111"/>
    <mergeCell ref="L110:L111"/>
    <mergeCell ref="I100:I101"/>
    <mergeCell ref="J100:J101"/>
    <mergeCell ref="K100:K101"/>
    <mergeCell ref="L100:L101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A104:A105"/>
    <mergeCell ref="C104:C105"/>
    <mergeCell ref="D104:D105"/>
    <mergeCell ref="E112:E113"/>
    <mergeCell ref="K139:K141"/>
    <mergeCell ref="L139:L141"/>
    <mergeCell ref="J142:J143"/>
    <mergeCell ref="K142:K143"/>
    <mergeCell ref="L142:L143"/>
    <mergeCell ref="J112:J113"/>
    <mergeCell ref="J114:J115"/>
    <mergeCell ref="K114:K115"/>
    <mergeCell ref="L114:L115"/>
    <mergeCell ref="F114:F115"/>
    <mergeCell ref="G114:G115"/>
    <mergeCell ref="K112:K113"/>
    <mergeCell ref="L112:L113"/>
    <mergeCell ref="H114:H115"/>
    <mergeCell ref="I114:I11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E110:E111"/>
    <mergeCell ref="F110:F111"/>
    <mergeCell ref="G110:G111"/>
    <mergeCell ref="H110:H111"/>
    <mergeCell ref="I110:I111"/>
    <mergeCell ref="K108:K109"/>
    <mergeCell ref="L108:L109"/>
    <mergeCell ref="I108:I109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A83:A85"/>
    <mergeCell ref="D83:D85"/>
    <mergeCell ref="F83:F85"/>
    <mergeCell ref="G83:G85"/>
    <mergeCell ref="H83:H85"/>
    <mergeCell ref="I83:I85"/>
    <mergeCell ref="J83:J85"/>
    <mergeCell ref="K83:K85"/>
    <mergeCell ref="L83:L85"/>
    <mergeCell ref="C45:C46"/>
    <mergeCell ref="D45:D46"/>
    <mergeCell ref="E45:E46"/>
    <mergeCell ref="F45:F46"/>
    <mergeCell ref="G45:G46"/>
    <mergeCell ref="H45:H46"/>
    <mergeCell ref="L49:L51"/>
    <mergeCell ref="F52:F53"/>
    <mergeCell ref="G52:G53"/>
    <mergeCell ref="I45:I46"/>
    <mergeCell ref="J45:J46"/>
    <mergeCell ref="K45:K46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A88:A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A92:A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A94:A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A96:A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I130:I131"/>
    <mergeCell ref="J130:J131"/>
    <mergeCell ref="K130:K131"/>
    <mergeCell ref="L130:L131"/>
    <mergeCell ref="A128:A129"/>
    <mergeCell ref="C128:C129"/>
    <mergeCell ref="D128:D129"/>
    <mergeCell ref="A120:A121"/>
    <mergeCell ref="L128:L129"/>
    <mergeCell ref="A126:A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L122:L123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E128:E129"/>
    <mergeCell ref="F128:F129"/>
    <mergeCell ref="G128:G129"/>
    <mergeCell ref="H128:H129"/>
    <mergeCell ref="I128:I129"/>
    <mergeCell ref="A142:A143"/>
    <mergeCell ref="C142:C143"/>
    <mergeCell ref="D142:D143"/>
    <mergeCell ref="E142:E143"/>
    <mergeCell ref="F142:F143"/>
    <mergeCell ref="G142:G143"/>
    <mergeCell ref="H142:H143"/>
    <mergeCell ref="I162:I163"/>
    <mergeCell ref="J162:J163"/>
    <mergeCell ref="K162:K163"/>
    <mergeCell ref="L120:L121"/>
    <mergeCell ref="A158:A159"/>
    <mergeCell ref="D158:D159"/>
    <mergeCell ref="F158:F159"/>
    <mergeCell ref="G158:G159"/>
    <mergeCell ref="H158:H159"/>
    <mergeCell ref="I158:I159"/>
    <mergeCell ref="J158:J159"/>
    <mergeCell ref="K158:K159"/>
    <mergeCell ref="L158:L159"/>
    <mergeCell ref="A130:A131"/>
    <mergeCell ref="C130:C131"/>
    <mergeCell ref="D130:D131"/>
    <mergeCell ref="E130:E131"/>
    <mergeCell ref="F130:F131"/>
    <mergeCell ref="G130:G131"/>
    <mergeCell ref="H130:H131"/>
    <mergeCell ref="H164:H165"/>
    <mergeCell ref="I164:I165"/>
    <mergeCell ref="J164:J165"/>
    <mergeCell ref="K164:K165"/>
    <mergeCell ref="L164:L165"/>
    <mergeCell ref="I166:I167"/>
    <mergeCell ref="J166:J167"/>
    <mergeCell ref="K166:K167"/>
    <mergeCell ref="L166:L167"/>
    <mergeCell ref="A166:A167"/>
    <mergeCell ref="C166:C167"/>
    <mergeCell ref="D166:D167"/>
    <mergeCell ref="E166:E167"/>
    <mergeCell ref="F166:F167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J128:J129"/>
    <mergeCell ref="K128:K129"/>
    <mergeCell ref="K146:K147"/>
    <mergeCell ref="F144:F145"/>
    <mergeCell ref="G144:G145"/>
    <mergeCell ref="A156:A157"/>
    <mergeCell ref="C156:C157"/>
    <mergeCell ref="J122:J123"/>
    <mergeCell ref="K122:K123"/>
    <mergeCell ref="C158:C159"/>
    <mergeCell ref="E158:E159"/>
    <mergeCell ref="A170:A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A168:A169"/>
    <mergeCell ref="C168:C169"/>
    <mergeCell ref="D168:D169"/>
    <mergeCell ref="E168:E169"/>
    <mergeCell ref="F168:F169"/>
    <mergeCell ref="L168:L169"/>
    <mergeCell ref="L160:L161"/>
    <mergeCell ref="A162:A163"/>
    <mergeCell ref="C162:C163"/>
    <mergeCell ref="D162:D163"/>
    <mergeCell ref="E162:E163"/>
    <mergeCell ref="F162:F163"/>
    <mergeCell ref="L162:L163"/>
    <mergeCell ref="A164:A165"/>
    <mergeCell ref="C164:C165"/>
    <mergeCell ref="D164:D165"/>
    <mergeCell ref="E164:E165"/>
    <mergeCell ref="F164:F165"/>
    <mergeCell ref="G164:G165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</mergeCells>
  <pageMargins left="0.43307086614173229" right="0.23622047244094491" top="0.35433070866141736" bottom="0.35433070866141736" header="0.31496062992125984" footer="0.31496062992125984"/>
  <pageSetup paperSize="9" scale="90" orientation="landscape" verticalDpi="0" r:id="rId1"/>
  <rowBreaks count="6" manualBreakCount="6">
    <brk id="30" max="16383" man="1"/>
    <brk id="61" max="16383" man="1"/>
    <brk id="89" max="16383" man="1"/>
    <brk id="129" max="16383" man="1"/>
    <brk id="157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2020-06-23T10:22:23Z</dcterms:modified>
</cp:coreProperties>
</file>