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ნაკრები" sheetId="4" r:id="rId1"/>
    <sheet name="1" sheetId="1" r:id="rId2"/>
    <sheet name="3" sheetId="3" r:id="rId3"/>
  </sheets>
  <calcPr calcId="152511"/>
</workbook>
</file>

<file path=xl/calcChain.xml><?xml version="1.0" encoding="utf-8"?>
<calcChain xmlns="http://schemas.openxmlformats.org/spreadsheetml/2006/main">
  <c r="H53" i="3" l="1"/>
  <c r="I53" i="3" s="1"/>
  <c r="I55" i="3" s="1"/>
  <c r="H44" i="3" l="1"/>
  <c r="F44" i="3"/>
  <c r="H46" i="3"/>
  <c r="F46" i="3"/>
  <c r="H42" i="3"/>
  <c r="F42" i="3"/>
  <c r="H40" i="3"/>
  <c r="F40" i="3"/>
  <c r="H38" i="3"/>
  <c r="F38" i="3"/>
  <c r="H36" i="3"/>
  <c r="F36" i="3"/>
  <c r="H34" i="3"/>
  <c r="F34" i="3"/>
  <c r="H32" i="3"/>
  <c r="F32" i="3"/>
  <c r="H30" i="3"/>
  <c r="F30" i="3"/>
  <c r="H28" i="3"/>
  <c r="F28" i="3"/>
  <c r="H26" i="3"/>
  <c r="F26" i="3"/>
  <c r="H24" i="3"/>
  <c r="F24" i="3"/>
  <c r="H20" i="3"/>
  <c r="F20" i="3"/>
  <c r="H18" i="3"/>
  <c r="F18" i="3"/>
  <c r="F54" i="3" l="1"/>
  <c r="I54" i="3" s="1"/>
  <c r="I20" i="3"/>
  <c r="I28" i="3"/>
  <c r="I40" i="3"/>
  <c r="I46" i="3"/>
  <c r="I38" i="3"/>
  <c r="I30" i="3"/>
  <c r="I44" i="3"/>
  <c r="I42" i="3"/>
  <c r="I36" i="3"/>
  <c r="I34" i="3"/>
  <c r="I32" i="3"/>
  <c r="I26" i="3"/>
  <c r="I24" i="3"/>
  <c r="I18" i="3"/>
  <c r="H16" i="3" l="1"/>
  <c r="I16" i="3" s="1"/>
  <c r="H22" i="3"/>
  <c r="I22" i="3" s="1"/>
  <c r="H14" i="3"/>
  <c r="F14" i="3"/>
  <c r="F52" i="3" s="1"/>
  <c r="H12" i="3"/>
  <c r="F12" i="3"/>
  <c r="H10" i="3"/>
  <c r="H56" i="1"/>
  <c r="I56" i="1" s="1"/>
  <c r="H54" i="1"/>
  <c r="F54" i="1"/>
  <c r="H52" i="1"/>
  <c r="F52" i="1"/>
  <c r="H50" i="1"/>
  <c r="F50" i="1"/>
  <c r="H48" i="1"/>
  <c r="F48" i="1"/>
  <c r="H46" i="1"/>
  <c r="F46" i="1"/>
  <c r="H44" i="1"/>
  <c r="F44" i="1"/>
  <c r="H42" i="1"/>
  <c r="F42" i="1"/>
  <c r="H40" i="1"/>
  <c r="F40" i="1"/>
  <c r="H38" i="1"/>
  <c r="F38" i="1"/>
  <c r="H36" i="1"/>
  <c r="F36" i="1"/>
  <c r="H34" i="1"/>
  <c r="F34" i="1"/>
  <c r="H52" i="3" l="1"/>
  <c r="F48" i="3"/>
  <c r="I10" i="3"/>
  <c r="I56" i="3" s="1"/>
  <c r="H48" i="3"/>
  <c r="H50" i="3" s="1"/>
  <c r="I14" i="3"/>
  <c r="I12" i="3"/>
  <c r="I54" i="1"/>
  <c r="I52" i="1"/>
  <c r="I50" i="1"/>
  <c r="I48" i="1"/>
  <c r="I46" i="1"/>
  <c r="I44" i="1"/>
  <c r="I42" i="1"/>
  <c r="I40" i="1"/>
  <c r="I38" i="1"/>
  <c r="I36" i="1"/>
  <c r="I34" i="1"/>
  <c r="H51" i="3" l="1"/>
  <c r="F50" i="3"/>
  <c r="F51" i="3" s="1"/>
  <c r="I49" i="3"/>
  <c r="F49" i="3" s="1"/>
  <c r="I48" i="3"/>
  <c r="I50" i="3" l="1"/>
  <c r="I51" i="3" l="1"/>
  <c r="I57" i="3" s="1"/>
  <c r="I58" i="3" s="1"/>
  <c r="I59" i="3" s="1"/>
  <c r="I60" i="3" l="1"/>
  <c r="I61" i="3" s="1"/>
  <c r="I62" i="3" s="1"/>
  <c r="C8" i="4" s="1"/>
  <c r="H16" i="1" l="1"/>
  <c r="I16" i="1" s="1"/>
  <c r="H12" i="1" l="1"/>
  <c r="H14" i="1"/>
  <c r="I14" i="1" s="1"/>
  <c r="H10" i="1"/>
  <c r="I10" i="1" s="1"/>
  <c r="F20" i="1"/>
  <c r="H20" i="1"/>
  <c r="F22" i="1"/>
  <c r="H22" i="1"/>
  <c r="F32" i="1"/>
  <c r="H32" i="1"/>
  <c r="F18" i="1"/>
  <c r="H18" i="1"/>
  <c r="F28" i="1"/>
  <c r="H28" i="1"/>
  <c r="F26" i="1"/>
  <c r="H26" i="1"/>
  <c r="F30" i="1"/>
  <c r="H30" i="1"/>
  <c r="F24" i="1"/>
  <c r="H24" i="1"/>
  <c r="F58" i="1" l="1"/>
  <c r="I24" i="1"/>
  <c r="H58" i="1"/>
  <c r="I63" i="1" s="1"/>
  <c r="I28" i="1"/>
  <c r="I22" i="1"/>
  <c r="I12" i="1"/>
  <c r="I30" i="1"/>
  <c r="I26" i="1"/>
  <c r="I18" i="1"/>
  <c r="I32" i="1"/>
  <c r="I20" i="1"/>
  <c r="I61" i="1" l="1"/>
  <c r="I58" i="1"/>
  <c r="I59" i="1" l="1"/>
  <c r="I60" i="1" s="1"/>
  <c r="I62" i="1" s="1"/>
  <c r="I64" i="1" s="1"/>
  <c r="I65" i="1" l="1"/>
  <c r="I66" i="1" s="1"/>
  <c r="C6" i="4" l="1"/>
  <c r="C10" i="4" s="1"/>
</calcChain>
</file>

<file path=xl/sharedStrings.xml><?xml version="1.0" encoding="utf-8"?>
<sst xmlns="http://schemas.openxmlformats.org/spreadsheetml/2006/main" count="245" uniqueCount="148">
  <si>
    <t>№</t>
  </si>
  <si>
    <t>სამუშაოს  ჩამონათვალი</t>
  </si>
  <si>
    <t>განზომილება</t>
  </si>
  <si>
    <t>მასალა</t>
  </si>
  <si>
    <t>ხელფასი</t>
  </si>
  <si>
    <t>თანხა ლარში</t>
  </si>
  <si>
    <t>ერთ ფასი</t>
  </si>
  <si>
    <t>ჯამი</t>
  </si>
  <si>
    <t>ცალი</t>
  </si>
  <si>
    <t>მასალის  ტრანსპორტირება</t>
  </si>
  <si>
    <t>გაუთვალისწინებელი ხარჯები</t>
  </si>
  <si>
    <t xml:space="preserve"> ხარჯთაღრიცხვა</t>
  </si>
  <si>
    <t>რაოდე ნობა</t>
  </si>
  <si>
    <t>წერტილი</t>
  </si>
  <si>
    <t>пробивка перегородок 0,15*0,15м, толщина перегородки 0,2м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</si>
  <si>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</si>
  <si>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</si>
  <si>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</si>
  <si>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</si>
  <si>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</si>
  <si>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</si>
  <si>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</si>
  <si>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</si>
  <si>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</si>
  <si>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</si>
  <si>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</si>
  <si>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</si>
  <si>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</si>
  <si>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</si>
  <si>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</si>
  <si>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</si>
  <si>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</si>
  <si>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</si>
  <si>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კომპ</t>
  </si>
  <si>
    <t xml:space="preserve"> 90° 25მმ  პლასტმასის მუხლი</t>
  </si>
  <si>
    <t>установка угольников д-25</t>
  </si>
  <si>
    <t>теплотрасса и монтаж котельной</t>
  </si>
  <si>
    <t>переходник д=25-20мм, с наружной резьбой</t>
  </si>
  <si>
    <t>врезка в магистральную линию центрального водопровода</t>
  </si>
  <si>
    <t>уборка строительного мусора, погрузка и вывоз на расстояние 5 км</t>
  </si>
  <si>
    <t>გრმ.მ</t>
  </si>
  <si>
    <t>ტ</t>
  </si>
  <si>
    <t>ც</t>
  </si>
  <si>
    <t>ტიხარის გახვრეტა 0,15*0,15 მ, ტიხრის სიგანე 0,2მ</t>
  </si>
  <si>
    <t>გადამყვანი დ = 25-20 მმ, გარე ძაფით</t>
  </si>
  <si>
    <t>ცენტრალური წყალსადენის შეერთება მაგისტრალის ხაზთან</t>
  </si>
  <si>
    <t>ტუმბოს დამონტაჟება-0.5 კვტ/სთ წყლით სისტემის წყალში შევსების მიზნით</t>
  </si>
  <si>
    <t>ნაგვის გაწმენდა, დატვირთვა და გატანა 5 კმ მანძილზე</t>
  </si>
  <si>
    <t>19</t>
  </si>
  <si>
    <t>20</t>
  </si>
  <si>
    <t>21</t>
  </si>
  <si>
    <t>22</t>
  </si>
  <si>
    <t>23</t>
  </si>
  <si>
    <t>монтаж насоса-0,5 кВт/ч для заправки системы водой</t>
  </si>
  <si>
    <t>III სათბოტრასის და საქვაბის ოთახის დამონტაჟება</t>
  </si>
  <si>
    <t>I შენობის შიდა გათბობის სისტემის მონტაჟი</t>
  </si>
  <si>
    <t>I монтаж отопительной системы внутри здания</t>
  </si>
  <si>
    <t>монтаж полипропиленовых труб д-32მმ</t>
  </si>
  <si>
    <t>монтаж полипропиленовых труб д-20მმ</t>
  </si>
  <si>
    <t>монтаж и установка панельных радиаторов</t>
  </si>
  <si>
    <t>24</t>
  </si>
  <si>
    <t>ზედნადები ხარჯები ხელფასიდან</t>
  </si>
  <si>
    <t xml:space="preserve">ჯამი </t>
  </si>
  <si>
    <t>მოგება</t>
  </si>
  <si>
    <t>სულ</t>
  </si>
  <si>
    <t>32 მმ დ. პოლიპროპილენის მილების მონტაჟი</t>
  </si>
  <si>
    <t>25 მმ დ. პოლიპროპილენის მილების მონტაჟი</t>
  </si>
  <si>
    <t>монтаж полипропиленовых труб д-25 მმ</t>
  </si>
  <si>
    <t>20მმ დ. პოლიპროპილენის მილების მონტაჟი</t>
  </si>
  <si>
    <t>#</t>
  </si>
  <si>
    <t>III - теплотрасса и монтаж котельной</t>
  </si>
  <si>
    <t>III - სათბოტრასის და საქვაბის ოთახის დამონტაჟება</t>
  </si>
  <si>
    <t>I - монтаж отопительной системы внутри здания</t>
  </si>
  <si>
    <t>I - შენობის შიდა გათბობის სისტემის მონტაჟი</t>
  </si>
  <si>
    <t>ღირებულება, ლარი</t>
  </si>
  <si>
    <t>გადამყვანი პლასტმასის წყლის დ=20 მმ, გარე ძაფით</t>
  </si>
  <si>
    <t>переходник д=20 мм, с наружной резьбой</t>
  </si>
  <si>
    <t>კუბ.მ</t>
  </si>
  <si>
    <t>კვ.მ</t>
  </si>
  <si>
    <t>გრძ.მ</t>
  </si>
  <si>
    <t>ფუნდამენტის გახვრეტა 0,2*0,2 მ, კედლის სიგანე 0,5 მ</t>
  </si>
  <si>
    <t>пробивка фундамента 0,2*0,2 м, толщина стен 0,5м</t>
  </si>
  <si>
    <t>კედლის გახვრეტა 0,2*0,2 მ, სიგანე 0,4 მ</t>
  </si>
  <si>
    <t xml:space="preserve">пробивка стен 0,15*0,15 м толщ 0,4 м </t>
  </si>
  <si>
    <t>ჭერის გახვრეტა 0,2*0,2 მ</t>
  </si>
  <si>
    <t>пробивка потолка 0,2*0,2 м</t>
  </si>
  <si>
    <t>32 მმ დ. პლასტმასის სამკაპა მონტაჟი</t>
  </si>
  <si>
    <t>монтаж тройников д-32 мм</t>
  </si>
  <si>
    <t>32-20 მმ დ. პლასტმასის სამკაპა მონტაჟი</t>
  </si>
  <si>
    <t>монтаж тройников д-32-20 мм</t>
  </si>
  <si>
    <t>25-20მმ დ. პლასტმასის სამკაპა მონტაჟი</t>
  </si>
  <si>
    <t>25-20 მმ დ. პლასტმასის სამკაპა მონტაჟი</t>
  </si>
  <si>
    <t>монтаж тройников д-25-20мм</t>
  </si>
  <si>
    <t xml:space="preserve"> 90° 32მმ  პლასტმასის მუხლის მონტაჟი</t>
  </si>
  <si>
    <t>установка угольников д-32</t>
  </si>
  <si>
    <t xml:space="preserve"> 90° 20 მმ  პლასტმასის მუხლი</t>
  </si>
  <si>
    <t>установка угольников д-20 мм</t>
  </si>
  <si>
    <t>монтаж утки д-20</t>
  </si>
  <si>
    <t>უტკის დ-20 მმ მონტაჟი</t>
  </si>
  <si>
    <t>გადამყვანი პლასტმასის წყლის დ=32-25მმ</t>
  </si>
  <si>
    <t>переходник д=32-25мм</t>
  </si>
  <si>
    <t>32მმ დ. პლასტმასის მუფთა</t>
  </si>
  <si>
    <t>установка муфт д-32мм</t>
  </si>
  <si>
    <t>25მმ დ. პლასტმასის მუფთა</t>
  </si>
  <si>
    <t>установка муфт д-25мм</t>
  </si>
  <si>
    <t>მიმღები სარქველების მონტაჟი</t>
  </si>
  <si>
    <t>монтаж впускных клапанов</t>
  </si>
  <si>
    <t>გამოსაშვები სარქველების მონტაჟი</t>
  </si>
  <si>
    <t>монтаж выпускных клапанов</t>
  </si>
  <si>
    <t>заделка дыр в фундаменте, стенах, потолке и перегородках</t>
  </si>
  <si>
    <t>ფუნდამენტის, კედლების, ჭერის და ტიხრების ხვრელის შეკეთება</t>
  </si>
  <si>
    <r>
      <t xml:space="preserve">III კატეგორიის გრუნტის დამუშავება ხელით </t>
    </r>
    <r>
      <rPr>
        <b/>
        <sz val="8"/>
        <color rgb="FFFF0000"/>
        <rFont val="Sylfaen"/>
        <family val="1"/>
        <charset val="204"/>
      </rPr>
      <t>(0,5*1,0*22 მ)</t>
    </r>
    <r>
      <rPr>
        <b/>
        <sz val="8"/>
        <color theme="1"/>
        <rFont val="Sylfaen"/>
        <family val="1"/>
        <charset val="204"/>
      </rPr>
      <t xml:space="preserve"> სათბოტრასისთვის</t>
    </r>
  </si>
  <si>
    <t>Обработка грунта III категориив ручную (0,5*1,0*22 м) для теплотрассы</t>
  </si>
  <si>
    <t>32 მმ დ. პოლიპროპილენის მილების მონტჟი</t>
  </si>
  <si>
    <t>монтаж полипропиленовых труб д-32 მმ</t>
  </si>
  <si>
    <t>მილების  თბოიზოლაცია ფოლგოიზოლიანი მინერალური ბამბით</t>
  </si>
  <si>
    <t>Теплоизоляция труб минеральной ватой с фольгой</t>
  </si>
  <si>
    <t>გრუნტის უკუჩაყრა ხელით</t>
  </si>
  <si>
    <t>обратная засыпка грунта в ручную</t>
  </si>
  <si>
    <t>III კატეგორიის მიწის დამუშავება ხელით 0,4*1,2მ, წყალსადენისთვის</t>
  </si>
  <si>
    <t>разработка грунта 3 категории в ручную 0,4*1,2 м, для водопровода</t>
  </si>
  <si>
    <t>монтаж водопроводной трубы д-25мм, до кательной</t>
  </si>
  <si>
    <t>წყალსადენის მილების დამონტაჟება d-25 მმ, ქვაბის ოთახში</t>
  </si>
  <si>
    <t>32 კვტ/სთ კედლის საქვაბის დაყენება</t>
  </si>
  <si>
    <t>монтаж настенного котла 32 кВт/час</t>
  </si>
  <si>
    <t>წყლის ავზის დამონტაჟება 500 ლ ტევადობით</t>
  </si>
  <si>
    <t>монтаж емкости для воды вместимостью 500л</t>
  </si>
  <si>
    <t>საცირკულიაციო ტუმბოს მონტაჟი, 1,5 კვტ</t>
  </si>
  <si>
    <t>монтаж циркуляционный насос, 1,5 კვტ</t>
  </si>
  <si>
    <t xml:space="preserve"> 90° 32მმ  პლასტმასის მუხლი</t>
  </si>
  <si>
    <t>монтаж тройника д-25-20мм</t>
  </si>
  <si>
    <t xml:space="preserve"> 90° 20 მმ  პლასტმასის მუხლის მონტაჟი</t>
  </si>
  <si>
    <t>монтаж угольника д-20 мм</t>
  </si>
  <si>
    <t>გადამყვანი პლასტმასის წყლის დ=25მმ, გარე ძაფით</t>
  </si>
  <si>
    <t>переходник д=25мм, с наружной резьбой</t>
  </si>
  <si>
    <t>დ-20 მმ ხრახნების დამონტაჟება</t>
  </si>
  <si>
    <t>монтаж винтилей д-20 мм</t>
  </si>
  <si>
    <t>პანელური რადიატორების მონტაჟო და დაყენება 0,5*1,0 მ</t>
  </si>
  <si>
    <r>
      <rPr>
        <b/>
        <sz val="12"/>
        <color rgb="FFFF0000"/>
        <rFont val="Sylfaen"/>
        <family val="1"/>
        <charset val="204"/>
      </rPr>
      <t xml:space="preserve">სოფ. დილისკის № 2  </t>
    </r>
    <r>
      <rPr>
        <b/>
        <sz val="12"/>
        <color theme="1"/>
        <rFont val="Sylfaen"/>
        <family val="1"/>
        <charset val="204"/>
      </rPr>
      <t>საჯარო სკოლის ახალი გათბობის სისტემის ჩატარება და ახალი ქვაბის სახლის მშენებლობით</t>
    </r>
  </si>
  <si>
    <t>სოფ. დილისკის № 2  საჯარო სკოლის ახალი გათბობის სისტემის ჩატარება და ახალი ქვაბის სახლის მშენებლობით</t>
  </si>
  <si>
    <t>სამონტაჟო სამუშაოები</t>
  </si>
  <si>
    <t>მოწყობილობა</t>
  </si>
  <si>
    <t>ზედნადები ხარჯები სამშენებლო სამუშაოებზე</t>
  </si>
  <si>
    <t>ზედნადები ხარჯები სანტექნიკურ სამუშაოებზე</t>
  </si>
  <si>
    <t>სამშენებლო სამუშაოები</t>
  </si>
  <si>
    <t>მათ შორის: სანტექნიკურ სამუშაოები</t>
  </si>
  <si>
    <t>პრეტენდენტი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</si>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</sst>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Sylfaen"/>
      <family val="1"/>
      <charset val="204"/>
    </font>
    <font>
      <sz val="8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Sylfaen"/>
      <family val="1"/>
      <charset val="204"/>
    </font>
    <font>
      <sz val="12"/>
      <color theme="1"/>
      <name val="Sylfaen"/>
      <family val="1"/>
      <charset val="204"/>
    </font>
    <font>
      <b/>
      <sz val="16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8"/>
      <color rgb="FF000000"/>
      <name val="Sylfaen"/>
      <family val="1"/>
      <charset val="204"/>
    </font>
    <font>
      <b/>
      <sz val="12"/>
      <color rgb="FFFF0000"/>
      <name val="Sylfae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Sylfaen"/>
      <family val="1"/>
      <charset val="204"/>
    </font>
    <font>
      <b/>
      <sz val="11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9" fontId="1" fillId="2" borderId="5" xfId="0" applyNumberFormat="1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7" fillId="0" borderId="5" xfId="0" applyFont="1" applyBorder="1"/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2" fontId="2" fillId="3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0" borderId="7" xfId="0" quotePrefix="1" applyFont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0" borderId="0" xfId="0" applyFont="1"/>
    <xf numFmtId="0" fontId="9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7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5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/>
    <xf numFmtId="0" fontId="2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 wrapText="1"/>
    </xf>
    <xf numFmtId="165" fontId="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/>
    <xf numFmtId="2" fontId="4" fillId="0" borderId="5" xfId="0" applyNumberFormat="1" applyFont="1" applyBorder="1" applyAlignment="1">
      <alignment horizontal="right" vertical="center"/>
    </xf>
    <xf numFmtId="2" fontId="0" fillId="0" borderId="0" xfId="0" applyNumberFormat="1"/>
    <xf numFmtId="164" fontId="1" fillId="0" borderId="4" xfId="0" applyNumberFormat="1" applyFont="1" applyBorder="1" applyAlignment="1">
      <alignment horizontal="center" vertical="center"/>
    </xf>
    <xf numFmtId="9" fontId="1" fillId="3" borderId="4" xfId="0" applyNumberFormat="1" applyFont="1" applyFill="1" applyBorder="1" applyAlignment="1">
      <alignment horizontal="center" vertical="center"/>
    </xf>
    <xf numFmtId="2" fontId="22" fillId="3" borderId="5" xfId="0" applyNumberFormat="1" applyFont="1" applyFill="1" applyBorder="1" applyAlignment="1">
      <alignment horizontal="right" vertical="center"/>
    </xf>
    <xf numFmtId="2" fontId="4" fillId="3" borderId="5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0" fillId="0" borderId="5" xfId="0" quotePrefix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/>
    </xf>
    <xf numFmtId="0" fontId="1" fillId="2" borderId="7" xfId="0" quotePrefix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0" fontId="1" fillId="2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150" zoomScaleNormal="150" workbookViewId="0">
      <selection activeCell="C8" sqref="C8"/>
    </sheetView>
  </sheetViews>
  <sheetFormatPr defaultRowHeight="15" x14ac:dyDescent="0.25"/>
  <cols>
    <col min="1" max="1" width="2.140625" style="17" bestFit="1" customWidth="1"/>
    <col min="2" max="2" width="75.85546875" bestFit="1" customWidth="1"/>
    <col min="3" max="3" width="16.42578125" bestFit="1" customWidth="1"/>
  </cols>
  <sheetData>
    <row r="1" spans="1:6" ht="18" customHeight="1" x14ac:dyDescent="0.3">
      <c r="A1" s="119" t="s">
        <v>11</v>
      </c>
      <c r="B1" s="119"/>
      <c r="C1" s="119"/>
      <c r="D1" s="56"/>
      <c r="E1" s="56"/>
      <c r="F1" s="56"/>
    </row>
    <row r="2" spans="1:6" ht="18" x14ac:dyDescent="0.25">
      <c r="A2" s="57"/>
      <c r="B2" s="57"/>
      <c r="C2" s="57"/>
      <c r="D2" s="15"/>
      <c r="E2" s="15"/>
      <c r="F2" s="15"/>
    </row>
    <row r="3" spans="1:6" ht="40.5" customHeight="1" x14ac:dyDescent="0.25">
      <c r="A3" s="120" t="s">
        <v>138</v>
      </c>
      <c r="B3" s="120"/>
      <c r="C3" s="120"/>
      <c r="D3" s="36"/>
      <c r="E3" s="36"/>
      <c r="F3" s="36"/>
    </row>
    <row r="5" spans="1:6" ht="48.75" customHeight="1" x14ac:dyDescent="0.25">
      <c r="A5" s="58" t="s">
        <v>69</v>
      </c>
      <c r="B5" s="58" t="s">
        <v>1</v>
      </c>
      <c r="C5" s="59" t="s">
        <v>74</v>
      </c>
    </row>
    <row r="6" spans="1:6" x14ac:dyDescent="0.25">
      <c r="A6" s="118" t="s">
        <v>15</v>
      </c>
      <c r="B6" s="106" t="s">
        <v>73</v>
      </c>
      <c r="C6" s="115" t="e">
        <f>'1'!I66</f>
        <v>#VALUE!</v>
      </c>
    </row>
    <row r="7" spans="1:6" x14ac:dyDescent="0.25">
      <c r="A7" s="118"/>
      <c r="B7" s="106" t="s">
        <v>72</v>
      </c>
      <c r="C7" s="107"/>
    </row>
    <row r="8" spans="1:6" x14ac:dyDescent="0.25">
      <c r="A8" s="118" t="s">
        <v>17</v>
      </c>
      <c r="B8" s="106" t="s">
        <v>71</v>
      </c>
      <c r="C8" s="116" t="e">
        <f>'3'!I62</f>
        <v>#VALUE!</v>
      </c>
    </row>
    <row r="9" spans="1:6" x14ac:dyDescent="0.25">
      <c r="A9" s="118"/>
      <c r="B9" s="106" t="s">
        <v>70</v>
      </c>
      <c r="C9" s="108"/>
    </row>
    <row r="10" spans="1:6" x14ac:dyDescent="0.25">
      <c r="A10" s="109"/>
      <c r="B10" s="110"/>
      <c r="C10" s="111" t="e">
        <f>SUM(C6:C9)</f>
        <v>#VALUE!</v>
      </c>
    </row>
    <row r="13" spans="1:6" x14ac:dyDescent="0.25">
      <c r="B13" s="143" t="s">
        <v>146</v>
      </c>
      <c r="C13" s="143"/>
      <c r="D13" s="143"/>
    </row>
  </sheetData>
  <mergeCells count="4">
    <mergeCell ref="A6:A7"/>
    <mergeCell ref="A8:A9"/>
    <mergeCell ref="A1:C1"/>
    <mergeCell ref="A3:C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9" zoomScale="150" zoomScaleNormal="150" workbookViewId="0">
      <selection activeCell="G60" sqref="G60"/>
    </sheetView>
  </sheetViews>
  <sheetFormatPr defaultRowHeight="15" x14ac:dyDescent="0.25"/>
  <cols>
    <col min="1" max="1" width="3" bestFit="1" customWidth="1"/>
    <col min="2" max="2" width="78.42578125" style="15" customWidth="1"/>
    <col min="3" max="3" width="9.140625" style="35"/>
    <col min="4" max="4" width="8.140625" style="17" customWidth="1"/>
    <col min="5" max="5" width="6.42578125" bestFit="1" customWidth="1"/>
    <col min="6" max="6" width="9.5703125" bestFit="1" customWidth="1"/>
    <col min="7" max="7" width="9.42578125" bestFit="1" customWidth="1"/>
    <col min="8" max="8" width="8.42578125" bestFit="1" customWidth="1"/>
    <col min="9" max="9" width="11.5703125" customWidth="1"/>
    <col min="11" max="11" width="41.140625" customWidth="1"/>
  </cols>
  <sheetData>
    <row r="1" spans="1:10" ht="18" x14ac:dyDescent="0.35">
      <c r="A1" s="51"/>
      <c r="B1" s="128" t="s">
        <v>11</v>
      </c>
      <c r="C1" s="128"/>
      <c r="D1" s="128"/>
      <c r="E1" s="128"/>
      <c r="F1" s="128"/>
      <c r="G1" s="128"/>
      <c r="H1" s="128"/>
      <c r="I1" s="128"/>
    </row>
    <row r="2" spans="1:10" ht="15.75" x14ac:dyDescent="0.3">
      <c r="A2" s="137"/>
      <c r="B2" s="137"/>
      <c r="C2" s="137"/>
      <c r="D2" s="137"/>
      <c r="E2" s="137"/>
      <c r="F2" s="137"/>
      <c r="G2" s="137"/>
      <c r="H2" s="137"/>
      <c r="I2" s="137"/>
    </row>
    <row r="3" spans="1:10" x14ac:dyDescent="0.25">
      <c r="A3" s="139" t="s">
        <v>139</v>
      </c>
      <c r="B3" s="139"/>
      <c r="C3" s="139"/>
      <c r="D3" s="139"/>
      <c r="E3" s="139"/>
      <c r="F3" s="139"/>
      <c r="G3" s="139"/>
      <c r="H3" s="139"/>
      <c r="I3" s="139"/>
    </row>
    <row r="4" spans="1:10" x14ac:dyDescent="0.25">
      <c r="A4" s="138"/>
      <c r="B4" s="138"/>
      <c r="C4" s="138"/>
      <c r="D4" s="138"/>
      <c r="E4" s="138"/>
      <c r="F4" s="138"/>
      <c r="G4" s="138"/>
      <c r="H4" s="138"/>
      <c r="I4" s="138"/>
    </row>
    <row r="5" spans="1:10" x14ac:dyDescent="0.25">
      <c r="A5" s="129" t="s">
        <v>0</v>
      </c>
      <c r="B5" s="131" t="s">
        <v>1</v>
      </c>
      <c r="C5" s="133" t="s">
        <v>2</v>
      </c>
      <c r="D5" s="133" t="s">
        <v>12</v>
      </c>
      <c r="E5" s="135" t="s">
        <v>3</v>
      </c>
      <c r="F5" s="136"/>
      <c r="G5" s="135" t="s">
        <v>4</v>
      </c>
      <c r="H5" s="136"/>
      <c r="I5" s="133" t="s">
        <v>5</v>
      </c>
    </row>
    <row r="6" spans="1:10" ht="30" x14ac:dyDescent="0.25">
      <c r="A6" s="130"/>
      <c r="B6" s="132"/>
      <c r="C6" s="134"/>
      <c r="D6" s="134"/>
      <c r="E6" s="2" t="s">
        <v>6</v>
      </c>
      <c r="F6" s="3" t="s">
        <v>7</v>
      </c>
      <c r="G6" s="2" t="s">
        <v>6</v>
      </c>
      <c r="H6" s="3" t="s">
        <v>7</v>
      </c>
      <c r="I6" s="134"/>
    </row>
    <row r="7" spans="1:10" ht="15.75" x14ac:dyDescent="0.3">
      <c r="A7" s="4"/>
      <c r="B7" s="37">
        <v>2</v>
      </c>
      <c r="C7" s="4">
        <v>3</v>
      </c>
      <c r="D7" s="37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5"/>
    </row>
    <row r="8" spans="1:10" ht="15.75" x14ac:dyDescent="0.3">
      <c r="A8" s="125" t="s">
        <v>55</v>
      </c>
      <c r="B8" s="126"/>
      <c r="C8" s="126"/>
      <c r="D8" s="127"/>
      <c r="E8" s="21"/>
      <c r="F8" s="21"/>
      <c r="G8" s="21"/>
      <c r="H8" s="21"/>
      <c r="I8" s="21"/>
      <c r="J8" s="35"/>
    </row>
    <row r="9" spans="1:10" ht="15.75" x14ac:dyDescent="0.3">
      <c r="A9" s="125" t="s">
        <v>56</v>
      </c>
      <c r="B9" s="126"/>
      <c r="C9" s="126"/>
      <c r="D9" s="127"/>
      <c r="E9" s="21"/>
      <c r="F9" s="21"/>
      <c r="G9" s="21"/>
      <c r="H9" s="21"/>
      <c r="I9" s="21"/>
      <c r="J9" s="35"/>
    </row>
    <row r="10" spans="1:10" x14ac:dyDescent="0.25">
      <c r="A10" s="121" t="s">
        <v>15</v>
      </c>
      <c r="B10" s="25" t="s">
        <v>80</v>
      </c>
      <c r="C10" s="76" t="s">
        <v>13</v>
      </c>
      <c r="D10" s="11">
        <v>1</v>
      </c>
      <c r="E10" s="6"/>
      <c r="F10" s="37"/>
      <c r="G10" s="6"/>
      <c r="H10" s="5">
        <f>G10*D10</f>
        <v>0</v>
      </c>
      <c r="I10" s="6">
        <f>H10+F10</f>
        <v>0</v>
      </c>
      <c r="J10" s="35"/>
    </row>
    <row r="11" spans="1:10" x14ac:dyDescent="0.25">
      <c r="A11" s="122"/>
      <c r="B11" s="7" t="s">
        <v>81</v>
      </c>
      <c r="C11" s="37"/>
      <c r="D11" s="37"/>
      <c r="E11" s="6"/>
      <c r="F11" s="37"/>
      <c r="G11" s="6"/>
      <c r="H11" s="5"/>
      <c r="I11" s="6"/>
      <c r="J11" s="35"/>
    </row>
    <row r="12" spans="1:10" x14ac:dyDescent="0.25">
      <c r="A12" s="121" t="s">
        <v>16</v>
      </c>
      <c r="B12" s="19" t="s">
        <v>82</v>
      </c>
      <c r="C12" s="76" t="s">
        <v>13</v>
      </c>
      <c r="D12" s="11">
        <v>5</v>
      </c>
      <c r="E12" s="37"/>
      <c r="F12" s="37"/>
      <c r="G12" s="5"/>
      <c r="H12" s="5">
        <f>G12*D12</f>
        <v>0</v>
      </c>
      <c r="I12" s="6">
        <f>H12+F12</f>
        <v>0</v>
      </c>
      <c r="J12" s="35"/>
    </row>
    <row r="13" spans="1:10" x14ac:dyDescent="0.25">
      <c r="A13" s="122"/>
      <c r="B13" s="38" t="s">
        <v>83</v>
      </c>
      <c r="C13" s="76"/>
      <c r="D13" s="11"/>
      <c r="E13" s="37"/>
      <c r="F13" s="37"/>
      <c r="G13" s="5"/>
      <c r="H13" s="5"/>
      <c r="I13" s="6"/>
      <c r="J13" s="35"/>
    </row>
    <row r="14" spans="1:10" x14ac:dyDescent="0.25">
      <c r="A14" s="121" t="s">
        <v>17</v>
      </c>
      <c r="B14" s="20" t="s">
        <v>43</v>
      </c>
      <c r="C14" s="76" t="s">
        <v>13</v>
      </c>
      <c r="D14" s="11">
        <v>6</v>
      </c>
      <c r="E14" s="6"/>
      <c r="F14" s="37"/>
      <c r="G14" s="5"/>
      <c r="H14" s="5">
        <f t="shared" ref="H14" si="0">G14*D14</f>
        <v>0</v>
      </c>
      <c r="I14" s="6">
        <f t="shared" ref="I14" si="1">H14+F14</f>
        <v>0</v>
      </c>
      <c r="J14" s="35"/>
    </row>
    <row r="15" spans="1:10" x14ac:dyDescent="0.25">
      <c r="A15" s="122"/>
      <c r="B15" s="7" t="s">
        <v>14</v>
      </c>
      <c r="C15" s="76"/>
      <c r="D15" s="11"/>
      <c r="E15" s="6"/>
      <c r="F15" s="37"/>
      <c r="G15" s="5"/>
      <c r="H15" s="5"/>
      <c r="I15" s="6"/>
      <c r="J15" s="35"/>
    </row>
    <row r="16" spans="1:10" x14ac:dyDescent="0.25">
      <c r="A16" s="121" t="s">
        <v>18</v>
      </c>
      <c r="B16" s="19" t="s">
        <v>84</v>
      </c>
      <c r="C16" s="76" t="s">
        <v>13</v>
      </c>
      <c r="D16" s="11">
        <v>1</v>
      </c>
      <c r="E16" s="6"/>
      <c r="F16" s="37"/>
      <c r="G16" s="6"/>
      <c r="H16" s="5">
        <f>G16*D16</f>
        <v>0</v>
      </c>
      <c r="I16" s="6">
        <f>H16+F16</f>
        <v>0</v>
      </c>
      <c r="J16" s="35"/>
    </row>
    <row r="17" spans="1:10" x14ac:dyDescent="0.25">
      <c r="A17" s="122"/>
      <c r="B17" s="54" t="s">
        <v>85</v>
      </c>
      <c r="C17" s="37"/>
      <c r="D17" s="37"/>
      <c r="E17" s="6"/>
      <c r="F17" s="37"/>
      <c r="G17" s="6"/>
      <c r="H17" s="5"/>
      <c r="I17" s="6"/>
      <c r="J17" s="35"/>
    </row>
    <row r="18" spans="1:10" x14ac:dyDescent="0.25">
      <c r="A18" s="121" t="s">
        <v>19</v>
      </c>
      <c r="B18" s="19" t="s">
        <v>137</v>
      </c>
      <c r="C18" s="37" t="s">
        <v>33</v>
      </c>
      <c r="D18" s="30">
        <v>17</v>
      </c>
      <c r="E18" s="5"/>
      <c r="F18" s="37">
        <f>E18*D18</f>
        <v>0</v>
      </c>
      <c r="G18" s="6"/>
      <c r="H18" s="5">
        <f>G18*D18</f>
        <v>0</v>
      </c>
      <c r="I18" s="6">
        <f>H18+F18</f>
        <v>0</v>
      </c>
      <c r="J18" s="35"/>
    </row>
    <row r="19" spans="1:10" x14ac:dyDescent="0.25">
      <c r="A19" s="122"/>
      <c r="B19" s="13" t="s">
        <v>59</v>
      </c>
      <c r="C19" s="37"/>
      <c r="D19" s="30"/>
      <c r="E19" s="5"/>
      <c r="F19" s="37"/>
      <c r="G19" s="6"/>
      <c r="H19" s="5"/>
      <c r="I19" s="6"/>
      <c r="J19" s="35"/>
    </row>
    <row r="20" spans="1:10" x14ac:dyDescent="0.25">
      <c r="A20" s="121" t="s">
        <v>20</v>
      </c>
      <c r="B20" s="20" t="s">
        <v>65</v>
      </c>
      <c r="C20" s="29" t="s">
        <v>40</v>
      </c>
      <c r="D20" s="93">
        <v>66</v>
      </c>
      <c r="E20" s="5"/>
      <c r="F20" s="37">
        <f>E20*D20</f>
        <v>0</v>
      </c>
      <c r="G20" s="6"/>
      <c r="H20" s="5">
        <f>G20*D20</f>
        <v>0</v>
      </c>
      <c r="I20" s="6">
        <f>H20+F20</f>
        <v>0</v>
      </c>
      <c r="J20" s="35"/>
    </row>
    <row r="21" spans="1:10" x14ac:dyDescent="0.25">
      <c r="A21" s="122"/>
      <c r="B21" s="13" t="s">
        <v>57</v>
      </c>
      <c r="C21" s="29"/>
      <c r="D21" s="29"/>
      <c r="E21" s="5"/>
      <c r="F21" s="37"/>
      <c r="G21" s="6"/>
      <c r="H21" s="5"/>
      <c r="I21" s="6"/>
      <c r="J21" s="35"/>
    </row>
    <row r="22" spans="1:10" x14ac:dyDescent="0.25">
      <c r="A22" s="121" t="s">
        <v>21</v>
      </c>
      <c r="B22" s="20" t="s">
        <v>66</v>
      </c>
      <c r="C22" s="37" t="s">
        <v>40</v>
      </c>
      <c r="D22" s="11">
        <v>90</v>
      </c>
      <c r="E22" s="5"/>
      <c r="F22" s="37">
        <f>E22*D22</f>
        <v>0</v>
      </c>
      <c r="G22" s="6"/>
      <c r="H22" s="5">
        <f>G22*D22</f>
        <v>0</v>
      </c>
      <c r="I22" s="6">
        <f>H22+F22</f>
        <v>0</v>
      </c>
      <c r="J22" s="35"/>
    </row>
    <row r="23" spans="1:10" x14ac:dyDescent="0.25">
      <c r="A23" s="122"/>
      <c r="B23" s="13" t="s">
        <v>67</v>
      </c>
      <c r="C23" s="32"/>
      <c r="D23" s="11"/>
      <c r="E23" s="5"/>
      <c r="F23" s="37"/>
      <c r="G23" s="6"/>
      <c r="H23" s="5"/>
      <c r="I23" s="6"/>
      <c r="J23" s="35"/>
    </row>
    <row r="24" spans="1:10" x14ac:dyDescent="0.25">
      <c r="A24" s="121" t="s">
        <v>22</v>
      </c>
      <c r="B24" s="20" t="s">
        <v>68</v>
      </c>
      <c r="C24" s="37" t="s">
        <v>40</v>
      </c>
      <c r="D24" s="30">
        <v>24</v>
      </c>
      <c r="E24" s="6"/>
      <c r="F24" s="37">
        <f>E24*D24</f>
        <v>0</v>
      </c>
      <c r="G24" s="6"/>
      <c r="H24" s="5">
        <f>G24*D24</f>
        <v>0</v>
      </c>
      <c r="I24" s="6">
        <f>H24+F24</f>
        <v>0</v>
      </c>
      <c r="J24" s="35"/>
    </row>
    <row r="25" spans="1:10" x14ac:dyDescent="0.25">
      <c r="A25" s="122"/>
      <c r="B25" s="13" t="s">
        <v>58</v>
      </c>
      <c r="C25" s="37"/>
      <c r="D25" s="30"/>
      <c r="E25" s="6"/>
      <c r="F25" s="37"/>
      <c r="G25" s="6"/>
      <c r="H25" s="5"/>
      <c r="I25" s="6"/>
      <c r="J25" s="35"/>
    </row>
    <row r="26" spans="1:10" x14ac:dyDescent="0.25">
      <c r="A26" s="121" t="s">
        <v>23</v>
      </c>
      <c r="B26" s="19" t="s">
        <v>86</v>
      </c>
      <c r="C26" s="2" t="s">
        <v>42</v>
      </c>
      <c r="D26" s="30">
        <v>4</v>
      </c>
      <c r="E26" s="5"/>
      <c r="F26" s="37">
        <f>E26*D26</f>
        <v>0</v>
      </c>
      <c r="G26" s="6"/>
      <c r="H26" s="5">
        <f>G26*D26</f>
        <v>0</v>
      </c>
      <c r="I26" s="6">
        <f>H26+F26</f>
        <v>0</v>
      </c>
      <c r="J26" s="35"/>
    </row>
    <row r="27" spans="1:10" x14ac:dyDescent="0.25">
      <c r="A27" s="122"/>
      <c r="B27" s="77" t="s">
        <v>87</v>
      </c>
      <c r="C27" s="32"/>
      <c r="D27" s="29"/>
      <c r="E27" s="32"/>
      <c r="F27" s="32"/>
      <c r="G27" s="32"/>
      <c r="H27" s="32"/>
      <c r="I27" s="29"/>
      <c r="J27" s="35"/>
    </row>
    <row r="28" spans="1:10" x14ac:dyDescent="0.25">
      <c r="A28" s="121" t="s">
        <v>24</v>
      </c>
      <c r="B28" s="19" t="s">
        <v>88</v>
      </c>
      <c r="C28" s="2" t="s">
        <v>42</v>
      </c>
      <c r="D28" s="11">
        <v>16</v>
      </c>
      <c r="E28" s="5"/>
      <c r="F28" s="37">
        <f>E28*D28</f>
        <v>0</v>
      </c>
      <c r="G28" s="6"/>
      <c r="H28" s="5">
        <f>G28*D28</f>
        <v>0</v>
      </c>
      <c r="I28" s="6">
        <f>H28+F28</f>
        <v>0</v>
      </c>
      <c r="J28" s="35"/>
    </row>
    <row r="29" spans="1:10" x14ac:dyDescent="0.25">
      <c r="A29" s="122"/>
      <c r="B29" s="77" t="s">
        <v>89</v>
      </c>
      <c r="C29" s="32"/>
      <c r="D29" s="29"/>
      <c r="E29" s="32"/>
      <c r="F29" s="32"/>
      <c r="G29" s="32"/>
      <c r="H29" s="32"/>
      <c r="I29" s="29"/>
      <c r="J29" s="35"/>
    </row>
    <row r="30" spans="1:10" x14ac:dyDescent="0.25">
      <c r="A30" s="121" t="s">
        <v>25</v>
      </c>
      <c r="B30" s="19" t="s">
        <v>91</v>
      </c>
      <c r="C30" s="2" t="s">
        <v>42</v>
      </c>
      <c r="D30" s="30">
        <v>10</v>
      </c>
      <c r="E30" s="5"/>
      <c r="F30" s="37">
        <f>E30*D30</f>
        <v>0</v>
      </c>
      <c r="G30" s="6"/>
      <c r="H30" s="5">
        <f>G30*D30</f>
        <v>0</v>
      </c>
      <c r="I30" s="6">
        <f>H30+F30</f>
        <v>0</v>
      </c>
      <c r="J30" s="35"/>
    </row>
    <row r="31" spans="1:10" x14ac:dyDescent="0.25">
      <c r="A31" s="122"/>
      <c r="B31" s="77" t="s">
        <v>92</v>
      </c>
      <c r="C31" s="32"/>
      <c r="D31" s="29"/>
      <c r="E31" s="32"/>
      <c r="F31" s="32"/>
      <c r="G31" s="32"/>
      <c r="H31" s="32"/>
      <c r="I31" s="29"/>
      <c r="J31" s="35"/>
    </row>
    <row r="32" spans="1:10" x14ac:dyDescent="0.25">
      <c r="A32" s="121" t="s">
        <v>26</v>
      </c>
      <c r="B32" s="18" t="s">
        <v>93</v>
      </c>
      <c r="C32" s="37" t="s">
        <v>42</v>
      </c>
      <c r="D32" s="11">
        <v>6</v>
      </c>
      <c r="E32" s="5"/>
      <c r="F32" s="37">
        <f>E32*D32</f>
        <v>0</v>
      </c>
      <c r="G32" s="6"/>
      <c r="H32" s="5">
        <f>G32*D32</f>
        <v>0</v>
      </c>
      <c r="I32" s="6">
        <f>H32+F32</f>
        <v>0</v>
      </c>
      <c r="J32" s="35"/>
    </row>
    <row r="33" spans="1:10" x14ac:dyDescent="0.25">
      <c r="A33" s="122"/>
      <c r="B33" s="13" t="s">
        <v>94</v>
      </c>
      <c r="C33" s="32"/>
      <c r="D33" s="37"/>
      <c r="E33" s="5"/>
      <c r="F33" s="37"/>
      <c r="G33" s="6"/>
      <c r="H33" s="5"/>
      <c r="I33" s="6"/>
      <c r="J33" s="35"/>
    </row>
    <row r="34" spans="1:10" x14ac:dyDescent="0.25">
      <c r="A34" s="121" t="s">
        <v>27</v>
      </c>
      <c r="B34" s="94" t="s">
        <v>34</v>
      </c>
      <c r="C34" s="2" t="s">
        <v>8</v>
      </c>
      <c r="D34" s="11">
        <v>13</v>
      </c>
      <c r="E34" s="5"/>
      <c r="F34" s="5">
        <f>E34*D34</f>
        <v>0</v>
      </c>
      <c r="G34" s="5"/>
      <c r="H34" s="5">
        <f>G34*D34</f>
        <v>0</v>
      </c>
      <c r="I34" s="5">
        <f t="shared" ref="I34" si="2">H34+F34</f>
        <v>0</v>
      </c>
      <c r="J34" s="35"/>
    </row>
    <row r="35" spans="1:10" x14ac:dyDescent="0.25">
      <c r="A35" s="122"/>
      <c r="B35" s="13" t="s">
        <v>35</v>
      </c>
      <c r="C35" s="2"/>
      <c r="D35" s="11"/>
      <c r="E35" s="5"/>
      <c r="F35" s="5"/>
      <c r="G35" s="5"/>
      <c r="H35" s="5"/>
      <c r="I35" s="5"/>
      <c r="J35" s="35"/>
    </row>
    <row r="36" spans="1:10" x14ac:dyDescent="0.25">
      <c r="A36" s="121" t="s">
        <v>28</v>
      </c>
      <c r="B36" s="94" t="s">
        <v>95</v>
      </c>
      <c r="C36" s="2" t="s">
        <v>8</v>
      </c>
      <c r="D36" s="11">
        <v>35</v>
      </c>
      <c r="E36" s="5"/>
      <c r="F36" s="5">
        <f>E36*D36</f>
        <v>0</v>
      </c>
      <c r="G36" s="5"/>
      <c r="H36" s="5">
        <f>G36*D36</f>
        <v>0</v>
      </c>
      <c r="I36" s="5">
        <f t="shared" ref="I36" si="3">H36+F36</f>
        <v>0</v>
      </c>
      <c r="J36" s="35"/>
    </row>
    <row r="37" spans="1:10" x14ac:dyDescent="0.25">
      <c r="A37" s="122"/>
      <c r="B37" s="13" t="s">
        <v>96</v>
      </c>
      <c r="C37" s="2"/>
      <c r="D37" s="11"/>
      <c r="E37" s="5"/>
      <c r="F37" s="5"/>
      <c r="G37" s="5"/>
      <c r="H37" s="5"/>
      <c r="I37" s="5"/>
      <c r="J37" s="35"/>
    </row>
    <row r="38" spans="1:10" x14ac:dyDescent="0.25">
      <c r="A38" s="121" t="s">
        <v>29</v>
      </c>
      <c r="B38" s="18" t="s">
        <v>98</v>
      </c>
      <c r="C38" s="2" t="s">
        <v>42</v>
      </c>
      <c r="D38" s="30">
        <v>16</v>
      </c>
      <c r="E38" s="5"/>
      <c r="F38" s="37">
        <f t="shared" ref="F38" si="4">E38*D38</f>
        <v>0</v>
      </c>
      <c r="G38" s="6"/>
      <c r="H38" s="5">
        <f t="shared" ref="H38" si="5">G38*D38</f>
        <v>0</v>
      </c>
      <c r="I38" s="6">
        <f t="shared" ref="I38" si="6">H38+F38</f>
        <v>0</v>
      </c>
      <c r="J38" s="35"/>
    </row>
    <row r="39" spans="1:10" x14ac:dyDescent="0.25">
      <c r="A39" s="122"/>
      <c r="B39" s="77" t="s">
        <v>97</v>
      </c>
      <c r="C39" s="32"/>
      <c r="D39" s="29"/>
      <c r="E39" s="32"/>
      <c r="F39" s="32"/>
      <c r="G39" s="32"/>
      <c r="H39" s="32"/>
      <c r="I39" s="29"/>
      <c r="J39" s="35"/>
    </row>
    <row r="40" spans="1:10" x14ac:dyDescent="0.25">
      <c r="A40" s="121" t="s">
        <v>30</v>
      </c>
      <c r="B40" s="94" t="s">
        <v>99</v>
      </c>
      <c r="C40" s="2" t="s">
        <v>8</v>
      </c>
      <c r="D40" s="11">
        <v>6</v>
      </c>
      <c r="E40" s="5"/>
      <c r="F40" s="5">
        <f>E40*D40</f>
        <v>0</v>
      </c>
      <c r="G40" s="5"/>
      <c r="H40" s="5">
        <f>G40*D40</f>
        <v>0</v>
      </c>
      <c r="I40" s="5">
        <f t="shared" ref="I40" si="7">H40+F40</f>
        <v>0</v>
      </c>
      <c r="J40" s="35"/>
    </row>
    <row r="41" spans="1:10" x14ac:dyDescent="0.25">
      <c r="A41" s="122"/>
      <c r="B41" s="13" t="s">
        <v>100</v>
      </c>
      <c r="C41" s="2"/>
      <c r="D41" s="11"/>
      <c r="E41" s="5"/>
      <c r="F41" s="5"/>
      <c r="G41" s="5"/>
      <c r="H41" s="5"/>
      <c r="I41" s="5"/>
      <c r="J41" s="35"/>
    </row>
    <row r="42" spans="1:10" x14ac:dyDescent="0.25">
      <c r="A42" s="121" t="s">
        <v>31</v>
      </c>
      <c r="B42" s="18" t="s">
        <v>44</v>
      </c>
      <c r="C42" s="2" t="s">
        <v>8</v>
      </c>
      <c r="D42" s="31">
        <v>6</v>
      </c>
      <c r="E42" s="61"/>
      <c r="F42" s="37">
        <f>E42*D42</f>
        <v>0</v>
      </c>
      <c r="G42" s="74"/>
      <c r="H42" s="5">
        <f>G42*D42</f>
        <v>0</v>
      </c>
      <c r="I42" s="6">
        <f>H42+F42</f>
        <v>0</v>
      </c>
      <c r="J42" s="35"/>
    </row>
    <row r="43" spans="1:10" x14ac:dyDescent="0.25">
      <c r="A43" s="122"/>
      <c r="B43" s="7" t="s">
        <v>37</v>
      </c>
      <c r="C43" s="2"/>
      <c r="D43" s="31"/>
      <c r="E43" s="61"/>
      <c r="F43" s="37"/>
      <c r="G43" s="61"/>
      <c r="H43" s="5"/>
      <c r="I43" s="6"/>
      <c r="J43" s="35"/>
    </row>
    <row r="44" spans="1:10" x14ac:dyDescent="0.25">
      <c r="A44" s="121" t="s">
        <v>32</v>
      </c>
      <c r="B44" s="95" t="s">
        <v>101</v>
      </c>
      <c r="C44" s="2" t="s">
        <v>8</v>
      </c>
      <c r="D44" s="11">
        <v>11</v>
      </c>
      <c r="E44" s="5"/>
      <c r="F44" s="5">
        <f>E44*D44</f>
        <v>0</v>
      </c>
      <c r="G44" s="5"/>
      <c r="H44" s="5">
        <f>G44*D44</f>
        <v>0</v>
      </c>
      <c r="I44" s="5">
        <f t="shared" ref="I44" si="8">H44+F44</f>
        <v>0</v>
      </c>
      <c r="J44" s="35"/>
    </row>
    <row r="45" spans="1:10" x14ac:dyDescent="0.25">
      <c r="A45" s="122"/>
      <c r="B45" s="13" t="s">
        <v>102</v>
      </c>
      <c r="C45" s="2"/>
      <c r="D45" s="11"/>
      <c r="E45" s="5"/>
      <c r="F45" s="5"/>
      <c r="G45" s="5"/>
      <c r="H45" s="5"/>
      <c r="I45" s="5"/>
      <c r="J45" s="35"/>
    </row>
    <row r="46" spans="1:10" x14ac:dyDescent="0.25">
      <c r="A46" s="121" t="s">
        <v>48</v>
      </c>
      <c r="B46" s="95" t="s">
        <v>103</v>
      </c>
      <c r="C46" s="2" t="s">
        <v>8</v>
      </c>
      <c r="D46" s="11">
        <v>15</v>
      </c>
      <c r="E46" s="5"/>
      <c r="F46" s="5">
        <f>E46*D46</f>
        <v>0</v>
      </c>
      <c r="G46" s="5"/>
      <c r="H46" s="5">
        <f>G46*D46</f>
        <v>0</v>
      </c>
      <c r="I46" s="5">
        <f t="shared" ref="I46" si="9">H46+F46</f>
        <v>0</v>
      </c>
      <c r="J46" s="35"/>
    </row>
    <row r="47" spans="1:10" x14ac:dyDescent="0.25">
      <c r="A47" s="122"/>
      <c r="B47" s="13" t="s">
        <v>104</v>
      </c>
      <c r="C47" s="2"/>
      <c r="D47" s="11"/>
      <c r="E47" s="5"/>
      <c r="F47" s="5"/>
      <c r="G47" s="5"/>
      <c r="H47" s="5"/>
      <c r="I47" s="5"/>
      <c r="J47" s="35"/>
    </row>
    <row r="48" spans="1:10" x14ac:dyDescent="0.25">
      <c r="A48" s="121" t="s">
        <v>49</v>
      </c>
      <c r="B48" s="96" t="s">
        <v>75</v>
      </c>
      <c r="C48" s="2" t="s">
        <v>8</v>
      </c>
      <c r="D48" s="30">
        <v>64</v>
      </c>
      <c r="E48" s="5"/>
      <c r="F48" s="37">
        <f t="shared" ref="F48" si="10">E48*D48</f>
        <v>0</v>
      </c>
      <c r="G48" s="6"/>
      <c r="H48" s="5">
        <f t="shared" ref="H48" si="11">G48*D48</f>
        <v>0</v>
      </c>
      <c r="I48" s="6">
        <f t="shared" ref="I48" si="12">H48+F48</f>
        <v>0</v>
      </c>
      <c r="J48" s="35"/>
    </row>
    <row r="49" spans="1:10" x14ac:dyDescent="0.25">
      <c r="A49" s="122"/>
      <c r="B49" s="97" t="s">
        <v>76</v>
      </c>
      <c r="C49" s="2"/>
      <c r="D49" s="30"/>
      <c r="E49" s="37"/>
      <c r="F49" s="37"/>
      <c r="G49" s="6"/>
      <c r="H49" s="5"/>
      <c r="I49" s="6"/>
      <c r="J49" s="35"/>
    </row>
    <row r="50" spans="1:10" x14ac:dyDescent="0.25">
      <c r="A50" s="121" t="s">
        <v>50</v>
      </c>
      <c r="B50" s="98" t="s">
        <v>105</v>
      </c>
      <c r="C50" s="37" t="s">
        <v>42</v>
      </c>
      <c r="D50" s="11">
        <v>16</v>
      </c>
      <c r="E50" s="5"/>
      <c r="F50" s="37">
        <f t="shared" ref="F50" si="13">E50*D50</f>
        <v>0</v>
      </c>
      <c r="G50" s="6"/>
      <c r="H50" s="5">
        <f t="shared" ref="H50" si="14">G50*D50</f>
        <v>0</v>
      </c>
      <c r="I50" s="6">
        <f t="shared" ref="I50" si="15">H50+F50</f>
        <v>0</v>
      </c>
      <c r="J50" s="35"/>
    </row>
    <row r="51" spans="1:10" ht="15.75" x14ac:dyDescent="0.3">
      <c r="A51" s="122"/>
      <c r="B51" s="99" t="s">
        <v>106</v>
      </c>
      <c r="C51" s="100"/>
      <c r="D51" s="100"/>
      <c r="E51" s="100"/>
      <c r="F51" s="100"/>
      <c r="G51" s="100"/>
      <c r="H51" s="100"/>
      <c r="I51" s="37"/>
      <c r="J51" s="35"/>
    </row>
    <row r="52" spans="1:10" x14ac:dyDescent="0.25">
      <c r="A52" s="121" t="s">
        <v>51</v>
      </c>
      <c r="B52" s="101" t="s">
        <v>107</v>
      </c>
      <c r="C52" s="37" t="s">
        <v>42</v>
      </c>
      <c r="D52" s="11">
        <v>16</v>
      </c>
      <c r="E52" s="5"/>
      <c r="F52" s="37">
        <f>E52*D52</f>
        <v>0</v>
      </c>
      <c r="G52" s="6"/>
      <c r="H52" s="5">
        <f>G52*D52</f>
        <v>0</v>
      </c>
      <c r="I52" s="6">
        <f>H52+F52</f>
        <v>0</v>
      </c>
      <c r="J52" s="35"/>
    </row>
    <row r="53" spans="1:10" ht="15.75" x14ac:dyDescent="0.3">
      <c r="A53" s="122"/>
      <c r="B53" s="99" t="s">
        <v>108</v>
      </c>
      <c r="C53" s="100"/>
      <c r="D53" s="100"/>
      <c r="E53" s="100"/>
      <c r="F53" s="100"/>
      <c r="G53" s="100"/>
      <c r="H53" s="100"/>
      <c r="I53" s="37"/>
      <c r="J53" s="35"/>
    </row>
    <row r="54" spans="1:10" x14ac:dyDescent="0.25">
      <c r="A54" s="121" t="s">
        <v>52</v>
      </c>
      <c r="B54" s="102" t="s">
        <v>110</v>
      </c>
      <c r="C54" s="76" t="s">
        <v>13</v>
      </c>
      <c r="D54" s="103">
        <v>13</v>
      </c>
      <c r="E54" s="74"/>
      <c r="F54" s="37">
        <f t="shared" ref="F54" si="16">E54*D54</f>
        <v>0</v>
      </c>
      <c r="G54" s="8"/>
      <c r="H54" s="5">
        <f t="shared" ref="H54" si="17">G54*D54</f>
        <v>0</v>
      </c>
      <c r="I54" s="6">
        <f t="shared" ref="I54" si="18">H54+F54</f>
        <v>0</v>
      </c>
      <c r="J54" s="35"/>
    </row>
    <row r="55" spans="1:10" x14ac:dyDescent="0.25">
      <c r="A55" s="122"/>
      <c r="B55" s="104" t="s">
        <v>109</v>
      </c>
      <c r="C55" s="61"/>
      <c r="D55" s="60"/>
      <c r="E55" s="61"/>
      <c r="F55" s="37"/>
      <c r="G55" s="8"/>
      <c r="H55" s="5"/>
      <c r="I55" s="6"/>
      <c r="J55" s="35"/>
    </row>
    <row r="56" spans="1:10" x14ac:dyDescent="0.25">
      <c r="A56" s="121" t="s">
        <v>60</v>
      </c>
      <c r="B56" s="25" t="s">
        <v>47</v>
      </c>
      <c r="C56" s="61" t="s">
        <v>41</v>
      </c>
      <c r="D56" s="74">
        <v>0.3</v>
      </c>
      <c r="E56" s="61"/>
      <c r="F56" s="37"/>
      <c r="G56" s="61"/>
      <c r="H56" s="5">
        <f>G56*D56</f>
        <v>0</v>
      </c>
      <c r="I56" s="6">
        <f>H56+F56</f>
        <v>0</v>
      </c>
      <c r="J56" s="35"/>
    </row>
    <row r="57" spans="1:10" x14ac:dyDescent="0.25">
      <c r="A57" s="122"/>
      <c r="B57" s="23" t="s">
        <v>39</v>
      </c>
      <c r="C57" s="61"/>
      <c r="D57" s="61"/>
      <c r="E57" s="61"/>
      <c r="F57" s="37"/>
      <c r="G57" s="61"/>
      <c r="H57" s="5"/>
      <c r="I57" s="6"/>
      <c r="J57" s="35"/>
    </row>
    <row r="58" spans="1:10" x14ac:dyDescent="0.25">
      <c r="A58" s="60"/>
      <c r="B58" s="46" t="s">
        <v>64</v>
      </c>
      <c r="C58" s="60"/>
      <c r="D58" s="60"/>
      <c r="E58" s="60"/>
      <c r="F58" s="26">
        <f>SUM(F10:F57)</f>
        <v>0</v>
      </c>
      <c r="G58" s="46"/>
      <c r="H58" s="39">
        <f>SUM(H10:H57)</f>
        <v>0</v>
      </c>
      <c r="I58" s="40">
        <f>SUM(I12:I57)</f>
        <v>0</v>
      </c>
      <c r="J58" s="35"/>
    </row>
    <row r="59" spans="1:10" x14ac:dyDescent="0.25">
      <c r="A59" s="41"/>
      <c r="B59" s="34" t="s">
        <v>10</v>
      </c>
      <c r="C59" s="10">
        <v>0.03</v>
      </c>
      <c r="D59" s="60"/>
      <c r="E59" s="92"/>
      <c r="F59" s="105"/>
      <c r="G59" s="46"/>
      <c r="H59" s="40"/>
      <c r="I59" s="40">
        <f>I58*C59</f>
        <v>0</v>
      </c>
      <c r="J59" s="35"/>
    </row>
    <row r="60" spans="1:10" x14ac:dyDescent="0.25">
      <c r="A60" s="47"/>
      <c r="B60" s="46"/>
      <c r="C60" s="60"/>
      <c r="D60" s="60"/>
      <c r="E60" s="92"/>
      <c r="F60" s="105"/>
      <c r="G60" s="46"/>
      <c r="H60" s="40"/>
      <c r="I60" s="40">
        <f>SUM(I58:I59)</f>
        <v>0</v>
      </c>
      <c r="J60" s="35"/>
    </row>
    <row r="61" spans="1:10" x14ac:dyDescent="0.25">
      <c r="A61" s="16"/>
      <c r="B61" s="33" t="s">
        <v>9</v>
      </c>
      <c r="C61" s="12" t="s">
        <v>147</v>
      </c>
      <c r="D61" s="60"/>
      <c r="E61" s="92"/>
      <c r="F61" s="105"/>
      <c r="G61" s="46"/>
      <c r="H61" s="40"/>
      <c r="I61" s="40" t="e">
        <f>F58*C61</f>
        <v>#VALUE!</v>
      </c>
      <c r="J61" s="35"/>
    </row>
    <row r="62" spans="1:10" x14ac:dyDescent="0.25">
      <c r="A62" s="47"/>
      <c r="B62" s="46"/>
      <c r="C62" s="60"/>
      <c r="D62" s="60"/>
      <c r="E62" s="92"/>
      <c r="F62" s="105"/>
      <c r="G62" s="46"/>
      <c r="H62" s="40"/>
      <c r="I62" s="40" t="e">
        <f>SUM(I60:I61)</f>
        <v>#VALUE!</v>
      </c>
      <c r="J62" s="35"/>
    </row>
    <row r="63" spans="1:10" x14ac:dyDescent="0.25">
      <c r="A63" s="47"/>
      <c r="B63" s="46" t="s">
        <v>61</v>
      </c>
      <c r="C63" s="48" t="s">
        <v>147</v>
      </c>
      <c r="D63" s="60"/>
      <c r="E63" s="92"/>
      <c r="F63" s="91"/>
      <c r="G63" s="46"/>
      <c r="H63" s="40"/>
      <c r="I63" s="40" t="e">
        <f>H58*C63</f>
        <v>#VALUE!</v>
      </c>
      <c r="J63" s="35"/>
    </row>
    <row r="64" spans="1:10" x14ac:dyDescent="0.25">
      <c r="A64" s="47"/>
      <c r="B64" s="46" t="s">
        <v>62</v>
      </c>
      <c r="C64" s="60"/>
      <c r="D64" s="60"/>
      <c r="E64" s="60"/>
      <c r="F64" s="37"/>
      <c r="G64" s="46"/>
      <c r="H64" s="40"/>
      <c r="I64" s="40" t="e">
        <f>SUM(I62:I63)</f>
        <v>#VALUE!</v>
      </c>
      <c r="J64" s="35"/>
    </row>
    <row r="65" spans="1:10" x14ac:dyDescent="0.25">
      <c r="A65" s="47"/>
      <c r="B65" s="46" t="s">
        <v>63</v>
      </c>
      <c r="C65" s="48" t="s">
        <v>147</v>
      </c>
      <c r="D65" s="60"/>
      <c r="E65" s="60"/>
      <c r="F65" s="37"/>
      <c r="G65" s="46"/>
      <c r="H65" s="40"/>
      <c r="I65" s="40" t="e">
        <f>I64*C65</f>
        <v>#VALUE!</v>
      </c>
      <c r="J65" s="35"/>
    </row>
    <row r="66" spans="1:10" x14ac:dyDescent="0.25">
      <c r="A66" s="42"/>
      <c r="B66" s="43" t="s">
        <v>7</v>
      </c>
      <c r="C66" s="44"/>
      <c r="D66" s="44"/>
      <c r="E66" s="44"/>
      <c r="F66" s="49"/>
      <c r="G66" s="43"/>
      <c r="H66" s="45"/>
      <c r="I66" s="45" t="e">
        <f>SUM(I64:I65)</f>
        <v>#VALUE!</v>
      </c>
      <c r="J66" s="35"/>
    </row>
    <row r="67" spans="1:10" ht="15.75" x14ac:dyDescent="0.3">
      <c r="A67" s="1"/>
      <c r="B67" s="14"/>
      <c r="C67" s="62"/>
      <c r="D67" s="14"/>
      <c r="E67" s="62"/>
      <c r="F67" s="62"/>
      <c r="G67" s="62"/>
      <c r="H67" s="62"/>
      <c r="I67" s="62"/>
      <c r="J67" s="35"/>
    </row>
    <row r="68" spans="1:10" ht="15.75" x14ac:dyDescent="0.3">
      <c r="A68" s="1"/>
      <c r="B68" s="124"/>
      <c r="C68" s="124"/>
      <c r="D68" s="124"/>
      <c r="E68" s="124"/>
      <c r="F68" s="124"/>
      <c r="G68" s="124"/>
      <c r="H68" s="124"/>
      <c r="I68" s="124"/>
    </row>
    <row r="69" spans="1:10" x14ac:dyDescent="0.25">
      <c r="A69" s="17"/>
      <c r="B69" s="142" t="s">
        <v>146</v>
      </c>
      <c r="C69" s="142"/>
      <c r="D69" s="142"/>
      <c r="E69" s="50"/>
      <c r="F69" s="123"/>
      <c r="G69" s="123"/>
      <c r="H69" s="123"/>
      <c r="I69" s="123"/>
    </row>
  </sheetData>
  <mergeCells count="40">
    <mergeCell ref="A12:A13"/>
    <mergeCell ref="A20:A21"/>
    <mergeCell ref="A22:A23"/>
    <mergeCell ref="B1:I1"/>
    <mergeCell ref="A5:A6"/>
    <mergeCell ref="B5:B6"/>
    <mergeCell ref="C5:C6"/>
    <mergeCell ref="D5:D6"/>
    <mergeCell ref="E5:F5"/>
    <mergeCell ref="G5:H5"/>
    <mergeCell ref="I5:I6"/>
    <mergeCell ref="A2:I2"/>
    <mergeCell ref="A4:I4"/>
    <mergeCell ref="A3:I3"/>
    <mergeCell ref="A26:A27"/>
    <mergeCell ref="A28:A29"/>
    <mergeCell ref="A30:A31"/>
    <mergeCell ref="A32:A33"/>
    <mergeCell ref="A34:A35"/>
    <mergeCell ref="A40:A41"/>
    <mergeCell ref="A18:A19"/>
    <mergeCell ref="A8:D8"/>
    <mergeCell ref="A9:D9"/>
    <mergeCell ref="A52:A53"/>
    <mergeCell ref="A24:A25"/>
    <mergeCell ref="A42:A43"/>
    <mergeCell ref="A44:A45"/>
    <mergeCell ref="A46:A47"/>
    <mergeCell ref="A48:A49"/>
    <mergeCell ref="A50:A51"/>
    <mergeCell ref="A14:A15"/>
    <mergeCell ref="A10:A11"/>
    <mergeCell ref="A36:A37"/>
    <mergeCell ref="A38:A39"/>
    <mergeCell ref="A16:A17"/>
    <mergeCell ref="A54:A55"/>
    <mergeCell ref="A56:A57"/>
    <mergeCell ref="B69:D69"/>
    <mergeCell ref="F69:I69"/>
    <mergeCell ref="B68:I68"/>
  </mergeCells>
  <pageMargins left="0" right="0" top="0" bottom="0" header="0" footer="0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0" zoomScale="140" zoomScaleNormal="140" workbookViewId="0">
      <selection activeCell="B10" sqref="B10"/>
    </sheetView>
  </sheetViews>
  <sheetFormatPr defaultRowHeight="15" x14ac:dyDescent="0.25"/>
  <cols>
    <col min="1" max="1" width="3" bestFit="1" customWidth="1"/>
    <col min="2" max="2" width="77.85546875" style="55" customWidth="1"/>
    <col min="5" max="5" width="6.42578125" bestFit="1" customWidth="1"/>
    <col min="6" max="6" width="9.5703125" bestFit="1" customWidth="1"/>
    <col min="7" max="7" width="5.42578125" bestFit="1" customWidth="1"/>
    <col min="8" max="8" width="8.42578125" bestFit="1" customWidth="1"/>
    <col min="9" max="9" width="9.28515625" style="17" customWidth="1"/>
  </cols>
  <sheetData>
    <row r="1" spans="1:9" ht="18" x14ac:dyDescent="0.35">
      <c r="A1" s="51"/>
      <c r="B1" s="128" t="s">
        <v>11</v>
      </c>
      <c r="C1" s="128"/>
      <c r="D1" s="128"/>
      <c r="E1" s="128"/>
      <c r="F1" s="128"/>
      <c r="G1" s="128"/>
      <c r="H1" s="128"/>
      <c r="I1" s="128"/>
    </row>
    <row r="2" spans="1:9" ht="15.75" x14ac:dyDescent="0.3">
      <c r="A2" s="137"/>
      <c r="B2" s="137"/>
      <c r="C2" s="137"/>
      <c r="D2" s="137"/>
      <c r="E2" s="137"/>
      <c r="F2" s="137"/>
      <c r="G2" s="137"/>
      <c r="H2" s="137"/>
      <c r="I2" s="137"/>
    </row>
    <row r="3" spans="1:9" x14ac:dyDescent="0.25">
      <c r="A3" s="139" t="s">
        <v>139</v>
      </c>
      <c r="B3" s="139"/>
      <c r="C3" s="139"/>
      <c r="D3" s="139"/>
      <c r="E3" s="139"/>
      <c r="F3" s="139"/>
      <c r="G3" s="139"/>
      <c r="H3" s="139"/>
      <c r="I3" s="139"/>
    </row>
    <row r="4" spans="1:9" x14ac:dyDescent="0.25">
      <c r="A4" s="138"/>
      <c r="B4" s="138"/>
      <c r="C4" s="138"/>
      <c r="D4" s="138"/>
      <c r="E4" s="138"/>
      <c r="F4" s="138"/>
      <c r="G4" s="138"/>
      <c r="H4" s="138"/>
      <c r="I4" s="138"/>
    </row>
    <row r="5" spans="1:9" x14ac:dyDescent="0.25">
      <c r="A5" s="129" t="s">
        <v>0</v>
      </c>
      <c r="B5" s="131" t="s">
        <v>1</v>
      </c>
      <c r="C5" s="133" t="s">
        <v>2</v>
      </c>
      <c r="D5" s="133" t="s">
        <v>12</v>
      </c>
      <c r="E5" s="135" t="s">
        <v>3</v>
      </c>
      <c r="F5" s="136"/>
      <c r="G5" s="135" t="s">
        <v>4</v>
      </c>
      <c r="H5" s="136"/>
      <c r="I5" s="133" t="s">
        <v>5</v>
      </c>
    </row>
    <row r="6" spans="1:9" ht="30" x14ac:dyDescent="0.25">
      <c r="A6" s="130"/>
      <c r="B6" s="132"/>
      <c r="C6" s="134"/>
      <c r="D6" s="134"/>
      <c r="E6" s="2" t="s">
        <v>6</v>
      </c>
      <c r="F6" s="37" t="s">
        <v>7</v>
      </c>
      <c r="G6" s="2" t="s">
        <v>6</v>
      </c>
      <c r="H6" s="37" t="s">
        <v>7</v>
      </c>
      <c r="I6" s="134"/>
    </row>
    <row r="7" spans="1:9" ht="15.75" x14ac:dyDescent="0.3">
      <c r="A7" s="4"/>
      <c r="B7" s="37">
        <v>2</v>
      </c>
      <c r="C7" s="4">
        <v>3</v>
      </c>
      <c r="D7" s="37">
        <v>4</v>
      </c>
      <c r="E7" s="4">
        <v>5</v>
      </c>
      <c r="F7" s="4">
        <v>6</v>
      </c>
      <c r="G7" s="4">
        <v>7</v>
      </c>
      <c r="H7" s="4">
        <v>8</v>
      </c>
      <c r="I7" s="37">
        <v>9</v>
      </c>
    </row>
    <row r="8" spans="1:9" x14ac:dyDescent="0.25">
      <c r="A8" s="125" t="s">
        <v>54</v>
      </c>
      <c r="B8" s="126"/>
      <c r="C8" s="127"/>
      <c r="D8" s="22"/>
      <c r="E8" s="22"/>
      <c r="F8" s="28"/>
      <c r="G8" s="22"/>
      <c r="H8" s="28"/>
      <c r="I8" s="28"/>
    </row>
    <row r="9" spans="1:9" x14ac:dyDescent="0.25">
      <c r="A9" s="22"/>
      <c r="B9" s="24" t="s">
        <v>36</v>
      </c>
      <c r="C9" s="22"/>
      <c r="D9" s="22"/>
      <c r="E9" s="22"/>
      <c r="F9" s="28"/>
      <c r="G9" s="22"/>
      <c r="H9" s="28"/>
      <c r="I9" s="28"/>
    </row>
    <row r="10" spans="1:9" s="63" customFormat="1" x14ac:dyDescent="0.25">
      <c r="A10" s="140" t="s">
        <v>15</v>
      </c>
      <c r="B10" s="70" t="s">
        <v>111</v>
      </c>
      <c r="C10" s="37" t="s">
        <v>79</v>
      </c>
      <c r="D10" s="31">
        <v>10</v>
      </c>
      <c r="E10" s="117"/>
      <c r="F10" s="37"/>
      <c r="G10" s="144"/>
      <c r="H10" s="5">
        <f>G10*D10</f>
        <v>0</v>
      </c>
      <c r="I10" s="6">
        <f>H10+F10</f>
        <v>0</v>
      </c>
    </row>
    <row r="11" spans="1:9" s="63" customFormat="1" x14ac:dyDescent="0.25">
      <c r="A11" s="141"/>
      <c r="B11" s="71" t="s">
        <v>112</v>
      </c>
      <c r="C11" s="37"/>
      <c r="D11" s="117"/>
      <c r="E11" s="117"/>
      <c r="F11" s="37"/>
      <c r="G11" s="117"/>
      <c r="H11" s="5"/>
      <c r="I11" s="6"/>
    </row>
    <row r="12" spans="1:9" s="63" customFormat="1" x14ac:dyDescent="0.25">
      <c r="A12" s="140" t="s">
        <v>16</v>
      </c>
      <c r="B12" s="73" t="s">
        <v>113</v>
      </c>
      <c r="C12" s="37" t="s">
        <v>40</v>
      </c>
      <c r="D12" s="11">
        <v>22</v>
      </c>
      <c r="E12" s="5"/>
      <c r="F12" s="37">
        <f t="shared" ref="F12" si="0">E12*D12</f>
        <v>0</v>
      </c>
      <c r="G12" s="6"/>
      <c r="H12" s="5">
        <f t="shared" ref="H12" si="1">G12*D12</f>
        <v>0</v>
      </c>
      <c r="I12" s="6">
        <f t="shared" ref="I12" si="2">H12+F12</f>
        <v>0</v>
      </c>
    </row>
    <row r="13" spans="1:9" s="63" customFormat="1" ht="15.75" x14ac:dyDescent="0.3">
      <c r="A13" s="141"/>
      <c r="B13" s="79" t="s">
        <v>114</v>
      </c>
      <c r="C13" s="100"/>
      <c r="D13" s="11"/>
      <c r="E13" s="5"/>
      <c r="F13" s="37"/>
      <c r="G13" s="6"/>
      <c r="H13" s="5"/>
      <c r="I13" s="6"/>
    </row>
    <row r="14" spans="1:9" s="63" customFormat="1" x14ac:dyDescent="0.25">
      <c r="A14" s="140" t="s">
        <v>17</v>
      </c>
      <c r="B14" s="70" t="s">
        <v>115</v>
      </c>
      <c r="C14" s="91" t="s">
        <v>78</v>
      </c>
      <c r="D14" s="30">
        <v>8</v>
      </c>
      <c r="E14" s="5"/>
      <c r="F14" s="5">
        <f t="shared" ref="F14" si="3">E14*D14</f>
        <v>0</v>
      </c>
      <c r="G14" s="5"/>
      <c r="H14" s="5">
        <f t="shared" ref="H14" si="4">G14*D14</f>
        <v>0</v>
      </c>
      <c r="I14" s="5">
        <f t="shared" ref="I14" si="5">H14+F14</f>
        <v>0</v>
      </c>
    </row>
    <row r="15" spans="1:9" s="63" customFormat="1" x14ac:dyDescent="0.25">
      <c r="A15" s="141"/>
      <c r="B15" s="86" t="s">
        <v>116</v>
      </c>
      <c r="C15" s="91"/>
      <c r="D15" s="30"/>
      <c r="E15" s="6"/>
      <c r="F15" s="6"/>
      <c r="G15" s="6"/>
      <c r="H15" s="6"/>
      <c r="I15" s="6"/>
    </row>
    <row r="16" spans="1:9" s="63" customFormat="1" x14ac:dyDescent="0.25">
      <c r="A16" s="140" t="s">
        <v>18</v>
      </c>
      <c r="B16" s="87" t="s">
        <v>119</v>
      </c>
      <c r="C16" s="37" t="s">
        <v>40</v>
      </c>
      <c r="D16" s="11">
        <v>3</v>
      </c>
      <c r="E16" s="37"/>
      <c r="F16" s="37"/>
      <c r="G16" s="5"/>
      <c r="H16" s="5">
        <f t="shared" ref="H16" si="6">G16*D16</f>
        <v>0</v>
      </c>
      <c r="I16" s="5">
        <f t="shared" ref="I16" si="7">H16+F16</f>
        <v>0</v>
      </c>
    </row>
    <row r="17" spans="1:9" s="63" customFormat="1" x14ac:dyDescent="0.25">
      <c r="A17" s="141"/>
      <c r="B17" s="72" t="s">
        <v>120</v>
      </c>
      <c r="C17" s="37"/>
      <c r="D17" s="11"/>
      <c r="E17" s="37"/>
      <c r="F17" s="37"/>
      <c r="G17" s="5"/>
      <c r="H17" s="5"/>
      <c r="I17" s="5"/>
    </row>
    <row r="18" spans="1:9" s="63" customFormat="1" x14ac:dyDescent="0.25">
      <c r="A18" s="140" t="s">
        <v>19</v>
      </c>
      <c r="B18" s="88" t="s">
        <v>122</v>
      </c>
      <c r="C18" s="117" t="s">
        <v>40</v>
      </c>
      <c r="D18" s="31">
        <v>5</v>
      </c>
      <c r="E18" s="117"/>
      <c r="F18" s="37">
        <f>E18*D18</f>
        <v>0</v>
      </c>
      <c r="G18" s="117"/>
      <c r="H18" s="5">
        <f>G18*D18</f>
        <v>0</v>
      </c>
      <c r="I18" s="6">
        <f>H18+F18</f>
        <v>0</v>
      </c>
    </row>
    <row r="19" spans="1:9" s="63" customFormat="1" x14ac:dyDescent="0.25">
      <c r="A19" s="141"/>
      <c r="B19" s="89" t="s">
        <v>121</v>
      </c>
      <c r="C19" s="117"/>
      <c r="D19" s="31"/>
      <c r="E19" s="117"/>
      <c r="F19" s="37"/>
      <c r="G19" s="117"/>
      <c r="H19" s="5"/>
      <c r="I19" s="6"/>
    </row>
    <row r="20" spans="1:9" s="63" customFormat="1" x14ac:dyDescent="0.25">
      <c r="A20" s="140" t="s">
        <v>20</v>
      </c>
      <c r="B20" s="64" t="s">
        <v>45</v>
      </c>
      <c r="C20" s="91" t="s">
        <v>13</v>
      </c>
      <c r="D20" s="31">
        <v>1</v>
      </c>
      <c r="E20" s="117"/>
      <c r="F20" s="37">
        <f>E20*D20</f>
        <v>0</v>
      </c>
      <c r="G20" s="31"/>
      <c r="H20" s="5">
        <f>G20*D20</f>
        <v>0</v>
      </c>
      <c r="I20" s="6">
        <f>H20+F20</f>
        <v>0</v>
      </c>
    </row>
    <row r="21" spans="1:9" s="63" customFormat="1" x14ac:dyDescent="0.25">
      <c r="A21" s="141"/>
      <c r="B21" s="69" t="s">
        <v>38</v>
      </c>
      <c r="C21" s="117"/>
      <c r="D21" s="31"/>
      <c r="E21" s="117"/>
      <c r="F21" s="37"/>
      <c r="G21" s="31"/>
      <c r="H21" s="5"/>
      <c r="I21" s="6"/>
    </row>
    <row r="22" spans="1:9" s="63" customFormat="1" x14ac:dyDescent="0.25">
      <c r="A22" s="140" t="s">
        <v>21</v>
      </c>
      <c r="B22" s="87" t="s">
        <v>117</v>
      </c>
      <c r="C22" s="37" t="s">
        <v>77</v>
      </c>
      <c r="D22" s="11">
        <v>3</v>
      </c>
      <c r="E22" s="5"/>
      <c r="F22" s="5"/>
      <c r="G22" s="145"/>
      <c r="H22" s="5">
        <f>G22*D22</f>
        <v>0</v>
      </c>
      <c r="I22" s="5">
        <f>H22+F22</f>
        <v>0</v>
      </c>
    </row>
    <row r="23" spans="1:9" s="63" customFormat="1" x14ac:dyDescent="0.25">
      <c r="A23" s="141"/>
      <c r="B23" s="79" t="s">
        <v>118</v>
      </c>
      <c r="C23" s="37"/>
      <c r="D23" s="37"/>
      <c r="E23" s="5"/>
      <c r="F23" s="5"/>
      <c r="G23" s="5"/>
      <c r="H23" s="5"/>
      <c r="I23" s="5"/>
    </row>
    <row r="24" spans="1:9" s="63" customFormat="1" x14ac:dyDescent="0.25">
      <c r="A24" s="140" t="s">
        <v>22</v>
      </c>
      <c r="B24" s="73" t="s">
        <v>123</v>
      </c>
      <c r="C24" s="37" t="s">
        <v>33</v>
      </c>
      <c r="D24" s="31">
        <v>1</v>
      </c>
      <c r="E24" s="117"/>
      <c r="F24" s="37">
        <f>E24*D24</f>
        <v>0</v>
      </c>
      <c r="G24" s="117"/>
      <c r="H24" s="5">
        <f>G24*D24</f>
        <v>0</v>
      </c>
      <c r="I24" s="6">
        <f>H24+F24</f>
        <v>0</v>
      </c>
    </row>
    <row r="25" spans="1:9" s="63" customFormat="1" x14ac:dyDescent="0.25">
      <c r="A25" s="141"/>
      <c r="B25" s="72" t="s">
        <v>124</v>
      </c>
      <c r="C25" s="37"/>
      <c r="D25" s="31"/>
      <c r="E25" s="117"/>
      <c r="F25" s="37"/>
      <c r="G25" s="117"/>
      <c r="H25" s="5"/>
      <c r="I25" s="6"/>
    </row>
    <row r="26" spans="1:9" s="63" customFormat="1" x14ac:dyDescent="0.25">
      <c r="A26" s="140" t="s">
        <v>23</v>
      </c>
      <c r="B26" s="64" t="s">
        <v>125</v>
      </c>
      <c r="C26" s="117" t="s">
        <v>8</v>
      </c>
      <c r="D26" s="31">
        <v>1</v>
      </c>
      <c r="E26" s="92"/>
      <c r="F26" s="37">
        <f>E26*D26</f>
        <v>0</v>
      </c>
      <c r="G26" s="117"/>
      <c r="H26" s="5">
        <f>G26*D26</f>
        <v>0</v>
      </c>
      <c r="I26" s="6">
        <f>H26+F26</f>
        <v>0</v>
      </c>
    </row>
    <row r="27" spans="1:9" s="63" customFormat="1" x14ac:dyDescent="0.25">
      <c r="A27" s="141"/>
      <c r="B27" s="89" t="s">
        <v>126</v>
      </c>
      <c r="C27" s="117"/>
      <c r="D27" s="31"/>
      <c r="E27" s="117"/>
      <c r="F27" s="37"/>
      <c r="G27" s="117"/>
      <c r="H27" s="5"/>
      <c r="I27" s="6"/>
    </row>
    <row r="28" spans="1:9" s="63" customFormat="1" x14ac:dyDescent="0.25">
      <c r="A28" s="140" t="s">
        <v>24</v>
      </c>
      <c r="B28" s="64" t="s">
        <v>46</v>
      </c>
      <c r="C28" s="117" t="s">
        <v>33</v>
      </c>
      <c r="D28" s="31">
        <v>1</v>
      </c>
      <c r="E28" s="117"/>
      <c r="F28" s="37">
        <f>E28*D28</f>
        <v>0</v>
      </c>
      <c r="G28" s="31"/>
      <c r="H28" s="5">
        <f>G28*D28</f>
        <v>0</v>
      </c>
      <c r="I28" s="6">
        <f>H28+F28</f>
        <v>0</v>
      </c>
    </row>
    <row r="29" spans="1:9" s="63" customFormat="1" x14ac:dyDescent="0.25">
      <c r="A29" s="141"/>
      <c r="B29" s="69" t="s">
        <v>53</v>
      </c>
      <c r="C29" s="117"/>
      <c r="D29" s="117"/>
      <c r="E29" s="117"/>
      <c r="F29" s="37"/>
      <c r="G29" s="117"/>
      <c r="H29" s="5"/>
      <c r="I29" s="6"/>
    </row>
    <row r="30" spans="1:9" s="63" customFormat="1" x14ac:dyDescent="0.25">
      <c r="A30" s="140" t="s">
        <v>25</v>
      </c>
      <c r="B30" s="64" t="s">
        <v>127</v>
      </c>
      <c r="C30" s="117" t="s">
        <v>33</v>
      </c>
      <c r="D30" s="31">
        <v>1</v>
      </c>
      <c r="E30" s="92"/>
      <c r="F30" s="37">
        <f>E30*D30</f>
        <v>0</v>
      </c>
      <c r="G30" s="31"/>
      <c r="H30" s="5">
        <f>G30*D30</f>
        <v>0</v>
      </c>
      <c r="I30" s="6">
        <f>H30+F30</f>
        <v>0</v>
      </c>
    </row>
    <row r="31" spans="1:9" s="63" customFormat="1" x14ac:dyDescent="0.25">
      <c r="A31" s="141"/>
      <c r="B31" s="89" t="s">
        <v>128</v>
      </c>
      <c r="C31" s="117"/>
      <c r="D31" s="31"/>
      <c r="E31" s="117"/>
      <c r="F31" s="37"/>
      <c r="G31" s="31"/>
      <c r="H31" s="5"/>
      <c r="I31" s="6"/>
    </row>
    <row r="32" spans="1:9" s="63" customFormat="1" x14ac:dyDescent="0.25">
      <c r="A32" s="140" t="s">
        <v>26</v>
      </c>
      <c r="B32" s="81" t="s">
        <v>101</v>
      </c>
      <c r="C32" s="2" t="s">
        <v>8</v>
      </c>
      <c r="D32" s="11">
        <v>2</v>
      </c>
      <c r="E32" s="5"/>
      <c r="F32" s="5">
        <f>E32*D32</f>
        <v>0</v>
      </c>
      <c r="G32" s="5"/>
      <c r="H32" s="5">
        <f>G32*D32</f>
        <v>0</v>
      </c>
      <c r="I32" s="5">
        <f t="shared" ref="I32" si="8">H32+F32</f>
        <v>0</v>
      </c>
    </row>
    <row r="33" spans="1:9" s="63" customFormat="1" x14ac:dyDescent="0.25">
      <c r="A33" s="141"/>
      <c r="B33" s="79" t="s">
        <v>102</v>
      </c>
      <c r="C33" s="2"/>
      <c r="D33" s="11"/>
      <c r="E33" s="5"/>
      <c r="F33" s="5"/>
      <c r="G33" s="5"/>
      <c r="H33" s="5"/>
      <c r="I33" s="5"/>
    </row>
    <row r="34" spans="1:9" s="63" customFormat="1" x14ac:dyDescent="0.25">
      <c r="A34" s="140" t="s">
        <v>27</v>
      </c>
      <c r="B34" s="78" t="s">
        <v>129</v>
      </c>
      <c r="C34" s="2" t="s">
        <v>8</v>
      </c>
      <c r="D34" s="11">
        <v>2</v>
      </c>
      <c r="E34" s="5"/>
      <c r="F34" s="5">
        <f>E34*D34</f>
        <v>0</v>
      </c>
      <c r="G34" s="5"/>
      <c r="H34" s="5">
        <f>G34*D34</f>
        <v>0</v>
      </c>
      <c r="I34" s="5">
        <f>H34+F34</f>
        <v>0</v>
      </c>
    </row>
    <row r="35" spans="1:9" s="63" customFormat="1" x14ac:dyDescent="0.25">
      <c r="A35" s="141"/>
      <c r="B35" s="79" t="s">
        <v>94</v>
      </c>
      <c r="C35" s="2"/>
      <c r="D35" s="11"/>
      <c r="E35" s="5"/>
      <c r="F35" s="5"/>
      <c r="G35" s="5"/>
      <c r="H35" s="5"/>
      <c r="I35" s="5"/>
    </row>
    <row r="36" spans="1:9" s="63" customFormat="1" x14ac:dyDescent="0.25">
      <c r="A36" s="140" t="s">
        <v>28</v>
      </c>
      <c r="B36" s="78" t="s">
        <v>99</v>
      </c>
      <c r="C36" s="2" t="s">
        <v>8</v>
      </c>
      <c r="D36" s="11">
        <v>2</v>
      </c>
      <c r="E36" s="5"/>
      <c r="F36" s="5">
        <f>E36*D36</f>
        <v>0</v>
      </c>
      <c r="G36" s="5"/>
      <c r="H36" s="5">
        <f>G36*D36</f>
        <v>0</v>
      </c>
      <c r="I36" s="5">
        <f t="shared" ref="I36" si="9">H36+F36</f>
        <v>0</v>
      </c>
    </row>
    <row r="37" spans="1:9" s="63" customFormat="1" x14ac:dyDescent="0.25">
      <c r="A37" s="141"/>
      <c r="B37" s="79" t="s">
        <v>100</v>
      </c>
      <c r="C37" s="2"/>
      <c r="D37" s="11"/>
      <c r="E37" s="5"/>
      <c r="F37" s="5"/>
      <c r="G37" s="5"/>
      <c r="H37" s="5"/>
      <c r="I37" s="146"/>
    </row>
    <row r="38" spans="1:9" s="63" customFormat="1" x14ac:dyDescent="0.25">
      <c r="A38" s="140" t="s">
        <v>29</v>
      </c>
      <c r="B38" s="70" t="s">
        <v>90</v>
      </c>
      <c r="C38" s="2" t="s">
        <v>42</v>
      </c>
      <c r="D38" s="30">
        <v>1</v>
      </c>
      <c r="E38" s="5"/>
      <c r="F38" s="11">
        <f t="shared" ref="F38" si="10">E38*D38</f>
        <v>0</v>
      </c>
      <c r="G38" s="6"/>
      <c r="H38" s="5">
        <f t="shared" ref="H38" si="11">G38*D38</f>
        <v>0</v>
      </c>
      <c r="I38" s="6">
        <f t="shared" ref="I38" si="12">H38+F38</f>
        <v>0</v>
      </c>
    </row>
    <row r="39" spans="1:9" s="63" customFormat="1" x14ac:dyDescent="0.25">
      <c r="A39" s="141"/>
      <c r="B39" s="90" t="s">
        <v>130</v>
      </c>
      <c r="C39" s="92"/>
      <c r="D39" s="92"/>
      <c r="E39" s="92"/>
      <c r="F39" s="103"/>
      <c r="G39" s="92"/>
      <c r="H39" s="8"/>
      <c r="I39" s="8"/>
    </row>
    <row r="40" spans="1:9" s="63" customFormat="1" x14ac:dyDescent="0.25">
      <c r="A40" s="140" t="s">
        <v>30</v>
      </c>
      <c r="B40" s="80" t="s">
        <v>131</v>
      </c>
      <c r="C40" s="2" t="s">
        <v>42</v>
      </c>
      <c r="D40" s="30">
        <v>4</v>
      </c>
      <c r="E40" s="5"/>
      <c r="F40" s="11">
        <f t="shared" ref="F40" si="13">E40*D40</f>
        <v>0</v>
      </c>
      <c r="G40" s="6"/>
      <c r="H40" s="5">
        <f t="shared" ref="H40" si="14">G40*D40</f>
        <v>0</v>
      </c>
      <c r="I40" s="6">
        <f t="shared" ref="I40" si="15">H40+F40</f>
        <v>0</v>
      </c>
    </row>
    <row r="41" spans="1:9" s="63" customFormat="1" ht="15.75" x14ac:dyDescent="0.3">
      <c r="A41" s="141"/>
      <c r="B41" s="72" t="s">
        <v>132</v>
      </c>
      <c r="C41" s="91"/>
      <c r="D41" s="147"/>
      <c r="E41" s="37"/>
      <c r="F41" s="37"/>
      <c r="G41" s="37"/>
      <c r="H41" s="5"/>
      <c r="I41" s="6"/>
    </row>
    <row r="42" spans="1:9" s="63" customFormat="1" x14ac:dyDescent="0.25">
      <c r="A42" s="140" t="s">
        <v>31</v>
      </c>
      <c r="B42" s="82" t="s">
        <v>75</v>
      </c>
      <c r="C42" s="2" t="s">
        <v>8</v>
      </c>
      <c r="D42" s="30">
        <v>8</v>
      </c>
      <c r="E42" s="11"/>
      <c r="F42" s="37">
        <f t="shared" ref="F42" si="16">E42*D42</f>
        <v>0</v>
      </c>
      <c r="G42" s="6"/>
      <c r="H42" s="5">
        <f t="shared" ref="H42" si="17">G42*D42</f>
        <v>0</v>
      </c>
      <c r="I42" s="6">
        <f t="shared" ref="I42" si="18">H42+F42</f>
        <v>0</v>
      </c>
    </row>
    <row r="43" spans="1:9" s="63" customFormat="1" x14ac:dyDescent="0.25">
      <c r="A43" s="141"/>
      <c r="B43" s="83" t="s">
        <v>76</v>
      </c>
      <c r="C43" s="2"/>
      <c r="D43" s="30"/>
      <c r="E43" s="37"/>
      <c r="F43" s="37"/>
      <c r="G43" s="6"/>
      <c r="H43" s="5"/>
      <c r="I43" s="6"/>
    </row>
    <row r="44" spans="1:9" s="63" customFormat="1" x14ac:dyDescent="0.25">
      <c r="A44" s="140" t="s">
        <v>32</v>
      </c>
      <c r="B44" s="88" t="s">
        <v>135</v>
      </c>
      <c r="C44" s="117" t="s">
        <v>8</v>
      </c>
      <c r="D44" s="31">
        <v>5</v>
      </c>
      <c r="E44" s="31"/>
      <c r="F44" s="37">
        <f>E44*D44</f>
        <v>0</v>
      </c>
      <c r="G44" s="31"/>
      <c r="H44" s="5">
        <f>G44*D44</f>
        <v>0</v>
      </c>
      <c r="I44" s="6">
        <f>H44+F44</f>
        <v>0</v>
      </c>
    </row>
    <row r="45" spans="1:9" s="63" customFormat="1" x14ac:dyDescent="0.25">
      <c r="A45" s="141"/>
      <c r="B45" s="89" t="s">
        <v>136</v>
      </c>
      <c r="C45" s="117"/>
      <c r="D45" s="31"/>
      <c r="E45" s="117"/>
      <c r="F45" s="37"/>
      <c r="G45" s="117"/>
      <c r="H45" s="5"/>
      <c r="I45" s="6"/>
    </row>
    <row r="46" spans="1:9" s="63" customFormat="1" x14ac:dyDescent="0.25">
      <c r="A46" s="140" t="s">
        <v>48</v>
      </c>
      <c r="B46" s="80" t="s">
        <v>133</v>
      </c>
      <c r="C46" s="2" t="s">
        <v>8</v>
      </c>
      <c r="D46" s="103">
        <v>6</v>
      </c>
      <c r="E46" s="31"/>
      <c r="F46" s="37">
        <f t="shared" ref="F46" si="19">E46*D46</f>
        <v>0</v>
      </c>
      <c r="G46" s="8"/>
      <c r="H46" s="5">
        <f t="shared" ref="H46" si="20">G46*D46</f>
        <v>0</v>
      </c>
      <c r="I46" s="6">
        <f t="shared" ref="I46" si="21">H46+F46</f>
        <v>0</v>
      </c>
    </row>
    <row r="47" spans="1:9" s="63" customFormat="1" x14ac:dyDescent="0.25">
      <c r="A47" s="141"/>
      <c r="B47" s="72" t="s">
        <v>134</v>
      </c>
      <c r="C47" s="75"/>
      <c r="D47" s="84"/>
      <c r="E47" s="65"/>
      <c r="F47" s="66"/>
      <c r="G47" s="85"/>
      <c r="H47" s="67"/>
      <c r="I47" s="68"/>
    </row>
    <row r="48" spans="1:9" x14ac:dyDescent="0.25">
      <c r="A48" s="47"/>
      <c r="B48" s="46" t="s">
        <v>64</v>
      </c>
      <c r="C48" s="52"/>
      <c r="D48" s="52"/>
      <c r="E48" s="52"/>
      <c r="F48" s="39">
        <f>SUM(F10:F47)</f>
        <v>0</v>
      </c>
      <c r="G48" s="52"/>
      <c r="H48" s="39">
        <f>SUM(H10:H47)</f>
        <v>0</v>
      </c>
      <c r="I48" s="40">
        <f>SUM(I10:I47)</f>
        <v>0</v>
      </c>
    </row>
    <row r="49" spans="1:10" x14ac:dyDescent="0.25">
      <c r="A49" s="47"/>
      <c r="B49" s="33" t="s">
        <v>9</v>
      </c>
      <c r="C49" s="12">
        <v>0.03</v>
      </c>
      <c r="D49" s="60"/>
      <c r="E49" s="60"/>
      <c r="F49" s="40">
        <f>I49</f>
        <v>0</v>
      </c>
      <c r="G49" s="92"/>
      <c r="H49" s="40"/>
      <c r="I49" s="40">
        <f>F48*C49</f>
        <v>0</v>
      </c>
    </row>
    <row r="50" spans="1:10" x14ac:dyDescent="0.25">
      <c r="A50" s="47"/>
      <c r="B50" s="33" t="s">
        <v>7</v>
      </c>
      <c r="C50" s="9"/>
      <c r="D50" s="60"/>
      <c r="E50" s="60"/>
      <c r="F50" s="40">
        <f t="shared" ref="F50:H50" si="22">SUM(F48:F49)</f>
        <v>0</v>
      </c>
      <c r="G50" s="40"/>
      <c r="H50" s="40">
        <f t="shared" si="22"/>
        <v>0</v>
      </c>
      <c r="I50" s="40">
        <f>SUM(I48:I49)</f>
        <v>0</v>
      </c>
    </row>
    <row r="51" spans="1:10" x14ac:dyDescent="0.25">
      <c r="A51" s="47"/>
      <c r="B51" s="27" t="s">
        <v>145</v>
      </c>
      <c r="C51" s="113"/>
      <c r="D51" s="92"/>
      <c r="E51" s="92"/>
      <c r="F51" s="40">
        <f>F50-F53-F54-F52</f>
        <v>0</v>
      </c>
      <c r="G51" s="40"/>
      <c r="H51" s="40">
        <f t="shared" ref="H51:I51" si="23">H50-H53-H54-H52</f>
        <v>0</v>
      </c>
      <c r="I51" s="40">
        <f t="shared" si="23"/>
        <v>-122.6</v>
      </c>
    </row>
    <row r="52" spans="1:10" x14ac:dyDescent="0.25">
      <c r="A52" s="47"/>
      <c r="B52" s="27" t="s">
        <v>144</v>
      </c>
      <c r="C52" s="113"/>
      <c r="D52" s="92"/>
      <c r="E52" s="92"/>
      <c r="F52" s="40">
        <f>F10+F22+F14*1.03+F16</f>
        <v>0</v>
      </c>
      <c r="G52" s="40"/>
      <c r="H52" s="40">
        <f>H10+H22+H14+H16</f>
        <v>0</v>
      </c>
      <c r="I52" s="40">
        <v>122.6</v>
      </c>
      <c r="J52" s="112"/>
    </row>
    <row r="53" spans="1:10" x14ac:dyDescent="0.25">
      <c r="A53" s="47"/>
      <c r="B53" s="27" t="s">
        <v>140</v>
      </c>
      <c r="C53" s="113"/>
      <c r="D53" s="92"/>
      <c r="E53" s="92"/>
      <c r="F53" s="40"/>
      <c r="G53" s="92"/>
      <c r="H53" s="40">
        <f>G24+G26+G29+G30</f>
        <v>0</v>
      </c>
      <c r="I53" s="40">
        <f>H53</f>
        <v>0</v>
      </c>
    </row>
    <row r="54" spans="1:10" x14ac:dyDescent="0.25">
      <c r="A54" s="47"/>
      <c r="B54" s="27" t="s">
        <v>141</v>
      </c>
      <c r="C54" s="113"/>
      <c r="D54" s="92"/>
      <c r="E54" s="92"/>
      <c r="F54" s="39">
        <f>(F24+F26+F28+F30)*1.03</f>
        <v>0</v>
      </c>
      <c r="G54" s="92"/>
      <c r="H54" s="40"/>
      <c r="I54" s="40">
        <f>F54</f>
        <v>0</v>
      </c>
    </row>
    <row r="55" spans="1:10" x14ac:dyDescent="0.25">
      <c r="A55" s="47"/>
      <c r="B55" s="24" t="s">
        <v>61</v>
      </c>
      <c r="C55" s="114" t="s">
        <v>147</v>
      </c>
      <c r="D55" s="52"/>
      <c r="E55" s="52"/>
      <c r="F55" s="40"/>
      <c r="G55" s="92"/>
      <c r="H55" s="40"/>
      <c r="I55" s="40" t="e">
        <f>I53*C55</f>
        <v>#VALUE!</v>
      </c>
    </row>
    <row r="56" spans="1:10" x14ac:dyDescent="0.25">
      <c r="A56" s="47"/>
      <c r="B56" s="24" t="s">
        <v>142</v>
      </c>
      <c r="C56" s="114" t="s">
        <v>147</v>
      </c>
      <c r="D56" s="92"/>
      <c r="E56" s="92"/>
      <c r="F56" s="40"/>
      <c r="G56" s="92"/>
      <c r="H56" s="40"/>
      <c r="I56" s="40" t="e">
        <f>I52*C56</f>
        <v>#VALUE!</v>
      </c>
    </row>
    <row r="57" spans="1:10" x14ac:dyDescent="0.25">
      <c r="A57" s="47"/>
      <c r="B57" s="24" t="s">
        <v>143</v>
      </c>
      <c r="C57" s="114" t="s">
        <v>147</v>
      </c>
      <c r="D57" s="92"/>
      <c r="E57" s="92"/>
      <c r="F57" s="40"/>
      <c r="G57" s="92"/>
      <c r="H57" s="40"/>
      <c r="I57" s="40" t="e">
        <f>I51*C57</f>
        <v>#VALUE!</v>
      </c>
    </row>
    <row r="58" spans="1:10" x14ac:dyDescent="0.25">
      <c r="A58" s="47"/>
      <c r="B58" s="46" t="s">
        <v>62</v>
      </c>
      <c r="C58" s="52"/>
      <c r="D58" s="52"/>
      <c r="E58" s="52"/>
      <c r="F58" s="40"/>
      <c r="G58" s="52"/>
      <c r="H58" s="40"/>
      <c r="I58" s="40" t="e">
        <f>I50+I55+I56+I57</f>
        <v>#VALUE!</v>
      </c>
    </row>
    <row r="59" spans="1:10" x14ac:dyDescent="0.25">
      <c r="A59" s="47"/>
      <c r="B59" s="46" t="s">
        <v>63</v>
      </c>
      <c r="C59" s="48" t="s">
        <v>147</v>
      </c>
      <c r="D59" s="52"/>
      <c r="E59" s="52"/>
      <c r="F59" s="40"/>
      <c r="G59" s="52"/>
      <c r="H59" s="40"/>
      <c r="I59" s="39" t="e">
        <f>(I58-I54)*C59</f>
        <v>#VALUE!</v>
      </c>
    </row>
    <row r="60" spans="1:10" x14ac:dyDescent="0.25">
      <c r="A60" s="42"/>
      <c r="B60" s="43" t="s">
        <v>7</v>
      </c>
      <c r="C60" s="44"/>
      <c r="D60" s="44"/>
      <c r="E60" s="44"/>
      <c r="F60" s="45"/>
      <c r="G60" s="44"/>
      <c r="H60" s="45"/>
      <c r="I60" s="45" t="e">
        <f>SUM(I58:I59)</f>
        <v>#VALUE!</v>
      </c>
    </row>
    <row r="61" spans="1:10" x14ac:dyDescent="0.25">
      <c r="A61" s="47"/>
      <c r="B61" s="34" t="s">
        <v>10</v>
      </c>
      <c r="C61" s="10">
        <v>0.03</v>
      </c>
      <c r="D61" s="92"/>
      <c r="E61" s="92"/>
      <c r="F61" s="40"/>
      <c r="G61" s="92"/>
      <c r="H61" s="40"/>
      <c r="I61" s="40" t="e">
        <f>I60*C61</f>
        <v>#VALUE!</v>
      </c>
    </row>
    <row r="62" spans="1:10" x14ac:dyDescent="0.25">
      <c r="A62" s="47"/>
      <c r="B62" s="33" t="s">
        <v>7</v>
      </c>
      <c r="C62" s="37"/>
      <c r="D62" s="92"/>
      <c r="E62" s="92"/>
      <c r="F62" s="40"/>
      <c r="G62" s="92"/>
      <c r="H62" s="40"/>
      <c r="I62" s="40" t="e">
        <f>SUM(I60:I61)</f>
        <v>#VALUE!</v>
      </c>
    </row>
    <row r="63" spans="1:10" ht="15.75" x14ac:dyDescent="0.3">
      <c r="A63" s="1"/>
      <c r="B63" s="14"/>
      <c r="C63" s="53"/>
      <c r="D63" s="14"/>
      <c r="E63" s="53"/>
      <c r="F63" s="53"/>
      <c r="G63" s="53"/>
      <c r="H63" s="53"/>
      <c r="I63" s="14"/>
    </row>
    <row r="64" spans="1:10" ht="15.75" x14ac:dyDescent="0.3">
      <c r="A64" s="1"/>
      <c r="B64" s="124"/>
      <c r="C64" s="124"/>
      <c r="D64" s="124"/>
      <c r="E64" s="124"/>
      <c r="F64" s="124"/>
      <c r="G64" s="124"/>
      <c r="H64" s="124"/>
      <c r="I64" s="124"/>
    </row>
    <row r="65" spans="1:9" ht="15" customHeight="1" x14ac:dyDescent="0.25">
      <c r="A65" s="17"/>
      <c r="B65" s="142" t="s">
        <v>146</v>
      </c>
      <c r="C65" s="142"/>
      <c r="D65" s="142"/>
      <c r="E65" s="50"/>
      <c r="F65" s="123"/>
      <c r="G65" s="123"/>
      <c r="H65" s="123"/>
      <c r="I65" s="123"/>
    </row>
  </sheetData>
  <mergeCells count="34">
    <mergeCell ref="A46:A47"/>
    <mergeCell ref="A44:A45"/>
    <mergeCell ref="A34:A35"/>
    <mergeCell ref="A36:A37"/>
    <mergeCell ref="A38:A39"/>
    <mergeCell ref="A40:A41"/>
    <mergeCell ref="A42:A43"/>
    <mergeCell ref="B64:I64"/>
    <mergeCell ref="B65:D65"/>
    <mergeCell ref="F65:I65"/>
    <mergeCell ref="A8:C8"/>
    <mergeCell ref="A10:A11"/>
    <mergeCell ref="A12:A13"/>
    <mergeCell ref="A14:A15"/>
    <mergeCell ref="A20:A21"/>
    <mergeCell ref="A16:A17"/>
    <mergeCell ref="A18:A19"/>
    <mergeCell ref="A22:A23"/>
    <mergeCell ref="A24:A25"/>
    <mergeCell ref="A26:A27"/>
    <mergeCell ref="A28:A29"/>
    <mergeCell ref="A30:A31"/>
    <mergeCell ref="A32:A33"/>
    <mergeCell ref="I5:I6"/>
    <mergeCell ref="B1:I1"/>
    <mergeCell ref="A2:I2"/>
    <mergeCell ref="A3:I3"/>
    <mergeCell ref="A4:I4"/>
    <mergeCell ref="A5:A6"/>
    <mergeCell ref="B5:B6"/>
    <mergeCell ref="C5:C6"/>
    <mergeCell ref="D5:D6"/>
    <mergeCell ref="E5:F5"/>
    <mergeCell ref="G5:H5"/>
  </mergeCells>
  <pageMargins left="0.23622047244094491" right="0.23622047244094491" top="0.15748031496062992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ნაკრები</vt:lpstr>
      <vt:lpstr>1</vt:lpstr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2020-06-15T09:57:16Z</dcterms:modified>
</cp:coreProperties>
</file>