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ura.ichkitidze\Desktop\ვარძიის სკოლა\სატენდერო დოკუმენტაცია\საპროექტო სახარჯთაღრიცხვო დოკუმენტაცია\"/>
    </mc:Choice>
  </mc:AlternateContent>
  <bookViews>
    <workbookView xWindow="0" yWindow="0" windowWidth="28800" windowHeight="12300"/>
  </bookViews>
  <sheets>
    <sheet name="დანართი N1-2" sheetId="1" r:id="rId1"/>
  </sheets>
  <definedNames>
    <definedName name="_xlnm.Print_Area" localSheetId="0">'დანართი N1-2'!$A$1:$G$48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D10" i="1"/>
  <c r="G9" i="1" s="1"/>
  <c r="G11" i="1"/>
  <c r="G12" i="1"/>
  <c r="G13" i="1"/>
  <c r="G14" i="1"/>
  <c r="G15" i="1"/>
  <c r="G16" i="1"/>
  <c r="G23" i="1"/>
  <c r="G24" i="1"/>
  <c r="D25" i="1"/>
  <c r="G25" i="1" s="1"/>
  <c r="G26" i="1"/>
  <c r="G27" i="1"/>
  <c r="G28" i="1"/>
  <c r="G29" i="1"/>
  <c r="G30" i="1" l="1"/>
  <c r="G31" i="1" s="1"/>
  <c r="G32" i="1" s="1"/>
  <c r="G33" i="1" s="1"/>
  <c r="G34" i="1" s="1"/>
  <c r="G17" i="1"/>
  <c r="G18" i="1" s="1"/>
  <c r="G19" i="1" s="1"/>
  <c r="G20" i="1" s="1"/>
  <c r="G21" i="1" s="1"/>
  <c r="G35" i="1" s="1"/>
  <c r="G36" i="1"/>
  <c r="G37" i="1" s="1"/>
  <c r="G38" i="1" s="1"/>
  <c r="G39" i="1" s="1"/>
  <c r="G40" i="1" s="1"/>
  <c r="G41" i="1" s="1"/>
</calcChain>
</file>

<file path=xl/sharedStrings.xml><?xml version="1.0" encoding="utf-8"?>
<sst xmlns="http://schemas.openxmlformats.org/spreadsheetml/2006/main" count="69" uniqueCount="39">
  <si>
    <t>შენიშვნა:
1.პრეტენდენტის მიერ წარმოდგენილი ერთეულის ფასები არ უნდა აღემატებოდეს დანართი N1-ში მითითებული  შესაბამისი ერთეულის ზღვრული ფასების ოდენობას.
2. პრეტენდენტის მიერ ხარჯთაღრიცხვა ატვირთული იქნას  MS Excel-ის ფორმატის ფაილის სახით, დანართი N1–ის მიხედვით. (ხარჯთაღრიცხვის  წარმოუდგენლობა ან/და განუფასებლად წარმოდგენა დაზუსტებას არ დაექვემდებარება და გამოიწვევს პრეტენდენტის დისკვალიფიკაციას).
3. გაუთვალისწინებელი ხარჯი (5%) არის უცვლელი.</t>
  </si>
  <si>
    <t>sul</t>
  </si>
  <si>
    <t>jami</t>
  </si>
  <si>
    <t>masalis transportireba</t>
  </si>
  <si>
    <t>I da II Tavebis jami</t>
  </si>
  <si>
    <t>gegmiuri mogeba</t>
  </si>
  <si>
    <t>zednadebi xarjebi</t>
  </si>
  <si>
    <t xml:space="preserve"> jami</t>
  </si>
  <si>
    <t>cali</t>
  </si>
  <si>
    <t>masalis xarji</t>
  </si>
  <si>
    <t>ventili "arko" d-1/2"</t>
  </si>
  <si>
    <t>fasonuri nawilebi</t>
  </si>
  <si>
    <t>plastmasis fasonuri nawilebis mowyoba</t>
  </si>
  <si>
    <t>grZ.m.</t>
  </si>
  <si>
    <t>polipropilenis milebis mowy. d=20mm civi</t>
  </si>
  <si>
    <t>Sida samuSaoebi</t>
  </si>
  <si>
    <t>პოლიეტილენის plastmasis milebis mowy. d=50mm-mde</t>
  </si>
  <si>
    <t>kub.m.</t>
  </si>
  <si>
    <t xml:space="preserve">თხრილში ქვიშის საფუძვლის მოწყობა </t>
  </si>
  <si>
    <t xml:space="preserve">qviSa-xresovani narevis mowyoba </t>
  </si>
  <si>
    <t>tona</t>
  </si>
  <si>
    <t>7km-ze 7-4 = 1,08X1,75=</t>
  </si>
  <si>
    <t>gruntis transportireba</t>
  </si>
  <si>
    <t xml:space="preserve">III kat. gruntis ukan Cayra xeliT </t>
  </si>
  <si>
    <t xml:space="preserve">tranSeis  გათხრა xeliT III kat. gruntSi d=25mm wylis  milis Casadebad </t>
  </si>
  <si>
    <t>gare samuSaoebi</t>
  </si>
  <si>
    <t>1'</t>
  </si>
  <si>
    <t>ჯამი</t>
  </si>
  <si>
    <t>fasi</t>
  </si>
  <si>
    <t>zRvruli fasi</t>
  </si>
  <si>
    <t>ganz.</t>
  </si>
  <si>
    <t>dasaxeleba</t>
  </si>
  <si>
    <t>#</t>
  </si>
  <si>
    <t>s a m u S a o s</t>
  </si>
  <si>
    <t>დანართი N1-2</t>
  </si>
  <si>
    <t>varZiis skola (xarjTaRricxva)</t>
  </si>
  <si>
    <t>%</t>
  </si>
  <si>
    <t xml:space="preserve"> d.R.g.</t>
  </si>
  <si>
    <t>gauTvaliswinebeli xarji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</si>
</sst>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.000_р_._-;\-* #,##0.000_р_._-;_-* &quot;-&quot;??_р_._-;_-@_-"/>
    <numFmt numFmtId="166" formatCode="0.000"/>
    <numFmt numFmtId="167" formatCode="0.0000"/>
    <numFmt numFmtId="168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C00000"/>
      <name val="Arial"/>
      <family val="2"/>
      <charset val="204"/>
    </font>
    <font>
      <sz val="10"/>
      <name val="Arial"/>
      <family val="2"/>
      <charset val="204"/>
    </font>
    <font>
      <sz val="11"/>
      <name val="AcadNusx"/>
    </font>
    <font>
      <sz val="10"/>
      <name val="Arial"/>
      <family val="2"/>
    </font>
    <font>
      <sz val="12"/>
      <name val="AcadNusx"/>
    </font>
    <font>
      <sz val="10"/>
      <name val="AcadNusx"/>
    </font>
    <font>
      <b/>
      <sz val="10"/>
      <name val="AcadNusx"/>
    </font>
    <font>
      <b/>
      <sz val="11"/>
      <name val="AcadNusx"/>
    </font>
    <font>
      <sz val="11"/>
      <color indexed="8"/>
      <name val="Calibri"/>
      <family val="2"/>
    </font>
    <font>
      <b/>
      <sz val="12"/>
      <name val="AcadNusx"/>
    </font>
    <font>
      <sz val="11"/>
      <name val="Arachveulebrivi Thin"/>
      <family val="2"/>
    </font>
    <font>
      <b/>
      <sz val="11"/>
      <name val="Arachveulebrivi Thin"/>
      <family val="2"/>
    </font>
    <font>
      <sz val="11"/>
      <color theme="1"/>
      <name val="AcadNusx"/>
    </font>
    <font>
      <b/>
      <sz val="11"/>
      <color theme="1"/>
      <name val="AcadNusx"/>
    </font>
    <font>
      <sz val="12"/>
      <name val="Arachveulebrivi Thin"/>
      <family val="2"/>
    </font>
    <font>
      <sz val="11"/>
      <color indexed="8"/>
      <name val="AcadNusx"/>
    </font>
    <font>
      <b/>
      <sz val="11"/>
      <color indexed="8"/>
      <name val="AcadNusx"/>
    </font>
    <font>
      <b/>
      <sz val="12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5" fillId="0" borderId="0"/>
    <xf numFmtId="164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0" fontId="3" fillId="0" borderId="0"/>
  </cellStyleXfs>
  <cellXfs count="153">
    <xf numFmtId="0" fontId="0" fillId="0" borderId="0" xfId="0"/>
    <xf numFmtId="0" fontId="4" fillId="0" borderId="0" xfId="1" applyFont="1" applyBorder="1" applyAlignment="1">
      <alignment horizontal="center"/>
    </xf>
    <xf numFmtId="0" fontId="6" fillId="0" borderId="0" xfId="2" applyFont="1"/>
    <xf numFmtId="0" fontId="6" fillId="0" borderId="0" xfId="1" applyFont="1" applyBorder="1" applyAlignment="1">
      <alignment horizontal="center"/>
    </xf>
    <xf numFmtId="0" fontId="4" fillId="2" borderId="0" xfId="2" applyFont="1" applyFill="1"/>
    <xf numFmtId="2" fontId="4" fillId="3" borderId="1" xfId="2" applyNumberFormat="1" applyFont="1" applyFill="1" applyBorder="1" applyAlignment="1">
      <alignment horizontal="center" vertical="center"/>
    </xf>
    <xf numFmtId="165" fontId="7" fillId="3" borderId="2" xfId="3" applyNumberFormat="1" applyFont="1" applyFill="1" applyBorder="1" applyAlignment="1">
      <alignment horizontal="center"/>
    </xf>
    <xf numFmtId="165" fontId="7" fillId="3" borderId="1" xfId="3" applyNumberFormat="1" applyFont="1" applyFill="1" applyBorder="1" applyAlignment="1">
      <alignment horizontal="center"/>
    </xf>
    <xf numFmtId="0" fontId="8" fillId="3" borderId="1" xfId="2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/>
    </xf>
    <xf numFmtId="165" fontId="7" fillId="3" borderId="2" xfId="3" applyNumberFormat="1" applyFont="1" applyFill="1" applyBorder="1"/>
    <xf numFmtId="165" fontId="7" fillId="3" borderId="1" xfId="3" applyNumberFormat="1" applyFont="1" applyFill="1" applyBorder="1"/>
    <xf numFmtId="9" fontId="8" fillId="3" borderId="1" xfId="3" applyNumberFormat="1" applyFont="1" applyFill="1" applyBorder="1" applyAlignment="1">
      <alignment horizontal="center" vertical="center"/>
    </xf>
    <xf numFmtId="9" fontId="7" fillId="3" borderId="1" xfId="3" applyNumberFormat="1" applyFont="1" applyFill="1" applyBorder="1" applyAlignment="1">
      <alignment horizontal="center"/>
    </xf>
    <xf numFmtId="165" fontId="7" fillId="3" borderId="0" xfId="3" applyNumberFormat="1" applyFont="1" applyFill="1"/>
    <xf numFmtId="165" fontId="7" fillId="3" borderId="3" xfId="3" applyNumberFormat="1" applyFont="1" applyFill="1" applyBorder="1"/>
    <xf numFmtId="9" fontId="9" fillId="3" borderId="0" xfId="3" applyNumberFormat="1" applyFont="1" applyFill="1" applyAlignment="1">
      <alignment horizontal="center" vertical="center"/>
    </xf>
    <xf numFmtId="9" fontId="8" fillId="3" borderId="3" xfId="4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/>
    </xf>
    <xf numFmtId="0" fontId="7" fillId="2" borderId="0" xfId="2" applyFont="1" applyFill="1"/>
    <xf numFmtId="2" fontId="7" fillId="3" borderId="1" xfId="2" applyNumberFormat="1" applyFont="1" applyFill="1" applyBorder="1" applyAlignment="1">
      <alignment horizontal="center" vertical="center"/>
    </xf>
    <xf numFmtId="166" fontId="7" fillId="3" borderId="2" xfId="2" applyNumberFormat="1" applyFont="1" applyFill="1" applyBorder="1" applyAlignment="1">
      <alignment horizontal="center"/>
    </xf>
    <xf numFmtId="166" fontId="7" fillId="3" borderId="1" xfId="2" applyNumberFormat="1" applyFont="1" applyFill="1" applyBorder="1" applyAlignment="1">
      <alignment horizontal="center"/>
    </xf>
    <xf numFmtId="9" fontId="9" fillId="3" borderId="1" xfId="2" applyNumberFormat="1" applyFont="1" applyFill="1" applyBorder="1" applyAlignment="1">
      <alignment horizontal="center" vertical="center"/>
    </xf>
    <xf numFmtId="165" fontId="7" fillId="3" borderId="2" xfId="5" applyNumberFormat="1" applyFont="1" applyFill="1" applyBorder="1" applyAlignment="1">
      <alignment horizontal="center"/>
    </xf>
    <xf numFmtId="165" fontId="7" fillId="3" borderId="1" xfId="5" applyNumberFormat="1" applyFont="1" applyFill="1" applyBorder="1" applyAlignment="1">
      <alignment horizontal="center"/>
    </xf>
    <xf numFmtId="9" fontId="9" fillId="3" borderId="1" xfId="5" applyNumberFormat="1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/>
    </xf>
    <xf numFmtId="0" fontId="4" fillId="3" borderId="1" xfId="2" applyFont="1" applyFill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0" fontId="4" fillId="3" borderId="2" xfId="6" applyFont="1" applyFill="1" applyBorder="1" applyAlignment="1">
      <alignment horizontal="center"/>
    </xf>
    <xf numFmtId="0" fontId="4" fillId="3" borderId="1" xfId="6" applyFont="1" applyFill="1" applyBorder="1" applyAlignment="1">
      <alignment horizontal="center"/>
    </xf>
    <xf numFmtId="166" fontId="4" fillId="3" borderId="1" xfId="1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2" fontId="6" fillId="0" borderId="1" xfId="1" applyNumberFormat="1" applyFont="1" applyBorder="1" applyAlignment="1">
      <alignment horizontal="center"/>
    </xf>
    <xf numFmtId="2" fontId="8" fillId="3" borderId="2" xfId="1" applyNumberFormat="1" applyFont="1" applyFill="1" applyBorder="1" applyAlignment="1">
      <alignment horizontal="center"/>
    </xf>
    <xf numFmtId="2" fontId="8" fillId="3" borderId="1" xfId="1" applyNumberFormat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11" fillId="3" borderId="1" xfId="1" applyFont="1" applyFill="1" applyBorder="1" applyAlignment="1">
      <alignment horizontal="center"/>
    </xf>
    <xf numFmtId="9" fontId="9" fillId="3" borderId="1" xfId="1" applyNumberFormat="1" applyFont="1" applyFill="1" applyBorder="1" applyAlignment="1">
      <alignment horizontal="center"/>
    </xf>
    <xf numFmtId="0" fontId="4" fillId="0" borderId="0" xfId="1" applyFont="1" applyBorder="1"/>
    <xf numFmtId="0" fontId="4" fillId="0" borderId="1" xfId="1" applyFont="1" applyBorder="1" applyAlignment="1">
      <alignment horizontal="center" vertical="center"/>
    </xf>
    <xf numFmtId="2" fontId="8" fillId="3" borderId="4" xfId="1" applyNumberFormat="1" applyFont="1" applyFill="1" applyBorder="1" applyAlignment="1">
      <alignment horizontal="center"/>
    </xf>
    <xf numFmtId="2" fontId="8" fillId="3" borderId="5" xfId="1" applyNumberFormat="1" applyFont="1" applyFill="1" applyBorder="1" applyAlignment="1">
      <alignment horizontal="center"/>
    </xf>
    <xf numFmtId="167" fontId="4" fillId="3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68" fontId="4" fillId="0" borderId="4" xfId="0" applyNumberFormat="1" applyFont="1" applyFill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168" fontId="4" fillId="0" borderId="7" xfId="0" applyNumberFormat="1" applyFont="1" applyFill="1" applyBorder="1" applyAlignment="1">
      <alignment horizontal="center" vertical="center" wrapText="1"/>
    </xf>
    <xf numFmtId="166" fontId="9" fillId="0" borderId="7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68" fontId="4" fillId="0" borderId="10" xfId="0" applyNumberFormat="1" applyFont="1" applyFill="1" applyBorder="1" applyAlignment="1">
      <alignment horizontal="center" vertical="center" wrapText="1"/>
    </xf>
    <xf numFmtId="166" fontId="4" fillId="0" borderId="1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166" fontId="4" fillId="3" borderId="10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166" fontId="9" fillId="3" borderId="10" xfId="0" applyNumberFormat="1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168" fontId="4" fillId="4" borderId="2" xfId="0" applyNumberFormat="1" applyFont="1" applyFill="1" applyBorder="1" applyAlignment="1">
      <alignment horizontal="center" vertical="center" wrapText="1"/>
    </xf>
    <xf numFmtId="168" fontId="4" fillId="4" borderId="8" xfId="0" applyNumberFormat="1" applyFont="1" applyFill="1" applyBorder="1" applyAlignment="1">
      <alignment horizontal="center" vertical="center" wrapText="1"/>
    </xf>
    <xf numFmtId="166" fontId="14" fillId="4" borderId="1" xfId="7" applyNumberFormat="1" applyFont="1" applyFill="1" applyBorder="1" applyAlignment="1">
      <alignment horizontal="center"/>
    </xf>
    <xf numFmtId="0" fontId="14" fillId="4" borderId="11" xfId="7" applyFont="1" applyFill="1" applyBorder="1" applyAlignment="1">
      <alignment horizontal="center"/>
    </xf>
    <xf numFmtId="0" fontId="15" fillId="4" borderId="1" xfId="7" applyFont="1" applyFill="1" applyBorder="1" applyAlignment="1">
      <alignment horizontal="center"/>
    </xf>
    <xf numFmtId="0" fontId="15" fillId="4" borderId="1" xfId="7" applyFont="1" applyFill="1" applyBorder="1" applyAlignment="1">
      <alignment horizontal="center" vertical="center" wrapText="1"/>
    </xf>
    <xf numFmtId="168" fontId="4" fillId="0" borderId="2" xfId="0" applyNumberFormat="1" applyFont="1" applyFill="1" applyBorder="1" applyAlignment="1">
      <alignment horizontal="center" vertical="center" wrapText="1"/>
    </xf>
    <xf numFmtId="168" fontId="4" fillId="0" borderId="8" xfId="0" applyNumberFormat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/>
    </xf>
    <xf numFmtId="9" fontId="9" fillId="3" borderId="2" xfId="1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6" fontId="12" fillId="0" borderId="1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68" fontId="13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9" xfId="0" applyFont="1" applyBorder="1" applyAlignment="1">
      <alignment horizontal="center" wrapText="1"/>
    </xf>
    <xf numFmtId="0" fontId="14" fillId="0" borderId="0" xfId="0" applyFont="1"/>
    <xf numFmtId="166" fontId="17" fillId="3" borderId="1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2" fontId="9" fillId="3" borderId="7" xfId="0" applyNumberFormat="1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4" fillId="0" borderId="0" xfId="0" applyFont="1"/>
    <xf numFmtId="0" fontId="4" fillId="3" borderId="10" xfId="0" applyFont="1" applyFill="1" applyBorder="1" applyAlignment="1">
      <alignment horizontal="center"/>
    </xf>
    <xf numFmtId="166" fontId="9" fillId="3" borderId="1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wrapText="1"/>
    </xf>
    <xf numFmtId="0" fontId="12" fillId="0" borderId="0" xfId="0" applyFont="1"/>
    <xf numFmtId="166" fontId="13" fillId="3" borderId="5" xfId="0" applyNumberFormat="1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166" fontId="12" fillId="3" borderId="9" xfId="0" applyNumberFormat="1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8" fontId="4" fillId="0" borderId="11" xfId="0" applyNumberFormat="1" applyFont="1" applyFill="1" applyBorder="1" applyAlignment="1">
      <alignment horizontal="center" vertical="center" wrapText="1"/>
    </xf>
    <xf numFmtId="166" fontId="15" fillId="3" borderId="1" xfId="0" applyNumberFormat="1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6" fontId="9" fillId="3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7" fillId="4" borderId="2" xfId="6" applyFont="1" applyFill="1" applyBorder="1" applyAlignment="1">
      <alignment horizontal="center"/>
    </xf>
    <xf numFmtId="0" fontId="7" fillId="4" borderId="11" xfId="6" applyFont="1" applyFill="1" applyBorder="1" applyAlignment="1">
      <alignment horizontal="center"/>
    </xf>
    <xf numFmtId="0" fontId="7" fillId="4" borderId="1" xfId="6" applyFont="1" applyFill="1" applyBorder="1" applyAlignment="1">
      <alignment horizontal="center"/>
    </xf>
    <xf numFmtId="0" fontId="8" fillId="4" borderId="1" xfId="6" applyFont="1" applyFill="1" applyBorder="1" applyAlignment="1">
      <alignment horizontal="center"/>
    </xf>
    <xf numFmtId="0" fontId="7" fillId="3" borderId="2" xfId="6" applyFont="1" applyFill="1" applyBorder="1" applyAlignment="1">
      <alignment horizontal="center"/>
    </xf>
    <xf numFmtId="0" fontId="7" fillId="3" borderId="11" xfId="6" applyFont="1" applyFill="1" applyBorder="1" applyAlignment="1">
      <alignment horizontal="center"/>
    </xf>
    <xf numFmtId="0" fontId="7" fillId="3" borderId="1" xfId="6" applyFont="1" applyFill="1" applyBorder="1" applyAlignment="1">
      <alignment horizontal="center"/>
    </xf>
    <xf numFmtId="0" fontId="6" fillId="3" borderId="0" xfId="1" applyFont="1" applyFill="1" applyAlignment="1">
      <alignment horizontal="center"/>
    </xf>
    <xf numFmtId="0" fontId="4" fillId="3" borderId="0" xfId="6" applyFont="1" applyFill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168" fontId="4" fillId="0" borderId="7" xfId="0" applyNumberFormat="1" applyFont="1" applyFill="1" applyBorder="1" applyAlignment="1">
      <alignment horizontal="center" vertical="center" wrapText="1"/>
    </xf>
    <xf numFmtId="168" fontId="4" fillId="0" borderId="10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13" fillId="0" borderId="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9" fillId="3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0" fontId="7" fillId="3" borderId="1" xfId="6" applyFont="1" applyFill="1" applyBorder="1" applyAlignment="1">
      <alignment horizontal="center" vertical="center"/>
    </xf>
    <xf numFmtId="0" fontId="7" fillId="3" borderId="1" xfId="6" applyFont="1" applyFill="1" applyBorder="1" applyAlignment="1">
      <alignment horizontal="center" vertical="center" wrapText="1"/>
    </xf>
  </cellXfs>
  <cellStyles count="8">
    <cellStyle name="Comma 18" xfId="3"/>
    <cellStyle name="Normal" xfId="0" builtinId="0"/>
    <cellStyle name="Normal 11 2" xfId="7"/>
    <cellStyle name="Normal 3" xfId="2"/>
    <cellStyle name="Normal_gare wyalsadfenigagarini 2 2" xfId="6"/>
    <cellStyle name="Percent 2" xfId="4"/>
    <cellStyle name="Обычный 4 2" xfId="1"/>
    <cellStyle name="Финансовый 4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2" name="Text Box 4134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123825" cy="28575"/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35814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35814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42" name="Text Box 4134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123825" cy="28575"/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35814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35814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92" name="Text Box 4134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123825" cy="28575"/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35814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35814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42" name="Text Box 4134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123825" cy="28575"/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9718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9718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92" name="Text Box 4134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123825" cy="28575"/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9718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9718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7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42" name="Text Box 4134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0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0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1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1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1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1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2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3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3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4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4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4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5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5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5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5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6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6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6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7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7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7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7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7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8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8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8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8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9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9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9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123825" cy="28575"/>
    <xdr:sp macro="" textlink="">
      <xdr:nvSpPr>
        <xdr:cNvPr id="149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35814"/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35814"/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0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0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0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2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2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2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2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3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3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3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3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3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4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4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4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4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4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5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5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6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6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6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7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7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7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7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7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8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8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8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8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8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92" name="Text Box 4134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1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1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4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4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5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5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5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5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6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7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7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8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8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9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9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9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69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0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0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0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1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1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1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1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2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2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2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2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3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3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3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4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123825" cy="28575"/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35814"/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35814"/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5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5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5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7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7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7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7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8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8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9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9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9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79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1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1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1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1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2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2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2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2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2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2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3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3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3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3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3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42" name="Text Box 4134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6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6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8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8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9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9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9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89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0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0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0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0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1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1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1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1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2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2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2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2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3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3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3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3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4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4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4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4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4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5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5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5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5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5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6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6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6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6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7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7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7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7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8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8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8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8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8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9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9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123825" cy="28575"/>
    <xdr:sp macro="" textlink="">
      <xdr:nvSpPr>
        <xdr:cNvPr id="199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8575"/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35814"/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35814"/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609600" y="87630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8"/>
  <sheetViews>
    <sheetView tabSelected="1" view="pageBreakPreview" zoomScale="85" zoomScaleNormal="90" zoomScaleSheetLayoutView="85" workbookViewId="0">
      <selection activeCell="E28" sqref="E28"/>
    </sheetView>
  </sheetViews>
  <sheetFormatPr defaultRowHeight="15" x14ac:dyDescent="0.25"/>
  <cols>
    <col min="1" max="1" width="3.85546875" customWidth="1"/>
    <col min="2" max="2" width="64.5703125" customWidth="1"/>
    <col min="5" max="5" width="10.28515625" customWidth="1"/>
    <col min="7" max="7" width="13.7109375" customWidth="1"/>
    <col min="8" max="8" width="25.5703125" customWidth="1"/>
  </cols>
  <sheetData>
    <row r="1" spans="1:10" s="120" customFormat="1" ht="15" customHeight="1" x14ac:dyDescent="0.3">
      <c r="A1" s="150" t="s">
        <v>35</v>
      </c>
      <c r="B1" s="150"/>
      <c r="C1" s="150"/>
      <c r="D1" s="150"/>
      <c r="E1" s="150"/>
      <c r="F1" s="149" t="s">
        <v>34</v>
      </c>
      <c r="G1" s="149"/>
      <c r="H1" s="3"/>
      <c r="I1" s="3"/>
      <c r="J1" s="3"/>
    </row>
    <row r="2" spans="1:10" s="120" customFormat="1" ht="18" customHeight="1" x14ac:dyDescent="0.3">
      <c r="A2" s="150"/>
      <c r="B2" s="150"/>
      <c r="C2" s="150"/>
      <c r="D2" s="150"/>
      <c r="E2" s="150"/>
      <c r="F2" s="149"/>
      <c r="G2" s="149"/>
      <c r="H2" s="3"/>
      <c r="I2" s="3"/>
      <c r="J2" s="3"/>
    </row>
    <row r="3" spans="1:10" s="120" customFormat="1" ht="16.5" customHeight="1" x14ac:dyDescent="0.3">
      <c r="A3" s="151" t="s">
        <v>32</v>
      </c>
      <c r="B3" s="130" t="s">
        <v>33</v>
      </c>
      <c r="C3" s="151" t="s">
        <v>30</v>
      </c>
      <c r="D3" s="151" t="s">
        <v>1</v>
      </c>
      <c r="E3" s="152" t="s">
        <v>29</v>
      </c>
      <c r="F3" s="152" t="s">
        <v>28</v>
      </c>
      <c r="G3" s="136" t="s">
        <v>27</v>
      </c>
      <c r="H3" s="3"/>
      <c r="I3" s="3"/>
      <c r="J3" s="3"/>
    </row>
    <row r="4" spans="1:10" s="120" customFormat="1" ht="16.5" customHeight="1" x14ac:dyDescent="0.3">
      <c r="A4" s="151"/>
      <c r="B4" s="129" t="s">
        <v>31</v>
      </c>
      <c r="C4" s="151"/>
      <c r="D4" s="151"/>
      <c r="E4" s="152"/>
      <c r="F4" s="152"/>
      <c r="G4" s="136"/>
      <c r="H4" s="3"/>
      <c r="I4" s="3"/>
      <c r="J4" s="3"/>
    </row>
    <row r="5" spans="1:10" s="120" customFormat="1" ht="16.5" x14ac:dyDescent="0.3">
      <c r="A5" s="126" t="s">
        <v>26</v>
      </c>
      <c r="B5" s="128">
        <v>2</v>
      </c>
      <c r="C5" s="126">
        <v>3</v>
      </c>
      <c r="D5" s="128">
        <v>4</v>
      </c>
      <c r="E5" s="127">
        <v>5</v>
      </c>
      <c r="F5" s="126">
        <v>6</v>
      </c>
      <c r="G5" s="121">
        <v>7</v>
      </c>
      <c r="H5" s="3"/>
      <c r="I5" s="3"/>
      <c r="J5" s="3"/>
    </row>
    <row r="6" spans="1:10" s="120" customFormat="1" ht="16.5" x14ac:dyDescent="0.3">
      <c r="A6" s="122"/>
      <c r="B6" s="125" t="s">
        <v>25</v>
      </c>
      <c r="C6" s="124"/>
      <c r="D6" s="124"/>
      <c r="E6" s="123"/>
      <c r="F6" s="122"/>
      <c r="G6" s="121"/>
      <c r="H6" s="3"/>
      <c r="I6" s="3"/>
      <c r="J6" s="3"/>
    </row>
    <row r="7" spans="1:10" s="52" customFormat="1" ht="60" customHeight="1" x14ac:dyDescent="0.25">
      <c r="A7" s="119">
        <v>1</v>
      </c>
      <c r="B7" s="61" t="s">
        <v>24</v>
      </c>
      <c r="C7" s="60" t="s">
        <v>17</v>
      </c>
      <c r="D7" s="118">
        <v>2.88</v>
      </c>
      <c r="E7" s="81">
        <v>16.680555555555557</v>
      </c>
      <c r="F7" s="53">
        <v>0</v>
      </c>
      <c r="G7" s="87">
        <f>F7*D7</f>
        <v>0</v>
      </c>
    </row>
    <row r="8" spans="1:10" s="112" customFormat="1" ht="16.5" x14ac:dyDescent="0.3">
      <c r="A8" s="117">
        <v>2</v>
      </c>
      <c r="B8" s="116" t="s">
        <v>23</v>
      </c>
      <c r="C8" s="115" t="s">
        <v>17</v>
      </c>
      <c r="D8" s="114">
        <v>1.8</v>
      </c>
      <c r="E8" s="113">
        <v>7.2611111111111111</v>
      </c>
      <c r="F8" s="80">
        <v>0</v>
      </c>
      <c r="G8" s="87">
        <f>F8*D8</f>
        <v>0</v>
      </c>
    </row>
    <row r="9" spans="1:10" s="105" customFormat="1" ht="16.5" x14ac:dyDescent="0.3">
      <c r="A9" s="139">
        <v>3</v>
      </c>
      <c r="B9" s="111" t="s">
        <v>22</v>
      </c>
      <c r="C9" s="110"/>
      <c r="D9" s="109"/>
      <c r="E9" s="137">
        <v>4.3915343915343916</v>
      </c>
      <c r="F9" s="53">
        <v>0</v>
      </c>
      <c r="G9" s="87">
        <f>F9*D10</f>
        <v>0</v>
      </c>
    </row>
    <row r="10" spans="1:10" s="105" customFormat="1" ht="16.5" x14ac:dyDescent="0.3">
      <c r="A10" s="140"/>
      <c r="B10" s="108" t="s">
        <v>21</v>
      </c>
      <c r="C10" s="107" t="s">
        <v>20</v>
      </c>
      <c r="D10" s="106">
        <f>1.08*1.75</f>
        <v>1.8900000000000001</v>
      </c>
      <c r="E10" s="138"/>
      <c r="F10" s="63"/>
      <c r="G10" s="87"/>
    </row>
    <row r="11" spans="1:10" s="100" customFormat="1" ht="16.5" x14ac:dyDescent="0.3">
      <c r="A11" s="147">
        <v>4</v>
      </c>
      <c r="B11" s="104" t="s">
        <v>19</v>
      </c>
      <c r="C11" s="103" t="s">
        <v>17</v>
      </c>
      <c r="D11" s="102">
        <v>1.8</v>
      </c>
      <c r="E11" s="53">
        <v>8.4222222222222225</v>
      </c>
      <c r="F11" s="63">
        <v>0</v>
      </c>
      <c r="G11" s="87">
        <f t="shared" ref="G11:G16" si="0">F11*D11</f>
        <v>0</v>
      </c>
    </row>
    <row r="12" spans="1:10" s="100" customFormat="1" ht="16.5" x14ac:dyDescent="0.3">
      <c r="A12" s="148"/>
      <c r="B12" s="70" t="s">
        <v>9</v>
      </c>
      <c r="C12" s="101" t="s">
        <v>17</v>
      </c>
      <c r="D12" s="68">
        <v>1.8</v>
      </c>
      <c r="E12" s="48">
        <v>12.727777777777778</v>
      </c>
      <c r="F12" s="63">
        <v>0</v>
      </c>
      <c r="G12" s="87">
        <f t="shared" si="0"/>
        <v>0</v>
      </c>
    </row>
    <row r="13" spans="1:10" s="94" customFormat="1" ht="27.75" customHeight="1" x14ac:dyDescent="0.3">
      <c r="A13" s="131">
        <v>5</v>
      </c>
      <c r="B13" s="61" t="s">
        <v>18</v>
      </c>
      <c r="C13" s="99" t="s">
        <v>17</v>
      </c>
      <c r="D13" s="98">
        <v>0.72</v>
      </c>
      <c r="E13" s="53">
        <v>10.805555555555557</v>
      </c>
      <c r="F13" s="53">
        <v>0</v>
      </c>
      <c r="G13" s="87">
        <f t="shared" si="0"/>
        <v>0</v>
      </c>
    </row>
    <row r="14" spans="1:10" s="94" customFormat="1" ht="15.75" customHeight="1" x14ac:dyDescent="0.3">
      <c r="A14" s="131"/>
      <c r="B14" s="97" t="s">
        <v>9</v>
      </c>
      <c r="C14" s="96" t="s">
        <v>17</v>
      </c>
      <c r="D14" s="95">
        <v>0.72</v>
      </c>
      <c r="E14" s="48">
        <v>30.805555555555557</v>
      </c>
      <c r="F14" s="63">
        <v>0</v>
      </c>
      <c r="G14" s="87">
        <f t="shared" si="0"/>
        <v>0</v>
      </c>
    </row>
    <row r="15" spans="1:10" s="86" customFormat="1" ht="31.5" x14ac:dyDescent="0.3">
      <c r="A15" s="134">
        <v>6</v>
      </c>
      <c r="B15" s="93" t="s">
        <v>16</v>
      </c>
      <c r="C15" s="92" t="s">
        <v>13</v>
      </c>
      <c r="D15" s="91">
        <v>15</v>
      </c>
      <c r="E15" s="53">
        <v>2.8146666666666667</v>
      </c>
      <c r="F15" s="53">
        <v>0</v>
      </c>
      <c r="G15" s="87">
        <f t="shared" si="0"/>
        <v>0</v>
      </c>
    </row>
    <row r="16" spans="1:10" s="86" customFormat="1" ht="16.5" x14ac:dyDescent="0.3">
      <c r="A16" s="135"/>
      <c r="B16" s="90" t="s">
        <v>9</v>
      </c>
      <c r="C16" s="89" t="s">
        <v>13</v>
      </c>
      <c r="D16" s="88">
        <v>15</v>
      </c>
      <c r="E16" s="48">
        <v>3.96</v>
      </c>
      <c r="F16" s="63">
        <v>0</v>
      </c>
      <c r="G16" s="87">
        <f t="shared" si="0"/>
        <v>0</v>
      </c>
    </row>
    <row r="17" spans="1:244" s="3" customFormat="1" ht="16.5" x14ac:dyDescent="0.3">
      <c r="A17" s="33"/>
      <c r="B17" s="34" t="s">
        <v>7</v>
      </c>
      <c r="C17" s="85"/>
      <c r="D17" s="45"/>
      <c r="E17" s="84"/>
      <c r="F17" s="80"/>
      <c r="G17" s="42">
        <f>SUM(G7:G16)</f>
        <v>0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</row>
    <row r="18" spans="1:244" s="3" customFormat="1" ht="16.5" x14ac:dyDescent="0.3">
      <c r="A18" s="33"/>
      <c r="B18" s="34" t="s">
        <v>6</v>
      </c>
      <c r="C18" s="83" t="s">
        <v>36</v>
      </c>
      <c r="D18" s="32"/>
      <c r="E18" s="81"/>
      <c r="F18" s="80"/>
      <c r="G18" s="29" t="e">
        <f>G17*C18</f>
        <v>#VALUE!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</row>
    <row r="19" spans="1:244" s="3" customFormat="1" ht="16.5" x14ac:dyDescent="0.3">
      <c r="A19" s="38"/>
      <c r="B19" s="34" t="s">
        <v>2</v>
      </c>
      <c r="C19" s="82"/>
      <c r="D19" s="38"/>
      <c r="E19" s="81"/>
      <c r="F19" s="80"/>
      <c r="G19" s="35" t="e">
        <f>G18+G17</f>
        <v>#VALUE!</v>
      </c>
    </row>
    <row r="20" spans="1:244" s="3" customFormat="1" ht="16.5" x14ac:dyDescent="0.3">
      <c r="A20" s="33"/>
      <c r="B20" s="34" t="s">
        <v>5</v>
      </c>
      <c r="C20" s="83" t="s">
        <v>36</v>
      </c>
      <c r="D20" s="32"/>
      <c r="E20" s="81"/>
      <c r="F20" s="80"/>
      <c r="G20" s="29" t="e">
        <f>G19*C20</f>
        <v>#VALUE!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</row>
    <row r="21" spans="1:244" s="3" customFormat="1" ht="16.5" x14ac:dyDescent="0.3">
      <c r="A21" s="38"/>
      <c r="B21" s="34" t="s">
        <v>2</v>
      </c>
      <c r="C21" s="82"/>
      <c r="D21" s="38"/>
      <c r="E21" s="81"/>
      <c r="F21" s="80"/>
      <c r="G21" s="35" t="e">
        <f>G20+G19</f>
        <v>#VALUE!</v>
      </c>
    </row>
    <row r="22" spans="1:244" s="46" customFormat="1" ht="16.5" x14ac:dyDescent="0.3">
      <c r="A22" s="79"/>
      <c r="B22" s="78" t="s">
        <v>15</v>
      </c>
      <c r="C22" s="77"/>
      <c r="D22" s="76"/>
      <c r="E22" s="75"/>
      <c r="F22" s="74"/>
      <c r="G22" s="47"/>
    </row>
    <row r="23" spans="1:244" s="46" customFormat="1" ht="16.5" x14ac:dyDescent="0.3">
      <c r="A23" s="132">
        <v>1</v>
      </c>
      <c r="B23" s="73" t="s">
        <v>14</v>
      </c>
      <c r="C23" s="72" t="s">
        <v>13</v>
      </c>
      <c r="D23" s="71">
        <v>24</v>
      </c>
      <c r="E23" s="53">
        <v>6.6808333333333332</v>
      </c>
      <c r="F23" s="63">
        <v>0</v>
      </c>
      <c r="G23" s="47">
        <f t="shared" ref="G23:G29" si="1">F23*D23</f>
        <v>0</v>
      </c>
    </row>
    <row r="24" spans="1:244" s="46" customFormat="1" ht="16.5" x14ac:dyDescent="0.3">
      <c r="A24" s="133"/>
      <c r="B24" s="70" t="s">
        <v>9</v>
      </c>
      <c r="C24" s="69" t="s">
        <v>13</v>
      </c>
      <c r="D24" s="68">
        <v>24</v>
      </c>
      <c r="E24" s="48">
        <v>1.7304166666666667</v>
      </c>
      <c r="F24" s="63">
        <v>0</v>
      </c>
      <c r="G24" s="47">
        <f t="shared" si="1"/>
        <v>0</v>
      </c>
    </row>
    <row r="25" spans="1:244" s="67" customFormat="1" ht="19.5" customHeight="1" x14ac:dyDescent="0.3">
      <c r="A25" s="143">
        <v>2</v>
      </c>
      <c r="B25" s="56" t="s">
        <v>12</v>
      </c>
      <c r="C25" s="55" t="s">
        <v>8</v>
      </c>
      <c r="D25" s="54">
        <f>D27</f>
        <v>54</v>
      </c>
      <c r="E25" s="53">
        <v>5.9399999999999995</v>
      </c>
      <c r="F25" s="53">
        <v>0</v>
      </c>
      <c r="G25" s="47">
        <f t="shared" si="1"/>
        <v>0</v>
      </c>
    </row>
    <row r="26" spans="1:244" s="62" customFormat="1" ht="16.5" x14ac:dyDescent="0.3">
      <c r="A26" s="144"/>
      <c r="B26" s="66" t="s">
        <v>9</v>
      </c>
      <c r="C26" s="65" t="s">
        <v>8</v>
      </c>
      <c r="D26" s="64">
        <v>54</v>
      </c>
      <c r="E26" s="48">
        <v>0.27999999999999997</v>
      </c>
      <c r="F26" s="63">
        <v>0</v>
      </c>
      <c r="G26" s="47">
        <f t="shared" si="1"/>
        <v>0</v>
      </c>
    </row>
    <row r="27" spans="1:244" s="57" customFormat="1" ht="16.5" x14ac:dyDescent="0.3">
      <c r="A27" s="61">
        <v>3</v>
      </c>
      <c r="B27" s="60" t="s">
        <v>11</v>
      </c>
      <c r="C27" s="59" t="s">
        <v>8</v>
      </c>
      <c r="D27" s="58">
        <v>54</v>
      </c>
      <c r="E27" s="53">
        <v>0.62092592592592599</v>
      </c>
      <c r="F27" s="53">
        <v>0</v>
      </c>
      <c r="G27" s="47">
        <f t="shared" si="1"/>
        <v>0</v>
      </c>
    </row>
    <row r="28" spans="1:244" s="52" customFormat="1" ht="22.5" customHeight="1" x14ac:dyDescent="0.3">
      <c r="A28" s="145">
        <v>4</v>
      </c>
      <c r="B28" s="56" t="s">
        <v>10</v>
      </c>
      <c r="C28" s="55" t="s">
        <v>8</v>
      </c>
      <c r="D28" s="54">
        <v>8</v>
      </c>
      <c r="E28" s="53">
        <v>9.52</v>
      </c>
      <c r="F28" s="53">
        <v>0</v>
      </c>
      <c r="G28" s="47">
        <f t="shared" si="1"/>
        <v>0</v>
      </c>
    </row>
    <row r="29" spans="1:244" s="46" customFormat="1" ht="16.5" x14ac:dyDescent="0.3">
      <c r="A29" s="146"/>
      <c r="B29" s="51" t="s">
        <v>9</v>
      </c>
      <c r="C29" s="50" t="s">
        <v>8</v>
      </c>
      <c r="D29" s="49">
        <v>8</v>
      </c>
      <c r="E29" s="48">
        <v>15.58</v>
      </c>
      <c r="F29" s="48">
        <v>0</v>
      </c>
      <c r="G29" s="47">
        <f t="shared" si="1"/>
        <v>0</v>
      </c>
    </row>
    <row r="30" spans="1:244" s="3" customFormat="1" ht="16.5" x14ac:dyDescent="0.3">
      <c r="A30" s="33"/>
      <c r="B30" s="34" t="s">
        <v>7</v>
      </c>
      <c r="C30" s="33"/>
      <c r="D30" s="45"/>
      <c r="E30" s="44"/>
      <c r="F30" s="43"/>
      <c r="G30" s="42">
        <f>SUM(G23:G29)</f>
        <v>0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1"/>
      <c r="FX30" s="41"/>
      <c r="FY30" s="41"/>
      <c r="FZ30" s="41"/>
      <c r="GA30" s="41"/>
      <c r="GB30" s="41"/>
      <c r="GC30" s="41"/>
      <c r="GD30" s="41"/>
      <c r="GE30" s="41"/>
      <c r="GF30" s="41"/>
      <c r="GG30" s="41"/>
      <c r="GH30" s="41"/>
      <c r="GI30" s="41"/>
      <c r="GJ30" s="41"/>
      <c r="GK30" s="41"/>
      <c r="GL30" s="41"/>
      <c r="GM30" s="41"/>
      <c r="GN30" s="41"/>
      <c r="GO30" s="41"/>
      <c r="GP30" s="41"/>
      <c r="GQ30" s="41"/>
      <c r="GR30" s="41"/>
      <c r="GS30" s="41"/>
      <c r="GT30" s="41"/>
      <c r="GU30" s="41"/>
      <c r="GV30" s="41"/>
      <c r="GW30" s="41"/>
      <c r="GX30" s="41"/>
      <c r="GY30" s="41"/>
      <c r="GZ30" s="41"/>
      <c r="HA30" s="41"/>
      <c r="HB30" s="41"/>
      <c r="HC30" s="41"/>
      <c r="HD30" s="41"/>
      <c r="HE30" s="41"/>
      <c r="HF30" s="41"/>
      <c r="HG30" s="41"/>
      <c r="HH30" s="41"/>
      <c r="HI30" s="41"/>
      <c r="HJ30" s="41"/>
      <c r="HK30" s="41"/>
      <c r="HL30" s="41"/>
      <c r="HM30" s="41"/>
      <c r="HN30" s="41"/>
      <c r="HO30" s="41"/>
      <c r="HP30" s="41"/>
      <c r="HQ30" s="41"/>
      <c r="HR30" s="41"/>
      <c r="HS30" s="41"/>
      <c r="HT30" s="41"/>
      <c r="HU30" s="41"/>
      <c r="HV30" s="41"/>
      <c r="HW30" s="41"/>
      <c r="HX30" s="41"/>
      <c r="HY30" s="41"/>
      <c r="HZ30" s="41"/>
      <c r="IA30" s="41"/>
      <c r="IB30" s="41"/>
      <c r="IC30" s="41"/>
      <c r="ID30" s="41"/>
      <c r="IE30" s="41"/>
      <c r="IF30" s="41"/>
      <c r="IG30" s="41"/>
      <c r="IH30" s="41"/>
      <c r="II30" s="41"/>
      <c r="IJ30" s="41"/>
    </row>
    <row r="31" spans="1:244" s="3" customFormat="1" ht="16.5" x14ac:dyDescent="0.3">
      <c r="A31" s="33"/>
      <c r="B31" s="34" t="s">
        <v>6</v>
      </c>
      <c r="C31" s="40" t="s">
        <v>36</v>
      </c>
      <c r="D31" s="32"/>
      <c r="E31" s="37"/>
      <c r="F31" s="36"/>
      <c r="G31" s="29" t="e">
        <f>G30*C31</f>
        <v>#VALUE!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</row>
    <row r="32" spans="1:244" s="3" customFormat="1" ht="16.5" x14ac:dyDescent="0.3">
      <c r="A32" s="38"/>
      <c r="B32" s="34" t="s">
        <v>2</v>
      </c>
      <c r="C32" s="39"/>
      <c r="D32" s="38"/>
      <c r="E32" s="37"/>
      <c r="F32" s="36"/>
      <c r="G32" s="35" t="e">
        <f>G31+G30</f>
        <v>#VALUE!</v>
      </c>
    </row>
    <row r="33" spans="1:244" s="3" customFormat="1" ht="16.5" x14ac:dyDescent="0.3">
      <c r="A33" s="33"/>
      <c r="B33" s="34" t="s">
        <v>5</v>
      </c>
      <c r="C33" s="40" t="s">
        <v>36</v>
      </c>
      <c r="D33" s="32"/>
      <c r="E33" s="37"/>
      <c r="F33" s="36"/>
      <c r="G33" s="29" t="e">
        <f>G32*C33</f>
        <v>#VALUE!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</row>
    <row r="34" spans="1:244" s="3" customFormat="1" ht="16.5" x14ac:dyDescent="0.3">
      <c r="A34" s="38"/>
      <c r="B34" s="34" t="s">
        <v>2</v>
      </c>
      <c r="C34" s="39"/>
      <c r="D34" s="38"/>
      <c r="E34" s="37"/>
      <c r="F34" s="36"/>
      <c r="G34" s="35" t="e">
        <f>G33+G32</f>
        <v>#VALUE!</v>
      </c>
    </row>
    <row r="35" spans="1:244" s="3" customFormat="1" ht="16.5" x14ac:dyDescent="0.3">
      <c r="A35" s="33"/>
      <c r="B35" s="34" t="s">
        <v>4</v>
      </c>
      <c r="C35" s="33"/>
      <c r="D35" s="32"/>
      <c r="E35" s="31"/>
      <c r="F35" s="30"/>
      <c r="G35" s="29" t="e">
        <f>G34+G21</f>
        <v>#VALUE!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</row>
    <row r="36" spans="1:244" s="4" customFormat="1" ht="15.75" x14ac:dyDescent="0.3">
      <c r="A36" s="28"/>
      <c r="B36" s="27" t="s">
        <v>3</v>
      </c>
      <c r="C36" s="26" t="s">
        <v>36</v>
      </c>
      <c r="D36" s="25"/>
      <c r="E36" s="25"/>
      <c r="F36" s="24"/>
      <c r="G36" s="5" t="e">
        <f>(G29+G26+G24+G16+G14+G12)*C36</f>
        <v>#VALUE!</v>
      </c>
    </row>
    <row r="37" spans="1:244" s="19" customFormat="1" ht="15.75" x14ac:dyDescent="0.25">
      <c r="A37" s="9"/>
      <c r="B37" s="8" t="s">
        <v>2</v>
      </c>
      <c r="C37" s="23"/>
      <c r="D37" s="22"/>
      <c r="E37" s="22"/>
      <c r="F37" s="21"/>
      <c r="G37" s="20" t="e">
        <f>G36+G35</f>
        <v>#VALUE!</v>
      </c>
    </row>
    <row r="38" spans="1:244" s="4" customFormat="1" ht="15.75" x14ac:dyDescent="0.3">
      <c r="A38" s="18"/>
      <c r="B38" s="17" t="s">
        <v>38</v>
      </c>
      <c r="C38" s="16">
        <v>0.05</v>
      </c>
      <c r="D38" s="15"/>
      <c r="E38" s="14"/>
      <c r="F38" s="14"/>
      <c r="G38" s="5" t="e">
        <f>G37*C38</f>
        <v>#VALUE!</v>
      </c>
    </row>
    <row r="39" spans="1:244" s="4" customFormat="1" ht="15.75" x14ac:dyDescent="0.3">
      <c r="A39" s="9"/>
      <c r="B39" s="8" t="s">
        <v>2</v>
      </c>
      <c r="C39" s="13"/>
      <c r="D39" s="7"/>
      <c r="E39" s="7"/>
      <c r="F39" s="6"/>
      <c r="G39" s="5" t="e">
        <f>G38+G37</f>
        <v>#VALUE!</v>
      </c>
    </row>
    <row r="40" spans="1:244" s="4" customFormat="1" ht="15.75" x14ac:dyDescent="0.3">
      <c r="A40" s="9"/>
      <c r="B40" s="8" t="s">
        <v>37</v>
      </c>
      <c r="C40" s="12">
        <v>0.18</v>
      </c>
      <c r="D40" s="11"/>
      <c r="E40" s="11"/>
      <c r="F40" s="10"/>
      <c r="G40" s="5" t="e">
        <f>G39*C40</f>
        <v>#VALUE!</v>
      </c>
    </row>
    <row r="41" spans="1:244" s="4" customFormat="1" ht="15.75" x14ac:dyDescent="0.3">
      <c r="A41" s="9"/>
      <c r="B41" s="8" t="s">
        <v>1</v>
      </c>
      <c r="C41" s="7"/>
      <c r="D41" s="7"/>
      <c r="E41" s="7"/>
      <c r="F41" s="6"/>
      <c r="G41" s="5" t="e">
        <f>G40+G39</f>
        <v>#VALUE!</v>
      </c>
    </row>
    <row r="42" spans="1:244" s="3" customFormat="1" ht="16.5" x14ac:dyDescent="0.3">
      <c r="A42" s="141" t="s">
        <v>0</v>
      </c>
      <c r="B42" s="142"/>
      <c r="C42" s="142"/>
      <c r="D42" s="142"/>
      <c r="E42" s="142"/>
      <c r="F42" s="142"/>
      <c r="G42" s="14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</row>
    <row r="43" spans="1:244" s="2" customFormat="1" ht="16.5" x14ac:dyDescent="0.3">
      <c r="A43" s="142"/>
      <c r="B43" s="142"/>
      <c r="C43" s="142"/>
      <c r="D43" s="142"/>
      <c r="E43" s="142"/>
      <c r="F43" s="142"/>
      <c r="G43" s="142"/>
    </row>
    <row r="44" spans="1:244" s="1" customFormat="1" ht="15.75" x14ac:dyDescent="0.3">
      <c r="A44" s="142"/>
      <c r="B44" s="142"/>
      <c r="C44" s="142"/>
      <c r="D44" s="142"/>
      <c r="E44" s="142"/>
      <c r="F44" s="142"/>
      <c r="G44" s="142"/>
    </row>
    <row r="45" spans="1:244" s="1" customFormat="1" ht="15.75" x14ac:dyDescent="0.3">
      <c r="A45" s="142"/>
      <c r="B45" s="142"/>
      <c r="C45" s="142"/>
      <c r="D45" s="142"/>
      <c r="E45" s="142"/>
      <c r="F45" s="142"/>
      <c r="G45" s="142"/>
    </row>
    <row r="46" spans="1:244" s="1" customFormat="1" ht="15.75" x14ac:dyDescent="0.3">
      <c r="A46" s="142"/>
      <c r="B46" s="142"/>
      <c r="C46" s="142"/>
      <c r="D46" s="142"/>
      <c r="E46" s="142"/>
      <c r="F46" s="142"/>
      <c r="G46" s="142"/>
    </row>
    <row r="47" spans="1:244" x14ac:dyDescent="0.25">
      <c r="A47" s="142"/>
      <c r="B47" s="142"/>
      <c r="C47" s="142"/>
      <c r="D47" s="142"/>
      <c r="E47" s="142"/>
      <c r="F47" s="142"/>
      <c r="G47" s="142"/>
    </row>
    <row r="48" spans="1:244" x14ac:dyDescent="0.25">
      <c r="A48" s="142"/>
      <c r="B48" s="142"/>
      <c r="C48" s="142"/>
      <c r="D48" s="142"/>
      <c r="E48" s="142"/>
      <c r="F48" s="142"/>
      <c r="G48" s="142"/>
    </row>
  </sheetData>
  <mergeCells count="17">
    <mergeCell ref="A9:A10"/>
    <mergeCell ref="A42:G48"/>
    <mergeCell ref="A25:A26"/>
    <mergeCell ref="A28:A29"/>
    <mergeCell ref="A11:A12"/>
    <mergeCell ref="F1:G2"/>
    <mergeCell ref="A1:E2"/>
    <mergeCell ref="G3:G4"/>
    <mergeCell ref="F3:F4"/>
    <mergeCell ref="E3:E4"/>
    <mergeCell ref="D3:D4"/>
    <mergeCell ref="C3:C4"/>
    <mergeCell ref="A3:A4"/>
    <mergeCell ref="A13:A14"/>
    <mergeCell ref="A23:A24"/>
    <mergeCell ref="A15:A16"/>
    <mergeCell ref="E9:E10"/>
  </mergeCells>
  <pageMargins left="0.7" right="0.7" top="0.75" bottom="0.75" header="0.3" footer="0.3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დანართი N1-2</vt:lpstr>
      <vt:lpstr>'დანართი N1-2'!Print_Area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 Ichkitidze</dc:creator>
  <cp:lastModifiedBy>Zura Ichkitidze</cp:lastModifiedBy>
  <dcterms:created xsi:type="dcterms:W3CDTF">2020-05-18T16:30:34Z</dcterms:created>
  <dcterms:modified xsi:type="dcterms:W3CDTF">2020-05-18T16:38:14Z</dcterms:modified>
</cp:coreProperties>
</file>