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rab.sisauri\Desktop\სატენდეროდ მომზადებული\shuxutis xidi-CD ახალი\შუხუთი TENDERS\"/>
    </mc:Choice>
  </mc:AlternateContent>
  <bookViews>
    <workbookView xWindow="0" yWindow="0" windowWidth="20490" windowHeight="7755"/>
  </bookViews>
  <sheets>
    <sheet name="დანართი #1" sheetId="5" r:id="rId1"/>
  </sheets>
  <definedNames>
    <definedName name="_xlnm._FilterDatabase" localSheetId="0" hidden="1">'დანართი #1'!$A$9:$G$108</definedName>
    <definedName name="_xlnm.Print_Area" localSheetId="0">'დანართი #1'!$A$1:$G$112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5" l="1"/>
  <c r="G103" i="5" s="1"/>
  <c r="G30" i="5"/>
  <c r="G32" i="5"/>
  <c r="G33" i="5"/>
  <c r="G34" i="5"/>
  <c r="G35" i="5"/>
  <c r="G36" i="5"/>
  <c r="G37" i="5"/>
  <c r="G39" i="5"/>
  <c r="G40" i="5"/>
  <c r="G42" i="5"/>
  <c r="G43" i="5"/>
  <c r="G44" i="5"/>
  <c r="G45" i="5"/>
  <c r="G46" i="5"/>
  <c r="G47" i="5"/>
  <c r="G49" i="5"/>
  <c r="G50" i="5"/>
  <c r="G51" i="5"/>
  <c r="G52" i="5"/>
  <c r="G53" i="5"/>
  <c r="G54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7" i="5"/>
  <c r="G78" i="5"/>
  <c r="G79" i="5"/>
  <c r="G80" i="5"/>
  <c r="G81" i="5"/>
  <c r="G83" i="5"/>
  <c r="G84" i="5"/>
  <c r="G85" i="5"/>
  <c r="G86" i="5"/>
  <c r="G87" i="5"/>
  <c r="G88" i="5"/>
  <c r="G89" i="5"/>
  <c r="G91" i="5"/>
  <c r="G92" i="5"/>
  <c r="G93" i="5"/>
  <c r="G94" i="5"/>
  <c r="G95" i="5"/>
  <c r="G96" i="5"/>
  <c r="G97" i="5"/>
  <c r="G98" i="5"/>
  <c r="G99" i="5"/>
  <c r="G29" i="5"/>
  <c r="G13" i="5"/>
  <c r="G14" i="5"/>
  <c r="G15" i="5"/>
  <c r="G17" i="5"/>
  <c r="G18" i="5"/>
  <c r="G19" i="5"/>
  <c r="G21" i="5"/>
  <c r="G22" i="5"/>
  <c r="G23" i="5"/>
  <c r="G24" i="5"/>
  <c r="G25" i="5"/>
  <c r="G11" i="5"/>
  <c r="A29" i="5"/>
  <c r="A30" i="5" s="1"/>
  <c r="A33" i="5" s="1"/>
  <c r="A34" i="5" s="1"/>
  <c r="A35" i="5" s="1"/>
  <c r="A36" i="5" s="1"/>
  <c r="A37" i="5" s="1"/>
  <c r="A40" i="5" s="1"/>
  <c r="A43" i="5" s="1"/>
  <c r="A44" i="5" s="1"/>
  <c r="A45" i="5" s="1"/>
  <c r="A46" i="5" s="1"/>
  <c r="A47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8" i="5" s="1"/>
  <c r="A79" i="5" s="1"/>
  <c r="A80" i="5" s="1"/>
  <c r="A81" i="5" s="1"/>
  <c r="A84" i="5" s="1"/>
  <c r="A85" i="5" s="1"/>
  <c r="A86" i="5" s="1"/>
  <c r="A87" i="5" s="1"/>
  <c r="A88" i="5" s="1"/>
  <c r="A89" i="5" s="1"/>
  <c r="A92" i="5" s="1"/>
  <c r="A93" i="5" s="1"/>
  <c r="A94" i="5" s="1"/>
  <c r="A95" i="5" s="1"/>
  <c r="A96" i="5" s="1"/>
  <c r="A97" i="5" s="1"/>
  <c r="A98" i="5" s="1"/>
  <c r="A99" i="5" s="1"/>
  <c r="E55" i="5" l="1"/>
  <c r="G55" i="5" s="1"/>
  <c r="A14" i="5"/>
  <c r="A15" i="5" s="1"/>
  <c r="A18" i="5"/>
  <c r="A19" i="5" s="1"/>
  <c r="A20" i="5" s="1"/>
  <c r="A21" i="5" s="1"/>
  <c r="A22" i="5" s="1"/>
  <c r="A23" i="5" s="1"/>
  <c r="A24" i="5" s="1"/>
  <c r="A25" i="5" s="1"/>
  <c r="G100" i="5" l="1"/>
  <c r="E20" i="5" l="1"/>
  <c r="G20" i="5" s="1"/>
  <c r="G26" i="5" s="1"/>
  <c r="G104" i="5" s="1"/>
</calcChain>
</file>

<file path=xl/sharedStrings.xml><?xml version="1.0" encoding="utf-8"?>
<sst xmlns="http://schemas.openxmlformats.org/spreadsheetml/2006/main" count="217" uniqueCount="135">
  <si>
    <t xml:space="preserve"> </t>
  </si>
  <si>
    <t xml:space="preserve">ტრასის აღდგენა და დამაგრება კორდინატთა სისტემაში </t>
  </si>
  <si>
    <t>კმ</t>
  </si>
  <si>
    <t>ხიდთან საამშენებლო მოედნის მოწყობა</t>
  </si>
  <si>
    <t>საამშენებლო მოედნის მოშანდაკება 130 ცხძ. ბულდოზერით</t>
  </si>
  <si>
    <t>მ2</t>
  </si>
  <si>
    <t>ლითონის მოაჯირის დემონტაჟი</t>
  </si>
  <si>
    <t>ტ</t>
  </si>
  <si>
    <t>მოაჯირის ბეტონის ძირის დემონტაჟი სანგრევი ჩაქუჩების გამოყენებით</t>
  </si>
  <si>
    <t>მ3</t>
  </si>
  <si>
    <t>საგზაო სამოსის მოხსნა ხელით და გატანა მოედნიდან</t>
  </si>
  <si>
    <t>ცემენტის მოჭიმვის დემონტაჟი</t>
  </si>
  <si>
    <t>მოხსნილი საგზაო სამოსის დატვირთვა ხელით ავტოთვითმცლელზე</t>
  </si>
  <si>
    <t>არსებული რკინაბეტონის რიგელების დემონტაჟი სანგრევი ჩაქუჩებით</t>
  </si>
  <si>
    <t>არსებული რკინაბეტონის სვეტების დემონტაჟი სანგრევი ჩაქუჩებით</t>
  </si>
  <si>
    <t>არსებული რკინაბეტონის განაპირა ბურჯების  დემონტაჟი სანგრევი ჩაქუჩებით</t>
  </si>
  <si>
    <t>ბურჯი №1-ის მოწყობა</t>
  </si>
  <si>
    <t xml:space="preserve">რკინაბეტონის სამუშაოები </t>
  </si>
  <si>
    <t>ბურჯი №2-ის მოწყობა</t>
  </si>
  <si>
    <t>მალის ნაშენის მოწყობა</t>
  </si>
  <si>
    <t>სეისმური რეზინის საყრდენი ნაწილების მოწყობა</t>
  </si>
  <si>
    <t>ერთი საყრდენი</t>
  </si>
  <si>
    <t>კგ</t>
  </si>
  <si>
    <t>სამონტაჟო მოედანზე და ბურჯებზე უჯრედების მოწყობა შპალებისაგან</t>
  </si>
  <si>
    <t>შპალი</t>
  </si>
  <si>
    <t>ც</t>
  </si>
  <si>
    <t>ცალი</t>
  </si>
  <si>
    <t xml:space="preserve"> მ3</t>
  </si>
  <si>
    <t>დეფორმაციული ნაკერების მოწყობა</t>
  </si>
  <si>
    <t>გრძ/მ</t>
  </si>
  <si>
    <t>სავალი ნაწილის მოწყობა</t>
  </si>
  <si>
    <t>ხიდის მიწის ვაკასთან შეუღლება</t>
  </si>
  <si>
    <t>ხიდის ბურჯებთან კონუსების მოწყობა</t>
  </si>
  <si>
    <t>გრუნტის დატკეპვნა პნევმოსატკეპნით</t>
  </si>
  <si>
    <t>ხიდის გამოცდა</t>
  </si>
  <si>
    <t>ხიდი</t>
  </si>
  <si>
    <t>ჯამი</t>
  </si>
  <si>
    <t>ლარი</t>
  </si>
  <si>
    <t>I. დემონტაჟის  სამუშაოების</t>
  </si>
  <si>
    <t>ასფალტობეტონის საფარის დემონტაჟი</t>
  </si>
  <si>
    <t>II. საამშენებლო-სამონტაჟო სამუშაოები</t>
  </si>
  <si>
    <t>სამშენებლო ნაგვის გატანა ნაყარში</t>
  </si>
  <si>
    <t>დემონტირებული რკინაბეტონის ნანგრევების დატვიერთვა ხელით ავტოთვითმცლელზე</t>
  </si>
  <si>
    <t>#2</t>
  </si>
  <si>
    <t>დამუშავებული გრუნტის უკუჩაყრა ბულდოზერით</t>
  </si>
  <si>
    <t xml:space="preserve">B-10 კლასის მონოლითური ბეტონით შემასწორებელი ფენის მოწყობა </t>
  </si>
  <si>
    <t>განაპირა №1 ბურჯზე ჰიდროიზოლიაციის მოწყობა ბიტუმის მასტიკით  (2-ჯერ წასმით)</t>
  </si>
  <si>
    <t>განაპირა №2 ბურჯზე ჰიდროიზოლიაციის მოწყობა ბიტუმის მასტიკით (2-ჯერ წასმით)</t>
  </si>
  <si>
    <t xml:space="preserve">B-40 F200 W6 კლასის მონოლითური რკინა ბეტონით წინასწარ დაძაბული კოჭების ნაკერების მოწყობა </t>
  </si>
  <si>
    <t>B-30 F200 W6 კლასის მონოლითური ბეტონით შემასწორებელი ფენის მოწყობა</t>
  </si>
  <si>
    <t xml:space="preserve">B-25 F200 W6 კლასის მონოლითური რკინაბეტონით პარაპეტის ბლოკების მოწყობა </t>
  </si>
  <si>
    <t xml:space="preserve">წყალმომცილებელი თუჯის ძაბრისა და ცხაურის შეძენა მონტაჟი </t>
  </si>
  <si>
    <t>B-30 F200 W6 კლასის მონოლითური ბეტონის დამცავი ფენის მოწყობა</t>
  </si>
  <si>
    <r>
      <t>საფარის ქვედა ფენაზე თხევადი ბიტუმის  მოსხმა 1მ</t>
    </r>
    <r>
      <rPr>
        <vertAlign val="superscript"/>
        <sz val="11"/>
        <color indexed="8"/>
        <rFont val="Sylfaen"/>
        <family val="1"/>
      </rPr>
      <t>2</t>
    </r>
    <r>
      <rPr>
        <sz val="11"/>
        <color indexed="8"/>
        <rFont val="Sylfaen"/>
        <family val="1"/>
      </rPr>
      <t>-ზე 300 გრ.</t>
    </r>
  </si>
  <si>
    <t xml:space="preserve">წყალგამშვები პლასტმასის მილების d=150მმ შეძენა მოწყობა </t>
  </si>
  <si>
    <t xml:space="preserve">ღორღოვანი ასფალტობეტონის ცხელი ნარევის მოწყობა ტიპი Б, მარკა II, სისქით 5სმ.                                               </t>
  </si>
  <si>
    <t>გრუნტის დამუშავება კარიერში ექსკავატორით 0,5მ3. ჩამჩით ავტოთვითმცლელზე დატვირთვით</t>
  </si>
  <si>
    <t>წყალმომცილებელი ტელესკოპური ღარის სექციის შეძენა მოწყობა (28 ცალი)</t>
  </si>
  <si>
    <t>ლითონის მოაჯირის შეღებვა ზეთოვანი საღებავით 2 ფენად</t>
  </si>
  <si>
    <r>
      <t>მ</t>
    </r>
    <r>
      <rPr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</si>
  <si>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color theme="1"/>
        <rFont val="Sylfaen"/>
        <family val="1"/>
      </rPr>
      <t>3</t>
    </r>
  </si>
  <si>
    <t>ჩასატანებელი დეტალების ლითონის ფურცელი 440Х340Х20 მმ  შეძენა მონტაჟი (3 ცალი)</t>
  </si>
  <si>
    <t>III კატ გრუნტის დამუშავება 0,65მ3 ექსკავატორით გვერძე დაყრით</t>
  </si>
  <si>
    <t>მუშაობა ნაყარში</t>
  </si>
  <si>
    <t>რეზინის საყრდენი 400Х300Х97 მმ ღირებულება (6 ც.)</t>
  </si>
  <si>
    <t>რეზინის საბჯენი 750Х300Х30 მმ. ღრებულება (4 ც)</t>
  </si>
  <si>
    <t>სოლისებრი ფოლადის ფურცელი 400Х300Х10 მმ ღირებულება (6 ც.)</t>
  </si>
  <si>
    <t>დამუშავებული გრუნტის უკუჩაყრა ექსკავატორით</t>
  </si>
  <si>
    <r>
      <t xml:space="preserve">B-30 კლასის მონოლითური რკინაბეტონით </t>
    </r>
    <r>
      <rPr>
        <sz val="11"/>
        <color theme="1"/>
        <rFont val="AcadNusx"/>
      </rPr>
      <t>#</t>
    </r>
    <r>
      <rPr>
        <sz val="11"/>
        <color theme="1"/>
        <rFont val="Sylfaen"/>
        <family val="1"/>
      </rPr>
      <t xml:space="preserve">1 ბურჯის მოწყობა </t>
    </r>
  </si>
  <si>
    <t xml:space="preserve">შპალის უჯრედების დაშლა და ტრანსპორტირება ბაზაზე </t>
  </si>
  <si>
    <t>ხიდზე ჰიდროიზოლიაციის მოწყობა ბიტუმის მასტიკით</t>
  </si>
  <si>
    <t xml:space="preserve">ღორღოვანი ასფალტობეტონის შეძენა მოწყობა  ცხელი ნარევი ტიპი Б,  მარკა II, სისქით 5სმ.                                               </t>
  </si>
  <si>
    <t xml:space="preserve">გადასასვლელი ფილების ქვეშ ქვიშახრეშოვანი ფენის მოწყობა </t>
  </si>
  <si>
    <t>B-30 F200 W6 კლასის მონოლითური რკინაბეტონის გადასასვლელი ფილების მოწყობა  (2 ცალი)</t>
  </si>
  <si>
    <t xml:space="preserve">კარიერში გაბიონის ქვის შეძენა ტრანსპორტირება </t>
  </si>
  <si>
    <t>გაბიონის ლეიბის შეძენა ზომით 3,0x2,0x0,3მ, უჯრებით 8X10 სმ</t>
  </si>
  <si>
    <t>გაბიონის ლეიბის მოწყობა ზომით 3,0X2,0X0,3 მ უჯრით 8X10 სმ, ქვის ჩაწყობა, სახურავის დაყენება და მეზობელ გაბიონთან დამაგრება</t>
  </si>
  <si>
    <t>დანართიN#1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</si>
  <si>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</si>
  <si>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</si>
  <si>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</si>
  <si>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</si>
  <si>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</si>
  <si>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 xml:space="preserve">                 (თანხა ციფრებით)</t>
  </si>
  <si>
    <t>#</t>
  </si>
  <si>
    <t>Sifri</t>
  </si>
  <si>
    <t>samuSaos dasaxeleba</t>
  </si>
  <si>
    <t>erTeulis ganzomileba</t>
  </si>
  <si>
    <t>raodenoba</t>
  </si>
  <si>
    <t>erTeulis Rirebuleba</t>
  </si>
  <si>
    <t>saerTo Rirebuleba</t>
  </si>
  <si>
    <r>
      <t>მ</t>
    </r>
    <r>
      <rPr>
        <vertAlign val="superscript"/>
        <sz val="10"/>
        <color theme="1"/>
        <rFont val="Sylfaen"/>
        <family val="1"/>
        <charset val="204"/>
      </rPr>
      <t>3</t>
    </r>
  </si>
  <si>
    <r>
      <t xml:space="preserve">სულ </t>
    </r>
    <r>
      <rPr>
        <b/>
        <sz val="10"/>
        <color theme="1"/>
        <rFont val="AcadNusx"/>
      </rPr>
      <t>#</t>
    </r>
    <r>
      <rPr>
        <b/>
        <sz val="10"/>
        <color theme="1"/>
        <rFont val="Sylfaen"/>
        <family val="1"/>
      </rPr>
      <t xml:space="preserve">1 </t>
    </r>
  </si>
  <si>
    <r>
      <t xml:space="preserve">სულ </t>
    </r>
    <r>
      <rPr>
        <b/>
        <sz val="10"/>
        <color theme="1"/>
        <rFont val="AcadNusx"/>
      </rPr>
      <t>#2</t>
    </r>
  </si>
  <si>
    <t xml:space="preserve"> ხიდის გამოცდა</t>
  </si>
  <si>
    <r>
      <rPr>
        <b/>
        <sz val="11"/>
        <color theme="1"/>
        <rFont val="AcadNusx"/>
      </rPr>
      <t>#</t>
    </r>
    <r>
      <rPr>
        <b/>
        <sz val="11"/>
        <color theme="1"/>
        <rFont val="Sylfaen"/>
        <family val="1"/>
      </rPr>
      <t>1</t>
    </r>
  </si>
  <si>
    <r>
      <t xml:space="preserve">სულ </t>
    </r>
    <r>
      <rPr>
        <b/>
        <sz val="10"/>
        <color theme="1"/>
        <rFont val="AcadNusx"/>
      </rPr>
      <t>#3</t>
    </r>
  </si>
  <si>
    <t>გაუთვალისწინებელი ხარჯები 3%</t>
  </si>
  <si>
    <t>დღგ 18%</t>
  </si>
  <si>
    <t>სულ ხარჯთაღრიცხვით</t>
  </si>
  <si>
    <t>#3</t>
  </si>
  <si>
    <t>ჩასატანებელი დეტალების საანკერე ღეროების  Ф16 А500С  შეძენა მონტაჟი</t>
  </si>
  <si>
    <t>არმატურა A-500c  შეძენა-მონტაჟი</t>
  </si>
  <si>
    <t>არმატურა (გლინულა) A-250c შეძენა-მონტაჟი</t>
  </si>
  <si>
    <t>არმატურა (გლინულა) A-250c  შეძენა-მონტაჟი</t>
  </si>
  <si>
    <t>ლითონის მოაჯირის დამზადება-მოწყობა მილკვადრატით</t>
  </si>
  <si>
    <r>
      <t>მ</t>
    </r>
    <r>
      <rPr>
        <vertAlign val="superscript"/>
        <sz val="10"/>
        <rFont val="Sylfaen"/>
        <family val="1"/>
      </rPr>
      <t>3</t>
    </r>
  </si>
  <si>
    <r>
      <t xml:space="preserve">სამონტაჯო მავთული </t>
    </r>
    <r>
      <rPr>
        <sz val="11"/>
        <rFont val="Plantagenet Cherokee"/>
        <family val="1"/>
      </rPr>
      <t>Ø</t>
    </r>
    <r>
      <rPr>
        <sz val="11"/>
        <rFont val="Sylfaen"/>
        <family val="1"/>
      </rPr>
      <t>2,2 მმ (უჯანგავი) შეძენა მონტაჯი</t>
    </r>
  </si>
  <si>
    <t>რკინაბეტონის წინასწარდაძაბული ხიდის კოჭის (1ც=27 მ; 1ც=42 ტ) მონტაჟი ბურჯის საყრდენებზე</t>
  </si>
  <si>
    <t>რკინაბეტონის წინასწარდაძაბული ხიდის კოჭის (1ც=27 მ; 1ც=42 ტ) ღირებულება</t>
  </si>
  <si>
    <t>В-30 F200 W6 კლასის მონოლითური რკინაბეტონით თვალამრიდების მოწყობა 18 ც.</t>
  </si>
  <si>
    <t>ჩასატანებელი დეტალების ლითონის ფურცელი 200Х150Х10 მმ შეძენა მონტაჯი (36 ცალი)</t>
  </si>
  <si>
    <t>არმატურა  A-500C შეძენა მონტაჯი</t>
  </si>
  <si>
    <t>არმატურა  A-250C  შეძენა მონტაჟი</t>
  </si>
  <si>
    <r>
      <t xml:space="preserve">სულ ჯამი </t>
    </r>
    <r>
      <rPr>
        <b/>
        <sz val="10"/>
        <color theme="1"/>
        <rFont val="AcadNusx"/>
      </rPr>
      <t>#</t>
    </r>
    <r>
      <rPr>
        <b/>
        <sz val="10"/>
        <color theme="1"/>
        <rFont val="Sylfaen"/>
        <family val="1"/>
      </rPr>
      <t>1</t>
    </r>
    <r>
      <rPr>
        <b/>
        <sz val="10"/>
        <color theme="1"/>
        <rFont val="Calibri"/>
        <family val="2"/>
        <charset val="204"/>
      </rPr>
      <t>÷</t>
    </r>
    <r>
      <rPr>
        <b/>
        <sz val="10"/>
        <color theme="1"/>
        <rFont val="AcadNusx"/>
      </rPr>
      <t>#</t>
    </r>
    <r>
      <rPr>
        <b/>
        <sz val="10"/>
        <color theme="1"/>
        <rFont val="Sylfaen"/>
        <family val="1"/>
      </rPr>
      <t>3</t>
    </r>
  </si>
  <si>
    <r>
      <t xml:space="preserve">B-30 კლასის მონოლითური რკინაბეტონით  </t>
    </r>
    <r>
      <rPr>
        <sz val="11"/>
        <color theme="1"/>
        <rFont val="AcadNusx"/>
      </rPr>
      <t>#2</t>
    </r>
    <r>
      <rPr>
        <sz val="11"/>
        <color theme="1"/>
        <rFont val="Sylfaen"/>
        <family val="1"/>
      </rPr>
      <t xml:space="preserve"> ბურჯის მოწყობა </t>
    </r>
  </si>
  <si>
    <t>დროებითი საყრდენი ბეტონის ბლოკების (2,0Х1,0Х1,0) დემონტაჟი</t>
  </si>
  <si>
    <t>დატვირთული გრუნტის ტრანსპორტირება 5 კმ-მდე</t>
  </si>
  <si>
    <t>მოზიული გრუნტით კონუსის ფერდების ხელით მოშანდაკება</t>
  </si>
  <si>
    <r>
      <t>არმატურა A500C</t>
    </r>
    <r>
      <rPr>
        <sz val="11"/>
        <rFont val="Cambria"/>
        <family val="1"/>
      </rPr>
      <t xml:space="preserve"> შეძენა მონტაჯი</t>
    </r>
  </si>
  <si>
    <r>
      <t xml:space="preserve">არმატურა  </t>
    </r>
    <r>
      <rPr>
        <sz val="11"/>
        <rFont val="Cambria"/>
        <family val="1"/>
      </rPr>
      <t xml:space="preserve"> </t>
    </r>
    <r>
      <rPr>
        <sz val="11"/>
        <rFont val="Sylfaen"/>
        <family val="1"/>
      </rPr>
      <t>A-500c</t>
    </r>
    <r>
      <rPr>
        <sz val="11"/>
        <rFont val="Cambria"/>
        <family val="1"/>
      </rPr>
      <t xml:space="preserve">  შეძენა მონტაჯი</t>
    </r>
  </si>
  <si>
    <r>
      <t>არმატურა  A-250c</t>
    </r>
    <r>
      <rPr>
        <sz val="11"/>
        <rFont val="Cambria"/>
        <family val="1"/>
      </rPr>
      <t xml:space="preserve">  </t>
    </r>
    <r>
      <rPr>
        <sz val="11"/>
        <rFont val="AcadNusx"/>
      </rPr>
      <t>შეძენა მონტაჯი</t>
    </r>
  </si>
  <si>
    <r>
      <t xml:space="preserve">არმატურა  A-500c </t>
    </r>
    <r>
      <rPr>
        <sz val="11"/>
        <rFont val="Cambria"/>
        <family val="1"/>
      </rPr>
      <t xml:space="preserve"> შეძენა მონტაჯი</t>
    </r>
  </si>
  <si>
    <t xml:space="preserve">დროებითი ზღუდარის დაშლა ექსკავატორით დატვირთვა ავტო თვითმცლელზე და გატანა ნაყარში </t>
  </si>
  <si>
    <t>შენიშვა:</t>
  </si>
  <si>
    <t>ზედნადები ხარჯები და გეგმიური მოგება გათვალისწინებული უნდა იქნას შემოთავაზებულ ერთეულის ღირებულებაში.</t>
  </si>
  <si>
    <t>(ხელმოწერა)</t>
  </si>
  <si>
    <t>ბ/ა (ბეჭდის არსებობის შემთხვევაში)</t>
  </si>
  <si>
    <t>1)</t>
  </si>
  <si>
    <t>(თანხა სიტყვიერად)</t>
  </si>
  <si>
    <t>"____"_________" 2020 წ</t>
  </si>
  <si>
    <t>(_______________________) ლარი</t>
  </si>
  <si>
    <t xml:space="preserve">დროებითი საყრდენი ბეტონის ბლოკების (2,0Х1,0Х1,0) შეძენა მოწყობა კოჭის მონტაჟისათვის </t>
  </si>
  <si>
    <t>კოჭის მონტაჟისათვის ბურჯებს შორის დროებითი (ზღუდარი) მისასვლელი გზისა და ნაყარის მოწყობა დარჩენილი მოჭრილი გრუნტითა და კარიერში შეძენილი ბალასტით</t>
  </si>
  <si>
    <r>
      <t xml:space="preserve">ობიექტის დასახელება: </t>
    </r>
    <r>
      <rPr>
        <b/>
        <sz val="12"/>
        <rFont val="AcadNusx"/>
      </rPr>
      <t xml:space="preserve">,,ლანჩხუთის მუნიციპალიტეტში სოფელ შუხუთში რიონის მარცხენა სანაპიროს დამშრობი მასივის, მთისძირა არხის პკ 82+17-ზე ახალი ხიდის მოწყობა"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</si>
</sst>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Sylfaen"/>
      <family val="1"/>
      <charset val="204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0"/>
      <name val="Arial"/>
      <family val="2"/>
    </font>
    <font>
      <sz val="10"/>
      <name val="Arial Cyr"/>
      <charset val="204"/>
    </font>
    <font>
      <sz val="8"/>
      <name val="Calibri"/>
      <family val="2"/>
      <scheme val="minor"/>
    </font>
    <font>
      <b/>
      <sz val="11"/>
      <color theme="1"/>
      <name val="AcadNusx"/>
    </font>
    <font>
      <sz val="11"/>
      <color rgb="FFFF0000"/>
      <name val="Sylfaen"/>
      <family val="1"/>
    </font>
    <font>
      <vertAlign val="superscript"/>
      <sz val="11"/>
      <color indexed="8"/>
      <name val="Sylfaen"/>
      <family val="1"/>
    </font>
    <font>
      <sz val="11"/>
      <color indexed="8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vertAlign val="superscript"/>
      <sz val="10"/>
      <name val="Sylfaen"/>
      <family val="1"/>
    </font>
    <font>
      <vertAlign val="superscript"/>
      <sz val="10"/>
      <color theme="1"/>
      <name val="Sylfaen"/>
      <family val="1"/>
    </font>
    <font>
      <sz val="11"/>
      <color theme="1"/>
      <name val="AcadNusx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9"/>
      <color theme="1"/>
      <name val="Sylfaen"/>
      <family val="1"/>
    </font>
    <font>
      <b/>
      <sz val="10"/>
      <name val="AcadNusx"/>
    </font>
    <font>
      <sz val="10"/>
      <name val="AcadNusx"/>
    </font>
    <font>
      <b/>
      <sz val="12"/>
      <name val="AcadNusx"/>
    </font>
    <font>
      <i/>
      <sz val="8"/>
      <name val="Arial"/>
      <family val="2"/>
    </font>
    <font>
      <vertAlign val="superscript"/>
      <sz val="8"/>
      <name val="AcadMtavr"/>
    </font>
    <font>
      <b/>
      <sz val="8"/>
      <name val="AcadNusx"/>
    </font>
    <font>
      <i/>
      <sz val="9"/>
      <name val="AcadNusx"/>
    </font>
    <font>
      <sz val="10"/>
      <color theme="1"/>
      <name val="Sylfaen"/>
      <family val="1"/>
      <charset val="204"/>
    </font>
    <font>
      <vertAlign val="superscript"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</font>
    <font>
      <b/>
      <sz val="10"/>
      <color theme="1"/>
      <name val="AcadNusx"/>
    </font>
    <font>
      <b/>
      <sz val="11"/>
      <name val="AcadNusx"/>
    </font>
    <font>
      <b/>
      <sz val="10"/>
      <color theme="1"/>
      <name val="Sylfaen"/>
      <family val="1"/>
      <charset val="204"/>
    </font>
    <font>
      <sz val="11"/>
      <name val="Plantagenet Cherokee"/>
      <family val="1"/>
    </font>
    <font>
      <b/>
      <sz val="10"/>
      <color theme="1"/>
      <name val="Calibri"/>
      <family val="2"/>
      <charset val="204"/>
    </font>
    <font>
      <sz val="11"/>
      <name val="Cambria"/>
      <family val="1"/>
    </font>
    <font>
      <sz val="11"/>
      <name val="AcadNusx"/>
    </font>
    <font>
      <b/>
      <u/>
      <sz val="10"/>
      <name val="Arial"/>
      <family val="2"/>
    </font>
    <font>
      <sz val="12"/>
      <name val="Sylfaen"/>
      <family val="1"/>
    </font>
    <font>
      <sz val="8"/>
      <name val="Arial"/>
      <family val="2"/>
      <charset val="204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9" fillId="0" borderId="0"/>
    <xf numFmtId="0" fontId="10" fillId="0" borderId="0"/>
    <xf numFmtId="0" fontId="3" fillId="0" borderId="0"/>
  </cellStyleXfs>
  <cellXfs count="1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1" xfId="0" quotePrefix="1" applyFont="1" applyBorder="1" applyAlignment="1">
      <alignment horizontal="left" vertical="center" wrapText="1"/>
    </xf>
    <xf numFmtId="49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4" applyFont="1" applyBorder="1" applyAlignment="1">
      <alignment horizontal="left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4" fillId="5" borderId="0" xfId="0" applyFont="1" applyFill="1" applyAlignment="1">
      <alignment horizontal="center" vertical="top"/>
    </xf>
    <xf numFmtId="0" fontId="24" fillId="5" borderId="0" xfId="0" applyFont="1" applyFill="1" applyAlignment="1"/>
    <xf numFmtId="0" fontId="27" fillId="5" borderId="0" xfId="0" applyFont="1" applyFill="1" applyAlignment="1">
      <alignment vertical="top"/>
    </xf>
    <xf numFmtId="0" fontId="27" fillId="5" borderId="0" xfId="0" applyFont="1" applyFill="1"/>
    <xf numFmtId="0" fontId="28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25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vertical="top"/>
    </xf>
    <xf numFmtId="0" fontId="25" fillId="2" borderId="0" xfId="0" applyFont="1" applyFill="1" applyBorder="1"/>
    <xf numFmtId="0" fontId="31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textRotation="90" wrapText="1"/>
    </xf>
    <xf numFmtId="2" fontId="25" fillId="5" borderId="1" xfId="0" applyNumberFormat="1" applyFont="1" applyFill="1" applyBorder="1" applyAlignment="1">
      <alignment horizontal="center" vertical="center" textRotation="90" wrapText="1"/>
    </xf>
    <xf numFmtId="2" fontId="16" fillId="0" borderId="1" xfId="0" applyNumberFormat="1" applyFont="1" applyFill="1" applyBorder="1" applyAlignment="1">
      <alignment horizontal="center" vertical="center"/>
    </xf>
    <xf numFmtId="2" fontId="17" fillId="0" borderId="1" xfId="0" quotePrefix="1" applyNumberFormat="1" applyFont="1" applyFill="1" applyBorder="1" applyAlignment="1">
      <alignment horizontal="center" vertical="center"/>
    </xf>
    <xf numFmtId="2" fontId="17" fillId="0" borderId="1" xfId="0" quotePrefix="1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 wrapText="1"/>
    </xf>
    <xf numFmtId="2" fontId="33" fillId="0" borderId="1" xfId="4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2" fontId="33" fillId="0" borderId="1" xfId="4" applyNumberFormat="1" applyFont="1" applyFill="1" applyBorder="1" applyAlignment="1">
      <alignment horizontal="center" vertical="center"/>
    </xf>
    <xf numFmtId="2" fontId="31" fillId="0" borderId="1" xfId="0" applyNumberFormat="1" applyFont="1" applyBorder="1"/>
    <xf numFmtId="0" fontId="3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3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2" fontId="35" fillId="4" borderId="1" xfId="1" applyNumberFormat="1" applyFont="1" applyFill="1" applyBorder="1" applyAlignment="1">
      <alignment horizontal="center" vertical="center"/>
    </xf>
    <xf numFmtId="2" fontId="38" fillId="4" borderId="1" xfId="0" applyNumberFormat="1" applyFont="1" applyFill="1" applyBorder="1" applyAlignment="1">
      <alignment horizontal="center" vertical="center"/>
    </xf>
    <xf numFmtId="2" fontId="35" fillId="4" borderId="1" xfId="0" applyNumberFormat="1" applyFont="1" applyFill="1" applyBorder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49" fontId="21" fillId="0" borderId="1" xfId="4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1" fillId="0" borderId="1" xfId="4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vertical="center" wrapText="1"/>
    </xf>
    <xf numFmtId="0" fontId="33" fillId="0" borderId="1" xfId="4" applyFont="1" applyFill="1" applyBorder="1" applyAlignment="1">
      <alignment horizontal="center" vertical="center" wrapText="1"/>
    </xf>
    <xf numFmtId="2" fontId="33" fillId="0" borderId="1" xfId="4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164" fontId="17" fillId="0" borderId="1" xfId="0" quotePrefix="1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0" fontId="43" fillId="5" borderId="0" xfId="0" applyFont="1" applyFill="1" applyBorder="1" applyAlignment="1" applyProtection="1">
      <alignment vertical="center"/>
    </xf>
    <xf numFmtId="0" fontId="44" fillId="2" borderId="0" xfId="0" applyFont="1" applyFill="1" applyBorder="1"/>
    <xf numFmtId="0" fontId="44" fillId="2" borderId="0" xfId="0" applyFont="1" applyFill="1"/>
    <xf numFmtId="0" fontId="45" fillId="5" borderId="0" xfId="0" applyFont="1" applyFill="1" applyAlignment="1" applyProtection="1">
      <alignment horizontal="center" vertical="center"/>
    </xf>
    <xf numFmtId="0" fontId="46" fillId="5" borderId="0" xfId="0" applyFont="1" applyFill="1" applyAlignment="1" applyProtection="1">
      <alignment horizontal="right" vertical="top"/>
    </xf>
    <xf numFmtId="2" fontId="6" fillId="0" borderId="0" xfId="0" applyNumberFormat="1" applyFont="1" applyAlignment="1">
      <alignment horizontal="center" vertical="center"/>
    </xf>
    <xf numFmtId="0" fontId="9" fillId="5" borderId="3" xfId="0" applyFont="1" applyFill="1" applyBorder="1" applyAlignment="1" applyProtection="1">
      <alignment horizontal="left" vertical="center" wrapText="1"/>
    </xf>
    <xf numFmtId="0" fontId="45" fillId="5" borderId="0" xfId="0" applyFont="1" applyFill="1" applyAlignment="1" applyProtection="1">
      <alignment horizontal="center" vertical="center"/>
    </xf>
    <xf numFmtId="2" fontId="30" fillId="5" borderId="0" xfId="0" applyNumberFormat="1" applyFont="1" applyFill="1" applyBorder="1" applyAlignment="1">
      <alignment horizontal="center" vertical="top"/>
    </xf>
    <xf numFmtId="0" fontId="24" fillId="5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/>
    </xf>
    <xf numFmtId="0" fontId="27" fillId="5" borderId="0" xfId="0" applyFont="1" applyFill="1" applyAlignment="1">
      <alignment horizontal="center" vertical="top"/>
    </xf>
    <xf numFmtId="0" fontId="24" fillId="5" borderId="0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 3 2" xfId="7"/>
    <cellStyle name="Normal 3" xfId="5"/>
    <cellStyle name="Normal 33 2" xfId="3"/>
    <cellStyle name="silfain" xfId="4"/>
    <cellStyle name="Обычный 3" xfId="2"/>
    <cellStyle name="Обычный_დემონტაჟი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view="pageBreakPreview" zoomScaleNormal="100" zoomScaleSheetLayoutView="100" workbookViewId="0">
      <selection activeCell="A3" sqref="A3:G3"/>
    </sheetView>
  </sheetViews>
  <sheetFormatPr defaultColWidth="9.140625" defaultRowHeight="15"/>
  <cols>
    <col min="1" max="1" width="5.28515625" style="18" customWidth="1"/>
    <col min="2" max="2" width="8.5703125" style="18" customWidth="1"/>
    <col min="3" max="3" width="50.85546875" style="18" customWidth="1"/>
    <col min="4" max="4" width="8.85546875" style="18" customWidth="1"/>
    <col min="5" max="5" width="11" style="18" customWidth="1"/>
    <col min="6" max="6" width="11.28515625" style="18" customWidth="1"/>
    <col min="7" max="7" width="11.7109375" style="18" customWidth="1"/>
    <col min="8" max="16384" width="9.140625" style="18"/>
  </cols>
  <sheetData>
    <row r="1" spans="1:19">
      <c r="A1" s="56"/>
      <c r="B1" s="56"/>
      <c r="C1" s="56"/>
      <c r="D1" s="56"/>
      <c r="E1" s="128" t="s">
        <v>77</v>
      </c>
      <c r="F1" s="128"/>
      <c r="G1" s="128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35.25" customHeight="1">
      <c r="A2" s="129" t="s">
        <v>78</v>
      </c>
      <c r="B2" s="129"/>
      <c r="C2" s="129"/>
      <c r="D2" s="129"/>
      <c r="E2" s="129"/>
      <c r="F2" s="129"/>
      <c r="G2" s="129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68.25" customHeight="1">
      <c r="A3" s="130" t="s">
        <v>134</v>
      </c>
      <c r="B3" s="130"/>
      <c r="C3" s="130"/>
      <c r="D3" s="130"/>
      <c r="E3" s="130"/>
      <c r="F3" s="130"/>
      <c r="G3" s="13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6.25" customHeight="1">
      <c r="A4" s="131" t="s">
        <v>79</v>
      </c>
      <c r="B4" s="131"/>
      <c r="C4" s="131"/>
      <c r="D4" s="57"/>
      <c r="E4" s="58" t="s">
        <v>130</v>
      </c>
      <c r="F4" s="58"/>
      <c r="G4" s="5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8.5" customHeight="1">
      <c r="A5" s="59" t="s">
        <v>80</v>
      </c>
      <c r="B5" s="60"/>
      <c r="C5" s="61"/>
      <c r="D5" s="62"/>
      <c r="E5" s="132" t="s">
        <v>81</v>
      </c>
      <c r="F5" s="132"/>
      <c r="G5" s="6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.75" customHeight="1">
      <c r="A6" s="133" t="s">
        <v>82</v>
      </c>
      <c r="B6" s="133"/>
      <c r="C6" s="133"/>
      <c r="D6" s="134" t="s">
        <v>131</v>
      </c>
      <c r="E6" s="134"/>
      <c r="F6" s="134"/>
      <c r="G6" s="13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3" customHeight="1">
      <c r="A7" s="63"/>
      <c r="B7" s="63"/>
      <c r="C7" s="64" t="s">
        <v>83</v>
      </c>
      <c r="D7" s="127" t="s">
        <v>129</v>
      </c>
      <c r="E7" s="127"/>
      <c r="F7" s="127"/>
      <c r="G7" s="65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75.75" customHeight="1">
      <c r="A8" s="67" t="s">
        <v>84</v>
      </c>
      <c r="B8" s="68" t="s">
        <v>85</v>
      </c>
      <c r="C8" s="67" t="s">
        <v>86</v>
      </c>
      <c r="D8" s="68" t="s">
        <v>87</v>
      </c>
      <c r="E8" s="68" t="s">
        <v>88</v>
      </c>
      <c r="F8" s="69" t="s">
        <v>89</v>
      </c>
      <c r="G8" s="68" t="s">
        <v>90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3.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17"/>
      <c r="I9" s="17"/>
      <c r="J9" s="17" t="s">
        <v>0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15.75">
      <c r="A10" s="35" t="s">
        <v>95</v>
      </c>
      <c r="B10" s="34"/>
      <c r="C10" s="35" t="s">
        <v>38</v>
      </c>
      <c r="D10" s="34"/>
      <c r="E10" s="34"/>
      <c r="F10" s="34"/>
      <c r="G10" s="3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33" customHeight="1">
      <c r="A11" s="46">
        <v>1</v>
      </c>
      <c r="B11" s="6"/>
      <c r="C11" s="19" t="s">
        <v>1</v>
      </c>
      <c r="D11" s="46" t="s">
        <v>2</v>
      </c>
      <c r="E11" s="70">
        <v>0.1</v>
      </c>
      <c r="F11" s="48"/>
      <c r="G11" s="48">
        <f>E11*F11</f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3.25" customHeight="1">
      <c r="A12" s="46"/>
      <c r="B12" s="20"/>
      <c r="C12" s="45" t="s">
        <v>3</v>
      </c>
      <c r="D12" s="47"/>
      <c r="E12" s="71"/>
      <c r="F12" s="48"/>
      <c r="G12" s="4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36.75" customHeight="1">
      <c r="A13" s="46">
        <v>2</v>
      </c>
      <c r="B13" s="16"/>
      <c r="C13" s="19" t="s">
        <v>4</v>
      </c>
      <c r="D13" s="46" t="s">
        <v>59</v>
      </c>
      <c r="E13" s="71">
        <v>110</v>
      </c>
      <c r="F13" s="48"/>
      <c r="G13" s="48">
        <f t="shared" ref="G13:G25" si="0">E13*F13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8" customHeight="1">
      <c r="A14" s="46">
        <f t="shared" ref="A14:A25" si="1">A13+1</f>
        <v>3</v>
      </c>
      <c r="B14" s="16"/>
      <c r="C14" s="21" t="s">
        <v>6</v>
      </c>
      <c r="D14" s="46" t="s">
        <v>7</v>
      </c>
      <c r="E14" s="112">
        <v>0.83199999999999996</v>
      </c>
      <c r="F14" s="48"/>
      <c r="G14" s="48">
        <f t="shared" si="0"/>
        <v>0</v>
      </c>
      <c r="H14" s="17"/>
      <c r="I14" s="17"/>
      <c r="J14" s="17" t="s">
        <v>0</v>
      </c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33" customHeight="1">
      <c r="A15" s="46">
        <f t="shared" si="1"/>
        <v>4</v>
      </c>
      <c r="B15" s="16"/>
      <c r="C15" s="5" t="s">
        <v>8</v>
      </c>
      <c r="D15" s="46" t="s">
        <v>60</v>
      </c>
      <c r="E15" s="71">
        <v>8.1</v>
      </c>
      <c r="F15" s="48"/>
      <c r="G15" s="48">
        <f t="shared" si="0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32.25" customHeight="1">
      <c r="A16" s="46"/>
      <c r="B16" s="20"/>
      <c r="C16" s="2" t="s">
        <v>10</v>
      </c>
      <c r="D16" s="46"/>
      <c r="E16" s="71"/>
      <c r="F16" s="48"/>
      <c r="G16" s="48"/>
      <c r="H16" s="17"/>
      <c r="I16" s="22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22.5" customHeight="1">
      <c r="A17" s="46">
        <v>5</v>
      </c>
      <c r="B17" s="16"/>
      <c r="C17" s="21" t="s">
        <v>39</v>
      </c>
      <c r="D17" s="46" t="s">
        <v>59</v>
      </c>
      <c r="E17" s="71">
        <v>210</v>
      </c>
      <c r="F17" s="48"/>
      <c r="G17" s="48">
        <f t="shared" si="0"/>
        <v>0</v>
      </c>
      <c r="H17" s="17"/>
      <c r="I17" s="22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25.5" customHeight="1">
      <c r="A18" s="46">
        <f t="shared" si="1"/>
        <v>6</v>
      </c>
      <c r="B18" s="16"/>
      <c r="C18" s="21" t="s">
        <v>11</v>
      </c>
      <c r="D18" s="46" t="s">
        <v>59</v>
      </c>
      <c r="E18" s="71">
        <v>210</v>
      </c>
      <c r="F18" s="48"/>
      <c r="G18" s="48">
        <f t="shared" si="0"/>
        <v>0</v>
      </c>
      <c r="H18" s="17"/>
      <c r="I18" s="22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33.75" customHeight="1">
      <c r="A19" s="46">
        <f t="shared" si="1"/>
        <v>7</v>
      </c>
      <c r="B19" s="16"/>
      <c r="C19" s="19" t="s">
        <v>12</v>
      </c>
      <c r="D19" s="46" t="s">
        <v>7</v>
      </c>
      <c r="E19" s="72">
        <v>61</v>
      </c>
      <c r="F19" s="48"/>
      <c r="G19" s="48">
        <f t="shared" si="0"/>
        <v>0</v>
      </c>
      <c r="H19" s="17"/>
      <c r="I19" s="22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21.75" customHeight="1">
      <c r="A20" s="46">
        <f t="shared" si="1"/>
        <v>8</v>
      </c>
      <c r="B20" s="20"/>
      <c r="C20" s="21" t="s">
        <v>41</v>
      </c>
      <c r="D20" s="46" t="s">
        <v>7</v>
      </c>
      <c r="E20" s="72">
        <f>E19</f>
        <v>61</v>
      </c>
      <c r="F20" s="48"/>
      <c r="G20" s="48">
        <f t="shared" si="0"/>
        <v>0</v>
      </c>
      <c r="H20" s="17"/>
      <c r="I20" s="22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36" customHeight="1">
      <c r="A21" s="46">
        <f t="shared" si="1"/>
        <v>9</v>
      </c>
      <c r="B21" s="16"/>
      <c r="C21" s="7" t="s">
        <v>13</v>
      </c>
      <c r="D21" s="94" t="s">
        <v>106</v>
      </c>
      <c r="E21" s="71">
        <v>11.7</v>
      </c>
      <c r="F21" s="48"/>
      <c r="G21" s="48">
        <f t="shared" si="0"/>
        <v>0</v>
      </c>
      <c r="H21" s="17"/>
      <c r="I21" s="22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34.5" customHeight="1">
      <c r="A22" s="46">
        <f t="shared" si="1"/>
        <v>10</v>
      </c>
      <c r="B22" s="16"/>
      <c r="C22" s="7" t="s">
        <v>14</v>
      </c>
      <c r="D22" s="94" t="s">
        <v>106</v>
      </c>
      <c r="E22" s="71">
        <v>13.5</v>
      </c>
      <c r="F22" s="48"/>
      <c r="G22" s="48">
        <f t="shared" si="0"/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34.5" customHeight="1">
      <c r="A23" s="46">
        <f t="shared" si="1"/>
        <v>11</v>
      </c>
      <c r="B23" s="16"/>
      <c r="C23" s="7" t="s">
        <v>15</v>
      </c>
      <c r="D23" s="94" t="s">
        <v>106</v>
      </c>
      <c r="E23" s="71">
        <v>150</v>
      </c>
      <c r="F23" s="48"/>
      <c r="G23" s="48">
        <f t="shared" si="0"/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33.75" customHeight="1">
      <c r="A24" s="46">
        <f t="shared" si="1"/>
        <v>12</v>
      </c>
      <c r="B24" s="16"/>
      <c r="C24" s="19" t="s">
        <v>42</v>
      </c>
      <c r="D24" s="94" t="s">
        <v>7</v>
      </c>
      <c r="E24" s="72">
        <v>535</v>
      </c>
      <c r="F24" s="48"/>
      <c r="G24" s="48">
        <f t="shared" si="0"/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8.75" customHeight="1">
      <c r="A25" s="46">
        <f t="shared" si="1"/>
        <v>13</v>
      </c>
      <c r="B25" s="20"/>
      <c r="C25" s="21" t="s">
        <v>41</v>
      </c>
      <c r="D25" s="94" t="s">
        <v>7</v>
      </c>
      <c r="E25" s="72">
        <v>535</v>
      </c>
      <c r="F25" s="46"/>
      <c r="G25" s="48">
        <f t="shared" si="0"/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>
      <c r="A26" s="37"/>
      <c r="B26" s="37"/>
      <c r="C26" s="83" t="s">
        <v>92</v>
      </c>
      <c r="D26" s="84" t="s">
        <v>37</v>
      </c>
      <c r="E26" s="38"/>
      <c r="F26" s="38"/>
      <c r="G26" s="88">
        <f>SUM(G11:G25)</f>
        <v>0</v>
      </c>
      <c r="H26" s="17"/>
      <c r="I26" s="22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.75">
      <c r="A27" s="55" t="s">
        <v>43</v>
      </c>
      <c r="B27" s="34"/>
      <c r="C27" s="35" t="s">
        <v>40</v>
      </c>
      <c r="D27" s="35"/>
      <c r="E27" s="35"/>
      <c r="F27" s="35"/>
      <c r="G27" s="36"/>
      <c r="H27" s="17"/>
      <c r="I27" s="17"/>
      <c r="J27" s="17" t="s">
        <v>0</v>
      </c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20.25" customHeight="1">
      <c r="A28" s="46"/>
      <c r="B28" s="4"/>
      <c r="C28" s="23" t="s">
        <v>16</v>
      </c>
      <c r="D28" s="4"/>
      <c r="E28" s="4"/>
      <c r="F28" s="4"/>
      <c r="G28" s="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35.25" customHeight="1">
      <c r="A29" s="46">
        <f>A28+1</f>
        <v>1</v>
      </c>
      <c r="B29" s="12"/>
      <c r="C29" s="5" t="s">
        <v>62</v>
      </c>
      <c r="D29" s="46" t="s">
        <v>60</v>
      </c>
      <c r="E29" s="72">
        <v>178.2</v>
      </c>
      <c r="F29" s="48"/>
      <c r="G29" s="48">
        <f>E29*F29</f>
        <v>0</v>
      </c>
      <c r="H29" s="17"/>
      <c r="I29" s="124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23.25" customHeight="1">
      <c r="A30" s="46">
        <f t="shared" ref="A30:A93" si="2">A29+1</f>
        <v>2</v>
      </c>
      <c r="B30" s="12"/>
      <c r="C30" s="5" t="s">
        <v>67</v>
      </c>
      <c r="D30" s="46" t="s">
        <v>60</v>
      </c>
      <c r="E30" s="72">
        <v>150</v>
      </c>
      <c r="F30" s="48"/>
      <c r="G30" s="48">
        <f t="shared" ref="G30:G81" si="3">E30*F30</f>
        <v>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>
      <c r="A31" s="46"/>
      <c r="B31" s="4"/>
      <c r="C31" s="1" t="s">
        <v>17</v>
      </c>
      <c r="D31" s="46"/>
      <c r="E31" s="72"/>
      <c r="F31" s="48"/>
      <c r="G31" s="4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33" customHeight="1">
      <c r="A32" s="46">
        <v>3</v>
      </c>
      <c r="B32" s="12"/>
      <c r="C32" s="5" t="s">
        <v>45</v>
      </c>
      <c r="D32" s="46" t="s">
        <v>60</v>
      </c>
      <c r="E32" s="72">
        <v>5</v>
      </c>
      <c r="F32" s="48"/>
      <c r="G32" s="48">
        <f t="shared" si="3"/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6" customHeight="1">
      <c r="A33" s="46">
        <f t="shared" si="2"/>
        <v>4</v>
      </c>
      <c r="B33" s="12"/>
      <c r="C33" s="5" t="s">
        <v>68</v>
      </c>
      <c r="D33" s="46" t="s">
        <v>60</v>
      </c>
      <c r="E33" s="72">
        <v>37.1</v>
      </c>
      <c r="F33" s="48"/>
      <c r="G33" s="48">
        <f t="shared" si="3"/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8" customHeight="1">
      <c r="A34" s="46">
        <f t="shared" si="2"/>
        <v>5</v>
      </c>
      <c r="B34" s="4"/>
      <c r="C34" s="114" t="s">
        <v>102</v>
      </c>
      <c r="D34" s="94" t="s">
        <v>7</v>
      </c>
      <c r="E34" s="91">
        <v>1.9339999999999999</v>
      </c>
      <c r="F34" s="48"/>
      <c r="G34" s="48">
        <f t="shared" si="3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20.25" customHeight="1">
      <c r="A35" s="46">
        <f t="shared" si="2"/>
        <v>6</v>
      </c>
      <c r="B35" s="4"/>
      <c r="C35" s="114" t="s">
        <v>104</v>
      </c>
      <c r="D35" s="94" t="s">
        <v>7</v>
      </c>
      <c r="E35" s="91">
        <v>0.376</v>
      </c>
      <c r="F35" s="48"/>
      <c r="G35" s="48">
        <f t="shared" si="3"/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38.25" customHeight="1">
      <c r="A36" s="46">
        <f t="shared" si="2"/>
        <v>7</v>
      </c>
      <c r="B36" s="28"/>
      <c r="C36" s="50" t="s">
        <v>61</v>
      </c>
      <c r="D36" s="46" t="s">
        <v>7</v>
      </c>
      <c r="E36" s="91">
        <v>7.0999999999999994E-2</v>
      </c>
      <c r="F36" s="48"/>
      <c r="G36" s="48">
        <f t="shared" si="3"/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34.5" customHeight="1">
      <c r="A37" s="46">
        <f t="shared" si="2"/>
        <v>8</v>
      </c>
      <c r="B37" s="2"/>
      <c r="C37" s="5" t="s">
        <v>46</v>
      </c>
      <c r="D37" s="46" t="s">
        <v>5</v>
      </c>
      <c r="E37" s="72">
        <v>90</v>
      </c>
      <c r="F37" s="48"/>
      <c r="G37" s="48">
        <f t="shared" si="3"/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8" customHeight="1">
      <c r="A38" s="46"/>
      <c r="B38" s="4"/>
      <c r="C38" s="23" t="s">
        <v>18</v>
      </c>
      <c r="D38" s="46"/>
      <c r="E38" s="72"/>
      <c r="F38" s="48"/>
      <c r="G38" s="4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5.25" customHeight="1">
      <c r="A39" s="46">
        <v>9</v>
      </c>
      <c r="B39" s="12"/>
      <c r="C39" s="5" t="s">
        <v>62</v>
      </c>
      <c r="D39" s="46" t="s">
        <v>60</v>
      </c>
      <c r="E39" s="72">
        <v>174.6</v>
      </c>
      <c r="F39" s="48"/>
      <c r="G39" s="48">
        <f t="shared" si="3"/>
        <v>0</v>
      </c>
      <c r="H39" s="12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 customHeight="1">
      <c r="A40" s="46">
        <f t="shared" si="2"/>
        <v>10</v>
      </c>
      <c r="B40" s="12"/>
      <c r="C40" s="5" t="s">
        <v>44</v>
      </c>
      <c r="D40" s="46" t="s">
        <v>60</v>
      </c>
      <c r="E40" s="72">
        <v>150</v>
      </c>
      <c r="F40" s="48"/>
      <c r="G40" s="48">
        <f t="shared" si="3"/>
        <v>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>
      <c r="A41" s="46"/>
      <c r="B41" s="4"/>
      <c r="C41" s="1" t="s">
        <v>17</v>
      </c>
      <c r="D41" s="46"/>
      <c r="E41" s="72"/>
      <c r="F41" s="48"/>
      <c r="G41" s="4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33" customHeight="1">
      <c r="A42" s="46">
        <v>11</v>
      </c>
      <c r="B42" s="12"/>
      <c r="C42" s="5" t="s">
        <v>45</v>
      </c>
      <c r="D42" s="46" t="s">
        <v>60</v>
      </c>
      <c r="E42" s="72">
        <v>5</v>
      </c>
      <c r="F42" s="48"/>
      <c r="G42" s="48">
        <f t="shared" si="3"/>
        <v>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36" customHeight="1">
      <c r="A43" s="46">
        <f t="shared" si="2"/>
        <v>12</v>
      </c>
      <c r="B43" s="12"/>
      <c r="C43" s="5" t="s">
        <v>115</v>
      </c>
      <c r="D43" s="46" t="s">
        <v>60</v>
      </c>
      <c r="E43" s="72">
        <v>37.1</v>
      </c>
      <c r="F43" s="48"/>
      <c r="G43" s="48">
        <f t="shared" si="3"/>
        <v>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21.75" customHeight="1">
      <c r="A44" s="46">
        <f t="shared" si="2"/>
        <v>13</v>
      </c>
      <c r="B44" s="4"/>
      <c r="C44" s="114" t="s">
        <v>102</v>
      </c>
      <c r="D44" s="94" t="s">
        <v>7</v>
      </c>
      <c r="E44" s="91">
        <v>1.9339999999999999</v>
      </c>
      <c r="F44" s="48"/>
      <c r="G44" s="48">
        <f t="shared" si="3"/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21.75" customHeight="1">
      <c r="A45" s="46">
        <f t="shared" si="2"/>
        <v>14</v>
      </c>
      <c r="B45" s="4"/>
      <c r="C45" s="114" t="s">
        <v>103</v>
      </c>
      <c r="D45" s="94" t="s">
        <v>7</v>
      </c>
      <c r="E45" s="91">
        <v>0.376</v>
      </c>
      <c r="F45" s="48"/>
      <c r="G45" s="48">
        <f t="shared" si="3"/>
        <v>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34.5" customHeight="1">
      <c r="A46" s="46">
        <f t="shared" si="2"/>
        <v>15</v>
      </c>
      <c r="B46" s="49"/>
      <c r="C46" s="50" t="s">
        <v>61</v>
      </c>
      <c r="D46" s="46" t="s">
        <v>7</v>
      </c>
      <c r="E46" s="72">
        <v>0.71</v>
      </c>
      <c r="F46" s="48"/>
      <c r="G46" s="48">
        <f t="shared" si="3"/>
        <v>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36" customHeight="1">
      <c r="A47" s="46">
        <f t="shared" si="2"/>
        <v>16</v>
      </c>
      <c r="B47" s="2"/>
      <c r="C47" s="5" t="s">
        <v>47</v>
      </c>
      <c r="D47" s="46" t="s">
        <v>5</v>
      </c>
      <c r="E47" s="72">
        <v>90</v>
      </c>
      <c r="F47" s="48"/>
      <c r="G47" s="48">
        <f t="shared" si="3"/>
        <v>0</v>
      </c>
      <c r="H47" s="17"/>
      <c r="I47" s="17" t="s"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20.25" customHeight="1">
      <c r="A48" s="46"/>
      <c r="B48" s="4"/>
      <c r="C48" s="39" t="s">
        <v>19</v>
      </c>
      <c r="D48" s="4"/>
      <c r="E48" s="9"/>
      <c r="F48" s="9"/>
      <c r="G48" s="48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39" customHeight="1">
      <c r="A49" s="46">
        <v>17</v>
      </c>
      <c r="B49" s="1"/>
      <c r="C49" s="5" t="s">
        <v>20</v>
      </c>
      <c r="D49" s="54" t="s">
        <v>21</v>
      </c>
      <c r="E49" s="70">
        <v>6</v>
      </c>
      <c r="F49" s="9"/>
      <c r="G49" s="48">
        <f t="shared" si="3"/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29.25" customHeight="1">
      <c r="A50" s="46">
        <f t="shared" si="2"/>
        <v>18</v>
      </c>
      <c r="B50" s="4"/>
      <c r="C50" s="5" t="s">
        <v>64</v>
      </c>
      <c r="D50" s="4" t="s">
        <v>22</v>
      </c>
      <c r="E50" s="48">
        <v>190.8</v>
      </c>
      <c r="F50" s="9"/>
      <c r="G50" s="48">
        <f t="shared" si="3"/>
        <v>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32.25" customHeight="1">
      <c r="A51" s="46">
        <f t="shared" si="2"/>
        <v>19</v>
      </c>
      <c r="B51" s="4"/>
      <c r="C51" s="5" t="s">
        <v>65</v>
      </c>
      <c r="D51" s="4" t="s">
        <v>22</v>
      </c>
      <c r="E51" s="48">
        <v>54</v>
      </c>
      <c r="F51" s="9"/>
      <c r="G51" s="48">
        <f t="shared" si="3"/>
        <v>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35.25" customHeight="1">
      <c r="A52" s="46">
        <f t="shared" si="2"/>
        <v>20</v>
      </c>
      <c r="B52" s="4"/>
      <c r="C52" s="5" t="s">
        <v>66</v>
      </c>
      <c r="D52" s="4" t="s">
        <v>22</v>
      </c>
      <c r="E52" s="48">
        <v>120</v>
      </c>
      <c r="F52" s="9"/>
      <c r="G52" s="48">
        <f t="shared" si="3"/>
        <v>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66.75" customHeight="1">
      <c r="A53" s="46">
        <f t="shared" si="2"/>
        <v>21</v>
      </c>
      <c r="B53" s="101"/>
      <c r="C53" s="102" t="s">
        <v>133</v>
      </c>
      <c r="D53" s="103" t="s">
        <v>91</v>
      </c>
      <c r="E53" s="104">
        <v>570</v>
      </c>
      <c r="F53" s="73"/>
      <c r="G53" s="48">
        <f t="shared" si="3"/>
        <v>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46.5" customHeight="1">
      <c r="A54" s="46">
        <f t="shared" si="2"/>
        <v>22</v>
      </c>
      <c r="B54" s="105"/>
      <c r="C54" s="102" t="s">
        <v>123</v>
      </c>
      <c r="D54" s="103" t="s">
        <v>91</v>
      </c>
      <c r="E54" s="104">
        <v>570</v>
      </c>
      <c r="F54" s="73"/>
      <c r="G54" s="48">
        <f t="shared" si="3"/>
        <v>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20.25" customHeight="1">
      <c r="A55" s="46">
        <f t="shared" si="2"/>
        <v>23</v>
      </c>
      <c r="B55" s="105"/>
      <c r="C55" s="106" t="s">
        <v>63</v>
      </c>
      <c r="D55" s="103" t="s">
        <v>91</v>
      </c>
      <c r="E55" s="104">
        <f>E54</f>
        <v>570</v>
      </c>
      <c r="F55" s="73"/>
      <c r="G55" s="48">
        <f t="shared" si="3"/>
        <v>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36" customHeight="1">
      <c r="A56" s="46">
        <f t="shared" si="2"/>
        <v>24</v>
      </c>
      <c r="B56" s="107"/>
      <c r="C56" s="108" t="s">
        <v>23</v>
      </c>
      <c r="D56" s="109" t="s">
        <v>24</v>
      </c>
      <c r="E56" s="110">
        <v>6</v>
      </c>
      <c r="F56" s="73"/>
      <c r="G56" s="48">
        <f t="shared" si="3"/>
        <v>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32.25" customHeight="1">
      <c r="A57" s="46">
        <f t="shared" si="2"/>
        <v>25</v>
      </c>
      <c r="B57" s="107"/>
      <c r="C57" s="102" t="s">
        <v>69</v>
      </c>
      <c r="D57" s="109" t="s">
        <v>7</v>
      </c>
      <c r="E57" s="110">
        <v>0.36359999999999998</v>
      </c>
      <c r="F57" s="73"/>
      <c r="G57" s="48">
        <f t="shared" si="3"/>
        <v>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48" customHeight="1">
      <c r="A58" s="46">
        <f t="shared" si="2"/>
        <v>26</v>
      </c>
      <c r="B58" s="101"/>
      <c r="C58" s="53" t="s">
        <v>132</v>
      </c>
      <c r="D58" s="109" t="s">
        <v>26</v>
      </c>
      <c r="E58" s="110">
        <v>3</v>
      </c>
      <c r="F58" s="73"/>
      <c r="G58" s="48">
        <f t="shared" si="3"/>
        <v>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3.75" customHeight="1">
      <c r="A59" s="46">
        <f t="shared" si="2"/>
        <v>27</v>
      </c>
      <c r="B59" s="101"/>
      <c r="C59" s="53" t="s">
        <v>116</v>
      </c>
      <c r="D59" s="109" t="s">
        <v>26</v>
      </c>
      <c r="E59" s="110">
        <v>3</v>
      </c>
      <c r="F59" s="73"/>
      <c r="G59" s="48">
        <f t="shared" si="3"/>
        <v>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35.25" customHeight="1">
      <c r="A60" s="46">
        <f t="shared" si="2"/>
        <v>28</v>
      </c>
      <c r="B60" s="11"/>
      <c r="C60" s="24" t="s">
        <v>108</v>
      </c>
      <c r="D60" s="74" t="s">
        <v>26</v>
      </c>
      <c r="E60" s="75">
        <v>3</v>
      </c>
      <c r="F60" s="73"/>
      <c r="G60" s="48">
        <f t="shared" si="3"/>
        <v>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38.25" customHeight="1">
      <c r="A61" s="46">
        <f t="shared" si="2"/>
        <v>29</v>
      </c>
      <c r="B61" s="11"/>
      <c r="C61" s="24" t="s">
        <v>109</v>
      </c>
      <c r="D61" s="74" t="s">
        <v>26</v>
      </c>
      <c r="E61" s="75">
        <v>3</v>
      </c>
      <c r="F61" s="73"/>
      <c r="G61" s="48">
        <f t="shared" si="3"/>
        <v>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48.75" customHeight="1">
      <c r="A62" s="46">
        <f t="shared" si="2"/>
        <v>30</v>
      </c>
      <c r="B62" s="15"/>
      <c r="C62" s="24" t="s">
        <v>48</v>
      </c>
      <c r="D62" s="76" t="s">
        <v>9</v>
      </c>
      <c r="E62" s="73">
        <v>11.7</v>
      </c>
      <c r="F62" s="73"/>
      <c r="G62" s="48">
        <f t="shared" si="3"/>
        <v>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9.5" customHeight="1">
      <c r="A63" s="46">
        <f t="shared" si="2"/>
        <v>31</v>
      </c>
      <c r="B63" s="14"/>
      <c r="C63" s="115" t="s">
        <v>119</v>
      </c>
      <c r="D63" s="79" t="s">
        <v>7</v>
      </c>
      <c r="E63" s="93">
        <v>0.439</v>
      </c>
      <c r="F63" s="73"/>
      <c r="G63" s="48">
        <f t="shared" si="3"/>
        <v>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35.25" customHeight="1">
      <c r="A64" s="46">
        <f t="shared" si="2"/>
        <v>32</v>
      </c>
      <c r="B64" s="25"/>
      <c r="C64" s="24" t="s">
        <v>49</v>
      </c>
      <c r="D64" s="74" t="s">
        <v>9</v>
      </c>
      <c r="E64" s="75">
        <v>11.2</v>
      </c>
      <c r="F64" s="73"/>
      <c r="G64" s="48">
        <f t="shared" si="3"/>
        <v>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39" customHeight="1">
      <c r="A65" s="46">
        <f t="shared" si="2"/>
        <v>33</v>
      </c>
      <c r="B65" s="12"/>
      <c r="C65" s="50" t="s">
        <v>50</v>
      </c>
      <c r="D65" s="77" t="s">
        <v>27</v>
      </c>
      <c r="E65" s="78">
        <v>2.2400000000000002</v>
      </c>
      <c r="F65" s="73"/>
      <c r="G65" s="48">
        <f t="shared" si="3"/>
        <v>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7.25" customHeight="1">
      <c r="A66" s="46">
        <f t="shared" si="2"/>
        <v>34</v>
      </c>
      <c r="B66" s="4"/>
      <c r="C66" s="115" t="s">
        <v>120</v>
      </c>
      <c r="D66" s="79" t="s">
        <v>7</v>
      </c>
      <c r="E66" s="93">
        <v>0.124</v>
      </c>
      <c r="F66" s="73"/>
      <c r="G66" s="48">
        <f t="shared" si="3"/>
        <v>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7.25" customHeight="1">
      <c r="A67" s="46">
        <f t="shared" si="2"/>
        <v>35</v>
      </c>
      <c r="B67" s="4"/>
      <c r="C67" s="115" t="s">
        <v>121</v>
      </c>
      <c r="D67" s="79" t="s">
        <v>7</v>
      </c>
      <c r="E67" s="93">
        <v>9.9000000000000005E-2</v>
      </c>
      <c r="F67" s="73"/>
      <c r="G67" s="48">
        <f t="shared" si="3"/>
        <v>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35.25" customHeight="1">
      <c r="A68" s="46">
        <f t="shared" si="2"/>
        <v>36</v>
      </c>
      <c r="B68" s="26"/>
      <c r="C68" s="52" t="s">
        <v>110</v>
      </c>
      <c r="D68" s="66" t="s">
        <v>9</v>
      </c>
      <c r="E68" s="73">
        <v>6.71</v>
      </c>
      <c r="F68" s="73"/>
      <c r="G68" s="48">
        <f t="shared" si="3"/>
        <v>0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s="42" customFormat="1" ht="15.75">
      <c r="A69" s="46">
        <f t="shared" si="2"/>
        <v>37</v>
      </c>
      <c r="B69" s="8"/>
      <c r="C69" s="116" t="s">
        <v>122</v>
      </c>
      <c r="D69" s="117" t="s">
        <v>7</v>
      </c>
      <c r="E69" s="118">
        <v>1.018</v>
      </c>
      <c r="F69" s="80"/>
      <c r="G69" s="48">
        <f t="shared" si="3"/>
        <v>0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33.75" customHeight="1">
      <c r="A70" s="46">
        <f t="shared" si="2"/>
        <v>38</v>
      </c>
      <c r="B70" s="92"/>
      <c r="C70" s="50" t="s">
        <v>111</v>
      </c>
      <c r="D70" s="77" t="s">
        <v>7</v>
      </c>
      <c r="E70" s="78">
        <v>0.08</v>
      </c>
      <c r="F70" s="78"/>
      <c r="G70" s="48">
        <f t="shared" si="3"/>
        <v>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33.75" customHeight="1">
      <c r="A71" s="46">
        <f t="shared" si="2"/>
        <v>39</v>
      </c>
      <c r="B71" s="92"/>
      <c r="C71" s="50" t="s">
        <v>101</v>
      </c>
      <c r="D71" s="77" t="s">
        <v>7</v>
      </c>
      <c r="E71" s="93">
        <v>3.5999999999999997E-2</v>
      </c>
      <c r="F71" s="78"/>
      <c r="G71" s="48">
        <f t="shared" si="3"/>
        <v>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32.25" customHeight="1">
      <c r="A72" s="46">
        <f t="shared" si="2"/>
        <v>40</v>
      </c>
      <c r="B72" s="12"/>
      <c r="C72" s="52" t="s">
        <v>51</v>
      </c>
      <c r="D72" s="66" t="s">
        <v>25</v>
      </c>
      <c r="E72" s="73">
        <v>8</v>
      </c>
      <c r="F72" s="73"/>
      <c r="G72" s="48">
        <f t="shared" si="3"/>
        <v>0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24.75" customHeight="1">
      <c r="A73" s="46">
        <f t="shared" si="2"/>
        <v>41</v>
      </c>
      <c r="B73" s="1"/>
      <c r="C73" s="98" t="s">
        <v>28</v>
      </c>
      <c r="D73" s="99" t="s">
        <v>29</v>
      </c>
      <c r="E73" s="100">
        <v>12.4</v>
      </c>
      <c r="F73" s="73"/>
      <c r="G73" s="48">
        <f t="shared" si="3"/>
        <v>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30">
      <c r="A74" s="46">
        <f t="shared" si="2"/>
        <v>42</v>
      </c>
      <c r="B74" s="12"/>
      <c r="C74" s="53" t="s">
        <v>105</v>
      </c>
      <c r="D74" s="77" t="s">
        <v>7</v>
      </c>
      <c r="E74" s="93">
        <v>1.337</v>
      </c>
      <c r="F74" s="73"/>
      <c r="G74" s="48">
        <f t="shared" si="3"/>
        <v>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30">
      <c r="A75" s="46">
        <f t="shared" si="2"/>
        <v>43</v>
      </c>
      <c r="B75" s="12"/>
      <c r="C75" s="53" t="s">
        <v>58</v>
      </c>
      <c r="D75" s="77" t="s">
        <v>7</v>
      </c>
      <c r="E75" s="93">
        <v>1.337</v>
      </c>
      <c r="F75" s="73"/>
      <c r="G75" s="48">
        <f t="shared" si="3"/>
        <v>0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20.25" customHeight="1">
      <c r="A76" s="46"/>
      <c r="B76" s="4"/>
      <c r="C76" s="39" t="s">
        <v>30</v>
      </c>
      <c r="D76" s="66"/>
      <c r="E76" s="73"/>
      <c r="F76" s="73"/>
      <c r="G76" s="48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31.5" customHeight="1">
      <c r="A77" s="46">
        <v>44</v>
      </c>
      <c r="B77" s="95"/>
      <c r="C77" s="50" t="s">
        <v>70</v>
      </c>
      <c r="D77" s="96" t="s">
        <v>5</v>
      </c>
      <c r="E77" s="97">
        <v>162</v>
      </c>
      <c r="F77" s="80"/>
      <c r="G77" s="48">
        <f t="shared" si="3"/>
        <v>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30">
      <c r="A78" s="46">
        <f t="shared" si="2"/>
        <v>45</v>
      </c>
      <c r="B78" s="40"/>
      <c r="C78" s="53" t="s">
        <v>54</v>
      </c>
      <c r="D78" s="77" t="s">
        <v>29</v>
      </c>
      <c r="E78" s="78">
        <v>11.2</v>
      </c>
      <c r="F78" s="80"/>
      <c r="G78" s="48">
        <f t="shared" si="3"/>
        <v>0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34.5" customHeight="1">
      <c r="A79" s="46">
        <f t="shared" si="2"/>
        <v>46</v>
      </c>
      <c r="B79" s="12"/>
      <c r="C79" s="5" t="s">
        <v>52</v>
      </c>
      <c r="D79" s="66" t="s">
        <v>9</v>
      </c>
      <c r="E79" s="73">
        <v>4.9000000000000004</v>
      </c>
      <c r="F79" s="73"/>
      <c r="G79" s="48">
        <f t="shared" si="3"/>
        <v>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36.75" customHeight="1">
      <c r="A80" s="46">
        <f t="shared" si="2"/>
        <v>47</v>
      </c>
      <c r="B80" s="27"/>
      <c r="C80" s="43" t="s">
        <v>53</v>
      </c>
      <c r="D80" s="79" t="s">
        <v>7</v>
      </c>
      <c r="E80" s="81">
        <v>7.4999999999999997E-2</v>
      </c>
      <c r="F80" s="73"/>
      <c r="G80" s="48">
        <f t="shared" si="3"/>
        <v>0</v>
      </c>
      <c r="H80" s="17"/>
      <c r="I80" s="17" t="s">
        <v>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35.25" customHeight="1">
      <c r="A81" s="46">
        <f t="shared" si="2"/>
        <v>48</v>
      </c>
      <c r="B81" s="2"/>
      <c r="C81" s="43" t="s">
        <v>71</v>
      </c>
      <c r="D81" s="66" t="s">
        <v>5</v>
      </c>
      <c r="E81" s="73">
        <v>162</v>
      </c>
      <c r="F81" s="73"/>
      <c r="G81" s="48">
        <f t="shared" si="3"/>
        <v>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19" ht="18" customHeight="1">
      <c r="A82" s="46"/>
      <c r="B82" s="30"/>
      <c r="C82" s="29" t="s">
        <v>31</v>
      </c>
      <c r="D82" s="77"/>
      <c r="E82" s="81"/>
      <c r="F82" s="73"/>
      <c r="G82" s="48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19" ht="30">
      <c r="A83" s="46">
        <v>49</v>
      </c>
      <c r="B83" s="12"/>
      <c r="C83" s="52" t="s">
        <v>72</v>
      </c>
      <c r="D83" s="66" t="s">
        <v>9</v>
      </c>
      <c r="E83" s="73">
        <v>21.5</v>
      </c>
      <c r="F83" s="73"/>
      <c r="G83" s="48">
        <f t="shared" ref="G83:G99" si="4">E83*F83</f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45">
      <c r="A84" s="46">
        <f t="shared" si="2"/>
        <v>50</v>
      </c>
      <c r="B84" s="1"/>
      <c r="C84" s="52" t="s">
        <v>73</v>
      </c>
      <c r="D84" s="66" t="s">
        <v>9</v>
      </c>
      <c r="E84" s="73">
        <v>8</v>
      </c>
      <c r="F84" s="73"/>
      <c r="G84" s="48">
        <f t="shared" si="4"/>
        <v>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7.25" customHeight="1">
      <c r="A85" s="46">
        <f t="shared" si="2"/>
        <v>51</v>
      </c>
      <c r="B85" s="4"/>
      <c r="C85" s="114" t="s">
        <v>112</v>
      </c>
      <c r="D85" s="94" t="s">
        <v>7</v>
      </c>
      <c r="E85" s="113">
        <v>0.77500000000000002</v>
      </c>
      <c r="F85" s="73"/>
      <c r="G85" s="48">
        <f t="shared" si="4"/>
        <v>0</v>
      </c>
    </row>
    <row r="86" spans="1:19" ht="17.25" customHeight="1">
      <c r="A86" s="46">
        <f t="shared" si="2"/>
        <v>52</v>
      </c>
      <c r="B86" s="4"/>
      <c r="C86" s="114" t="s">
        <v>113</v>
      </c>
      <c r="D86" s="94" t="s">
        <v>7</v>
      </c>
      <c r="E86" s="113">
        <v>6.3E-2</v>
      </c>
      <c r="F86" s="73"/>
      <c r="G86" s="48">
        <f t="shared" si="4"/>
        <v>0</v>
      </c>
    </row>
    <row r="87" spans="1:19" ht="36" customHeight="1">
      <c r="A87" s="46">
        <f t="shared" si="2"/>
        <v>53</v>
      </c>
      <c r="B87" s="12"/>
      <c r="C87" s="5" t="s">
        <v>52</v>
      </c>
      <c r="D87" s="66" t="s">
        <v>9</v>
      </c>
      <c r="E87" s="73">
        <v>3.2</v>
      </c>
      <c r="F87" s="82"/>
      <c r="G87" s="48">
        <f t="shared" si="4"/>
        <v>0</v>
      </c>
    </row>
    <row r="88" spans="1:19" ht="35.25" customHeight="1">
      <c r="A88" s="46">
        <f t="shared" si="2"/>
        <v>54</v>
      </c>
      <c r="B88" s="27"/>
      <c r="C88" s="43" t="s">
        <v>53</v>
      </c>
      <c r="D88" s="79" t="s">
        <v>7</v>
      </c>
      <c r="E88" s="81">
        <v>0.12</v>
      </c>
      <c r="F88" s="82"/>
      <c r="G88" s="48">
        <f t="shared" si="4"/>
        <v>0</v>
      </c>
    </row>
    <row r="89" spans="1:19" ht="30">
      <c r="A89" s="46">
        <f t="shared" si="2"/>
        <v>55</v>
      </c>
      <c r="B89" s="2"/>
      <c r="C89" s="43" t="s">
        <v>55</v>
      </c>
      <c r="D89" s="66" t="s">
        <v>5</v>
      </c>
      <c r="E89" s="73">
        <v>48</v>
      </c>
      <c r="F89" s="82"/>
      <c r="G89" s="48">
        <f t="shared" si="4"/>
        <v>0</v>
      </c>
    </row>
    <row r="90" spans="1:19" ht="15.75">
      <c r="A90" s="46"/>
      <c r="B90" s="30"/>
      <c r="C90" s="29" t="s">
        <v>32</v>
      </c>
      <c r="D90" s="77"/>
      <c r="E90" s="81"/>
      <c r="F90" s="82"/>
      <c r="G90" s="48"/>
      <c r="H90" s="18" t="s">
        <v>0</v>
      </c>
    </row>
    <row r="91" spans="1:19" ht="40.5" customHeight="1">
      <c r="A91" s="46">
        <v>56</v>
      </c>
      <c r="B91" s="28"/>
      <c r="C91" s="44" t="s">
        <v>56</v>
      </c>
      <c r="D91" s="77" t="s">
        <v>9</v>
      </c>
      <c r="E91" s="81">
        <v>32.200000000000003</v>
      </c>
      <c r="F91" s="82"/>
      <c r="G91" s="48">
        <f t="shared" si="4"/>
        <v>0</v>
      </c>
    </row>
    <row r="92" spans="1:19" ht="33.75" customHeight="1">
      <c r="A92" s="46">
        <f t="shared" si="2"/>
        <v>57</v>
      </c>
      <c r="B92" s="28"/>
      <c r="C92" s="44" t="s">
        <v>117</v>
      </c>
      <c r="D92" s="77" t="s">
        <v>7</v>
      </c>
      <c r="E92" s="81">
        <v>61.18</v>
      </c>
      <c r="F92" s="81"/>
      <c r="G92" s="48">
        <f t="shared" si="4"/>
        <v>0</v>
      </c>
    </row>
    <row r="93" spans="1:19" ht="36.75" customHeight="1">
      <c r="A93" s="46">
        <f t="shared" si="2"/>
        <v>58</v>
      </c>
      <c r="B93" s="28"/>
      <c r="C93" s="44" t="s">
        <v>118</v>
      </c>
      <c r="D93" s="77" t="s">
        <v>5</v>
      </c>
      <c r="E93" s="81">
        <v>370</v>
      </c>
      <c r="F93" s="73"/>
      <c r="G93" s="48">
        <f t="shared" si="4"/>
        <v>0</v>
      </c>
      <c r="I93" s="18" t="s">
        <v>0</v>
      </c>
    </row>
    <row r="94" spans="1:19" ht="23.25" customHeight="1">
      <c r="A94" s="46">
        <f t="shared" ref="A94:A99" si="5">A93+1</f>
        <v>59</v>
      </c>
      <c r="B94" s="28"/>
      <c r="C94" s="31" t="s">
        <v>33</v>
      </c>
      <c r="D94" s="77" t="s">
        <v>5</v>
      </c>
      <c r="E94" s="81">
        <v>370</v>
      </c>
      <c r="F94" s="73"/>
      <c r="G94" s="48">
        <f t="shared" si="4"/>
        <v>0</v>
      </c>
    </row>
    <row r="95" spans="1:19" ht="36" customHeight="1">
      <c r="A95" s="46">
        <f t="shared" si="5"/>
        <v>60</v>
      </c>
      <c r="B95" s="1"/>
      <c r="C95" s="5" t="s">
        <v>57</v>
      </c>
      <c r="D95" s="66" t="s">
        <v>29</v>
      </c>
      <c r="E95" s="73">
        <v>14.56</v>
      </c>
      <c r="F95" s="73"/>
      <c r="G95" s="48">
        <f t="shared" si="4"/>
        <v>0</v>
      </c>
    </row>
    <row r="96" spans="1:19" ht="31.5" customHeight="1">
      <c r="A96" s="46">
        <f t="shared" si="5"/>
        <v>61</v>
      </c>
      <c r="B96" s="51"/>
      <c r="C96" s="5" t="s">
        <v>74</v>
      </c>
      <c r="D96" s="66" t="s">
        <v>9</v>
      </c>
      <c r="E96" s="73">
        <v>126</v>
      </c>
      <c r="F96" s="73"/>
      <c r="G96" s="48">
        <f t="shared" si="4"/>
        <v>0</v>
      </c>
    </row>
    <row r="97" spans="1:10" ht="31.5" customHeight="1">
      <c r="A97" s="46">
        <f t="shared" si="5"/>
        <v>62</v>
      </c>
      <c r="B97" s="51"/>
      <c r="C97" s="5" t="s">
        <v>75</v>
      </c>
      <c r="D97" s="66" t="s">
        <v>25</v>
      </c>
      <c r="E97" s="73">
        <v>70</v>
      </c>
      <c r="F97" s="73"/>
      <c r="G97" s="48">
        <f t="shared" si="4"/>
        <v>0</v>
      </c>
    </row>
    <row r="98" spans="1:10" ht="57.75" customHeight="1">
      <c r="A98" s="46">
        <f t="shared" si="5"/>
        <v>63</v>
      </c>
      <c r="B98" s="32"/>
      <c r="C98" s="52" t="s">
        <v>76</v>
      </c>
      <c r="D98" s="46" t="s">
        <v>9</v>
      </c>
      <c r="E98" s="48">
        <v>126</v>
      </c>
      <c r="F98" s="48"/>
      <c r="G98" s="48">
        <f t="shared" si="4"/>
        <v>0</v>
      </c>
      <c r="I98" s="18" t="s">
        <v>0</v>
      </c>
    </row>
    <row r="99" spans="1:10" ht="30">
      <c r="A99" s="46">
        <f t="shared" si="5"/>
        <v>64</v>
      </c>
      <c r="B99" s="10"/>
      <c r="C99" s="7" t="s">
        <v>107</v>
      </c>
      <c r="D99" s="94" t="s">
        <v>7</v>
      </c>
      <c r="E99" s="111">
        <v>0.19</v>
      </c>
      <c r="F99" s="48"/>
      <c r="G99" s="48">
        <f t="shared" si="4"/>
        <v>0</v>
      </c>
      <c r="J99" s="18" t="s">
        <v>0</v>
      </c>
    </row>
    <row r="100" spans="1:10">
      <c r="A100" s="38"/>
      <c r="B100" s="38"/>
      <c r="C100" s="83" t="s">
        <v>93</v>
      </c>
      <c r="D100" s="84" t="s">
        <v>37</v>
      </c>
      <c r="E100" s="38"/>
      <c r="F100" s="38"/>
      <c r="G100" s="88">
        <f>SUM(G29:G99)</f>
        <v>0</v>
      </c>
    </row>
    <row r="101" spans="1:10" ht="15.75">
      <c r="A101" s="55" t="s">
        <v>100</v>
      </c>
      <c r="B101" s="35"/>
      <c r="C101" s="35" t="s">
        <v>94</v>
      </c>
      <c r="D101" s="35"/>
      <c r="E101" s="35"/>
      <c r="F101" s="35"/>
      <c r="G101" s="35"/>
    </row>
    <row r="102" spans="1:10" ht="20.25" customHeight="1">
      <c r="A102" s="4">
        <v>1</v>
      </c>
      <c r="B102" s="13"/>
      <c r="C102" s="3" t="s">
        <v>34</v>
      </c>
      <c r="D102" s="4" t="s">
        <v>35</v>
      </c>
      <c r="E102" s="48">
        <v>1</v>
      </c>
      <c r="F102" s="48"/>
      <c r="G102" s="48">
        <f>E102*F102</f>
        <v>0</v>
      </c>
    </row>
    <row r="103" spans="1:10">
      <c r="A103" s="85"/>
      <c r="B103" s="85"/>
      <c r="C103" s="83" t="s">
        <v>96</v>
      </c>
      <c r="D103" s="84" t="s">
        <v>37</v>
      </c>
      <c r="E103" s="37"/>
      <c r="F103" s="37"/>
      <c r="G103" s="89">
        <f>G102</f>
        <v>0</v>
      </c>
    </row>
    <row r="104" spans="1:10">
      <c r="A104" s="85"/>
      <c r="B104" s="85"/>
      <c r="C104" s="83" t="s">
        <v>114</v>
      </c>
      <c r="D104" s="84" t="s">
        <v>37</v>
      </c>
      <c r="E104" s="37"/>
      <c r="F104" s="37"/>
      <c r="G104" s="90">
        <f>G26+G100+G103</f>
        <v>0</v>
      </c>
    </row>
    <row r="105" spans="1:10" ht="15.75">
      <c r="A105" s="33"/>
      <c r="B105" s="33"/>
      <c r="C105" s="86" t="s">
        <v>97</v>
      </c>
      <c r="D105" s="87"/>
      <c r="E105" s="87"/>
      <c r="F105" s="87"/>
      <c r="G105" s="87"/>
    </row>
    <row r="106" spans="1:10" ht="15.75">
      <c r="A106" s="33"/>
      <c r="B106" s="33"/>
      <c r="C106" s="86" t="s">
        <v>36</v>
      </c>
      <c r="D106" s="87"/>
      <c r="E106" s="87"/>
      <c r="F106" s="87"/>
      <c r="G106" s="87"/>
    </row>
    <row r="107" spans="1:10" ht="15.75">
      <c r="A107" s="33"/>
      <c r="B107" s="33"/>
      <c r="C107" s="86" t="s">
        <v>98</v>
      </c>
      <c r="D107" s="87"/>
      <c r="E107" s="87"/>
      <c r="F107" s="87"/>
      <c r="G107" s="87"/>
    </row>
    <row r="108" spans="1:10" ht="15.75">
      <c r="A108" s="33"/>
      <c r="B108" s="33"/>
      <c r="C108" s="86" t="s">
        <v>99</v>
      </c>
      <c r="D108" s="87"/>
      <c r="E108" s="87"/>
      <c r="F108" s="87"/>
      <c r="G108" s="87"/>
    </row>
    <row r="109" spans="1:10" ht="34.5" customHeight="1">
      <c r="B109" s="121"/>
      <c r="C109" s="119" t="s">
        <v>124</v>
      </c>
      <c r="D109" s="120"/>
      <c r="E109" s="120"/>
      <c r="F109" s="120"/>
      <c r="G109" s="120"/>
    </row>
    <row r="110" spans="1:10" ht="41.25" customHeight="1">
      <c r="B110" s="123" t="s">
        <v>128</v>
      </c>
      <c r="C110" s="125" t="s">
        <v>125</v>
      </c>
      <c r="D110" s="125"/>
      <c r="E110" s="125"/>
      <c r="F110" s="125"/>
      <c r="G110" s="125"/>
    </row>
    <row r="111" spans="1:10" ht="22.5" customHeight="1">
      <c r="B111" s="121"/>
      <c r="C111" s="121"/>
      <c r="D111" s="121"/>
      <c r="E111" s="121"/>
      <c r="F111" s="121"/>
      <c r="G111" s="121"/>
    </row>
    <row r="112" spans="1:10" ht="18">
      <c r="B112" s="121"/>
      <c r="C112" s="122" t="s">
        <v>126</v>
      </c>
      <c r="D112" s="126" t="s">
        <v>127</v>
      </c>
      <c r="E112" s="126"/>
      <c r="F112" s="126"/>
      <c r="G112" s="126"/>
    </row>
    <row r="117" spans="5:5">
      <c r="E117" s="18" t="s">
        <v>0</v>
      </c>
    </row>
  </sheetData>
  <autoFilter ref="A9:G108"/>
  <mergeCells count="10">
    <mergeCell ref="C110:G110"/>
    <mergeCell ref="D112:G112"/>
    <mergeCell ref="D7:F7"/>
    <mergeCell ref="E1:G1"/>
    <mergeCell ref="A2:G2"/>
    <mergeCell ref="A3:G3"/>
    <mergeCell ref="A4:C4"/>
    <mergeCell ref="E5:F5"/>
    <mergeCell ref="A6:C6"/>
    <mergeCell ref="D6:G6"/>
  </mergeCells>
  <phoneticPr fontId="11" type="noConversion"/>
  <pageMargins left="0.16" right="0.11" top="0.45" bottom="0.19685039370078741" header="0.04" footer="0.11811023622047245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#1</vt:lpstr>
      <vt:lpstr>'დანართი #1'!Print_Area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Davit62</dc:creator>
  <cp:lastModifiedBy>Zurab Sisauri</cp:lastModifiedBy>
  <cp:lastPrinted>2020-04-10T08:59:57Z</cp:lastPrinted>
  <dcterms:created xsi:type="dcterms:W3CDTF">2019-10-21T05:03:19Z</dcterms:created>
  <dcterms:modified xsi:type="dcterms:W3CDTF">2020-04-10T10:36:25Z</dcterms:modified>
</cp:coreProperties>
</file>