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uladze/Desktop/"/>
    </mc:Choice>
  </mc:AlternateContent>
  <xr:revisionPtr revIDLastSave="0" documentId="13_ncr:1_{8706A05E-615C-E44E-A0E0-75D82F404EAF}" xr6:coauthVersionLast="45" xr6:coauthVersionMax="45" xr10:uidLastSave="{00000000-0000-0000-0000-000000000000}"/>
  <bookViews>
    <workbookView xWindow="0" yWindow="460" windowWidth="25600" windowHeight="14520" xr2:uid="{00000000-000D-0000-FFFF-FFFF00000000}"/>
  </bookViews>
  <sheets>
    <sheet name="დანართი #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5" l="1"/>
  <c r="J39" i="5" s="1"/>
  <c r="F38" i="5"/>
  <c r="L38" i="5" s="1"/>
  <c r="F37" i="5"/>
  <c r="J37" i="5" s="1"/>
  <c r="F36" i="5"/>
  <c r="L36" i="5" s="1"/>
  <c r="F35" i="5"/>
  <c r="J35" i="5" s="1"/>
  <c r="L34" i="5"/>
  <c r="J34" i="5"/>
  <c r="H34" i="5"/>
  <c r="M34" i="5" l="1"/>
  <c r="H35" i="5"/>
  <c r="H37" i="5"/>
  <c r="H39" i="5"/>
  <c r="L35" i="5"/>
  <c r="L37" i="5"/>
  <c r="L39" i="5"/>
  <c r="J36" i="5"/>
  <c r="J38" i="5"/>
  <c r="H36" i="5"/>
  <c r="H38" i="5"/>
  <c r="M35" i="5" l="1"/>
  <c r="M37" i="5"/>
  <c r="M39" i="5"/>
  <c r="M36" i="5"/>
  <c r="M38" i="5"/>
  <c r="J53" i="5"/>
  <c r="H53" i="5"/>
  <c r="F42" i="5"/>
  <c r="L42" i="5" s="1"/>
  <c r="M42" i="5" s="1"/>
  <c r="F23" i="5"/>
  <c r="L23" i="5" s="1"/>
  <c r="M23" i="5" s="1"/>
  <c r="F10" i="5"/>
  <c r="L10" i="5" s="1"/>
  <c r="M10" i="5" s="1"/>
  <c r="F52" i="5"/>
  <c r="H52" i="5" s="1"/>
  <c r="F50" i="5"/>
  <c r="L50" i="5" s="1"/>
  <c r="F49" i="5"/>
  <c r="J49" i="5" s="1"/>
  <c r="H51" i="5"/>
  <c r="M51" i="5" s="1"/>
  <c r="F47" i="5"/>
  <c r="H47" i="5" s="1"/>
  <c r="F46" i="5"/>
  <c r="J46" i="5" s="1"/>
  <c r="L45" i="5"/>
  <c r="J45" i="5"/>
  <c r="H45" i="5"/>
  <c r="L44" i="5"/>
  <c r="J44" i="5"/>
  <c r="H44" i="5"/>
  <c r="F43" i="5"/>
  <c r="L43" i="5" s="1"/>
  <c r="F41" i="5"/>
  <c r="L41" i="5" s="1"/>
  <c r="F33" i="5"/>
  <c r="J33" i="5" s="1"/>
  <c r="K33" i="5" s="1"/>
  <c r="L33" i="5" s="1"/>
  <c r="F32" i="5"/>
  <c r="J32" i="5" s="1"/>
  <c r="K32" i="5" s="1"/>
  <c r="L32" i="5" s="1"/>
  <c r="F31" i="5"/>
  <c r="H31" i="5" s="1"/>
  <c r="F30" i="5"/>
  <c r="J30" i="5" s="1"/>
  <c r="F28" i="5"/>
  <c r="L28" i="5" s="1"/>
  <c r="H27" i="5"/>
  <c r="M27" i="5" s="1"/>
  <c r="L26" i="5"/>
  <c r="J26" i="5"/>
  <c r="H26" i="5"/>
  <c r="F25" i="5"/>
  <c r="H25" i="5" s="1"/>
  <c r="F24" i="5"/>
  <c r="J24" i="5" s="1"/>
  <c r="F22" i="5"/>
  <c r="H22" i="5" s="1"/>
  <c r="F20" i="5"/>
  <c r="H20" i="5" s="1"/>
  <c r="F19" i="5"/>
  <c r="H19" i="5" s="1"/>
  <c r="F18" i="5"/>
  <c r="J18" i="5" s="1"/>
  <c r="F17" i="5"/>
  <c r="L17" i="5" s="1"/>
  <c r="F15" i="5"/>
  <c r="L15" i="5" s="1"/>
  <c r="F14" i="5"/>
  <c r="H14" i="5" s="1"/>
  <c r="L13" i="5"/>
  <c r="J13" i="5"/>
  <c r="H13" i="5"/>
  <c r="L12" i="5"/>
  <c r="J12" i="5"/>
  <c r="H12" i="5"/>
  <c r="F11" i="5"/>
  <c r="J11" i="5" s="1"/>
  <c r="F9" i="5"/>
  <c r="L9" i="5" s="1"/>
  <c r="L8" i="5"/>
  <c r="J8" i="5"/>
  <c r="H8" i="5"/>
  <c r="M50" i="5" l="1"/>
  <c r="J28" i="5"/>
  <c r="H32" i="5"/>
  <c r="M32" i="5" s="1"/>
  <c r="H24" i="5"/>
  <c r="M53" i="5"/>
  <c r="L49" i="5"/>
  <c r="M49" i="5" s="1"/>
  <c r="M12" i="5"/>
  <c r="M8" i="5"/>
  <c r="H28" i="5"/>
  <c r="M28" i="5" s="1"/>
  <c r="J41" i="5"/>
  <c r="H33" i="5"/>
  <c r="M33" i="5" s="1"/>
  <c r="J20" i="5"/>
  <c r="K20" i="5" s="1"/>
  <c r="L20" i="5" s="1"/>
  <c r="M20" i="5" s="1"/>
  <c r="H18" i="5"/>
  <c r="H11" i="5"/>
  <c r="M45" i="5"/>
  <c r="H41" i="5"/>
  <c r="M13" i="5"/>
  <c r="H9" i="5"/>
  <c r="H15" i="5"/>
  <c r="H17" i="5"/>
  <c r="M26" i="5"/>
  <c r="H30" i="5"/>
  <c r="H43" i="5"/>
  <c r="H46" i="5"/>
  <c r="J9" i="5"/>
  <c r="J15" i="5"/>
  <c r="J17" i="5"/>
  <c r="M44" i="5"/>
  <c r="J25" i="5"/>
  <c r="K25" i="5" s="1"/>
  <c r="L25" i="5" s="1"/>
  <c r="M25" i="5" s="1"/>
  <c r="J52" i="5"/>
  <c r="L52" i="5"/>
  <c r="J43" i="5"/>
  <c r="L24" i="5"/>
  <c r="L14" i="5"/>
  <c r="L22" i="5"/>
  <c r="L31" i="5"/>
  <c r="L47" i="5"/>
  <c r="L11" i="5"/>
  <c r="J14" i="5"/>
  <c r="L18" i="5"/>
  <c r="J19" i="5"/>
  <c r="K19" i="5" s="1"/>
  <c r="L19" i="5" s="1"/>
  <c r="M19" i="5" s="1"/>
  <c r="J22" i="5"/>
  <c r="L30" i="5"/>
  <c r="J31" i="5"/>
  <c r="L46" i="5"/>
  <c r="J47" i="5"/>
  <c r="M24" i="5" l="1"/>
  <c r="M30" i="5"/>
  <c r="L54" i="5"/>
  <c r="M11" i="5"/>
  <c r="J54" i="5"/>
  <c r="M41" i="5"/>
  <c r="M9" i="5"/>
  <c r="H54" i="5"/>
  <c r="M55" i="5" s="1"/>
  <c r="M18" i="5"/>
  <c r="M43" i="5"/>
  <c r="M15" i="5"/>
  <c r="M17" i="5"/>
  <c r="M46" i="5"/>
  <c r="M47" i="5"/>
  <c r="M14" i="5"/>
  <c r="M52" i="5"/>
  <c r="M22" i="5"/>
  <c r="M31" i="5"/>
  <c r="M54" i="5" l="1"/>
  <c r="M56" i="5" s="1"/>
  <c r="M57" i="5" l="1"/>
  <c r="M58" i="5" s="1"/>
  <c r="M59" i="5" s="1"/>
  <c r="M60" i="5" s="1"/>
  <c r="M61" i="5" l="1"/>
  <c r="M62" i="5" s="1"/>
  <c r="M63" i="5" s="1"/>
  <c r="M64" i="5" s="1"/>
</calcChain>
</file>

<file path=xl/sharedStrings.xml><?xml version="1.0" encoding="utf-8"?>
<sst xmlns="http://schemas.openxmlformats.org/spreadsheetml/2006/main" count="152" uniqueCount="75">
  <si>
    <t>#</t>
  </si>
  <si>
    <t xml:space="preserve">ქ. თბილისი. აღმაშენებლის გამზ. # 127. სსიპ ''თბილისის ვასო აბაშიძის სახელობის მუსიკალური კომედიისა და დრამის პროფესიული თეატრის'' შენობის სარეკონსტრუქციო-სარეაბილიტაციო სამუშაოები.										</t>
  </si>
  <si>
    <t>სხვა მასალები</t>
  </si>
  <si>
    <t>ლარი</t>
  </si>
  <si>
    <t>კვ.მ</t>
  </si>
  <si>
    <t>შრომის დანახარჯი</t>
  </si>
  <si>
    <t>კაც.სთ</t>
  </si>
  <si>
    <t>მანქანები</t>
  </si>
  <si>
    <t>კგ</t>
  </si>
  <si>
    <t>გრძ.მ</t>
  </si>
  <si>
    <t>ჯამი</t>
  </si>
  <si>
    <t>ტონა</t>
  </si>
  <si>
    <t>ლით.მილკვადრატი 40*20*2.5</t>
  </si>
  <si>
    <t>ელექტროდი</t>
  </si>
  <si>
    <t>15-164-8</t>
  </si>
  <si>
    <t>ანტიკოროზიული საღებავი</t>
  </si>
  <si>
    <t>სრფ2.2-20</t>
  </si>
  <si>
    <t>სრფ1.10-15</t>
  </si>
  <si>
    <t>სრფ4.2-33</t>
  </si>
  <si>
    <t>ზედნადები ხარჯი</t>
  </si>
  <si>
    <t>გეგმიური მოგება</t>
  </si>
  <si>
    <t>ლითონის კარკასის შეღებვა ანტიკოროზიული საღებავით</t>
  </si>
  <si>
    <t xml:space="preserve">პროექტით </t>
  </si>
  <si>
    <t>ა-III კლასის არმატურა</t>
  </si>
  <si>
    <t>სრფ1.1-28</t>
  </si>
  <si>
    <t>ლით.მილკვადრატი 50*50*3მმ</t>
  </si>
  <si>
    <t>სრფ1.6-33</t>
  </si>
  <si>
    <t>საფუძველი</t>
  </si>
  <si>
    <t>სამუშაოს დასახელება</t>
  </si>
  <si>
    <t>ნორმატიული რესურსი</t>
  </si>
  <si>
    <t>მასალა</t>
  </si>
  <si>
    <t>ხელფასი</t>
  </si>
  <si>
    <t xml:space="preserve"> ჯამი </t>
  </si>
  <si>
    <t>განზ.ერთ</t>
  </si>
  <si>
    <t>ერთეულზე</t>
  </si>
  <si>
    <t>სულ</t>
  </si>
  <si>
    <t>ერთ.ფასი</t>
  </si>
  <si>
    <t>შ.პ.ს.  ,,პირამიდა"</t>
  </si>
  <si>
    <t>დირექტორი:                       ბესიკ ბაუჟაძე</t>
  </si>
  <si>
    <t>საგარდერობო სივრცის მოწყობა</t>
  </si>
  <si>
    <t xml:space="preserve">ლოკალურ-რესურსური ხარჯაღრიცხვა </t>
  </si>
  <si>
    <t>სრფ2.3–20</t>
  </si>
  <si>
    <t xml:space="preserve">ლითონის ფურცელი სისქით 8მმ </t>
  </si>
  <si>
    <t>დღგ</t>
  </si>
  <si>
    <t>ლამინატი შავი, 18მმ–იანი</t>
  </si>
  <si>
    <t>9-7-2</t>
  </si>
  <si>
    <t>სრფ1.6-32</t>
  </si>
  <si>
    <t>ლამინატით ლითონკონსტრუქციის შეფუთვა</t>
  </si>
  <si>
    <t>ტიხრების მოწყობა საგარდირობო სივრცეში ლითონ კონსტრუქციით</t>
  </si>
  <si>
    <t>სრფ2.2-63</t>
  </si>
  <si>
    <t>სრფ.5-116</t>
  </si>
  <si>
    <t>მ2</t>
  </si>
  <si>
    <t>9-4-6</t>
  </si>
  <si>
    <t>ამწე საავტომობილო სვლაზე 10 ტ</t>
  </si>
  <si>
    <t>მ.სთ</t>
  </si>
  <si>
    <t>სრფ.13-45</t>
  </si>
  <si>
    <t>9-32-12</t>
  </si>
  <si>
    <t>ამწე საავტომობილო სვლაზე 16 ტ</t>
  </si>
  <si>
    <t>სრფ.13-46</t>
  </si>
  <si>
    <t>საკიდების დამზადება ლით.ფურცლით სისქით 6მმ</t>
  </si>
  <si>
    <t>საბაზრო</t>
  </si>
  <si>
    <t xml:space="preserve">პროექტი </t>
  </si>
  <si>
    <t>15-168-7</t>
  </si>
  <si>
    <t>საღებავი წ/ემულსიური</t>
  </si>
  <si>
    <t>სრფ 4.2-84</t>
  </si>
  <si>
    <t xml:space="preserve">ფითხი </t>
  </si>
  <si>
    <t>ტრანსპორტი და მანქ.მექანიზ</t>
  </si>
  <si>
    <t>სატრანსპორტო ხარჯი (მასალაზე)</t>
  </si>
  <si>
    <t>სულ ჯამი</t>
  </si>
  <si>
    <t xml:space="preserve">საგარდერობო სივრცეში კედლების დამუშავება- შეღებვა  მაღალხარისხოვანი წ.ემულსიის საღებავით </t>
  </si>
  <si>
    <t>კორიანის ქვის მონტაჟი ტიხრების/მაგიდების ზედაპირებზე</t>
  </si>
  <si>
    <t>ტიხრების/მაგიდების 8მმ ლითონის დეკორატიული პანელებით</t>
  </si>
  <si>
    <t>გაუთვალისწინებელი ხარჯი</t>
  </si>
  <si>
    <t>კედელში სამონტაჟო და დამუკიდებლად მდგომი საკიდების მონტაჟი/მოწყობა ლითონკონსტრუქციით</t>
  </si>
  <si>
    <t>კვადრატული მილი 100*50*5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</si>
</sst>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2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4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43" fontId="5" fillId="0" borderId="0" xfId="4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3" fontId="8" fillId="4" borderId="6" xfId="4" applyFont="1" applyFill="1" applyBorder="1" applyAlignment="1">
      <alignment horizontal="center" vertical="center"/>
    </xf>
    <xf numFmtId="43" fontId="8" fillId="4" borderId="4" xfId="4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43" fontId="9" fillId="5" borderId="1" xfId="4" applyFont="1" applyFill="1" applyBorder="1" applyAlignment="1">
      <alignment horizontal="center" vertical="center"/>
    </xf>
    <xf numFmtId="0" fontId="8" fillId="0" borderId="1" xfId="4" applyNumberFormat="1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43" fontId="9" fillId="2" borderId="1" xfId="4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3" fontId="9" fillId="0" borderId="1" xfId="4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vertical="center"/>
    </xf>
    <xf numFmtId="43" fontId="8" fillId="5" borderId="1" xfId="4" applyFont="1" applyFill="1" applyBorder="1" applyAlignment="1">
      <alignment horizontal="center" vertical="center"/>
    </xf>
    <xf numFmtId="0" fontId="5" fillId="0" borderId="0" xfId="0" applyFont="1" applyFill="1"/>
    <xf numFmtId="0" fontId="8" fillId="5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43" fontId="9" fillId="3" borderId="0" xfId="4" applyFont="1" applyFill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/>
    </xf>
    <xf numFmtId="43" fontId="4" fillId="4" borderId="1" xfId="4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3" fontId="5" fillId="0" borderId="0" xfId="0" applyNumberFormat="1" applyFont="1"/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3" fontId="8" fillId="4" borderId="2" xfId="4" applyFont="1" applyFill="1" applyBorder="1" applyAlignment="1">
      <alignment horizontal="center" vertical="center"/>
    </xf>
    <xf numFmtId="43" fontId="8" fillId="4" borderId="3" xfId="4" applyFont="1" applyFill="1" applyBorder="1" applyAlignment="1">
      <alignment horizontal="center" vertical="center"/>
    </xf>
    <xf numFmtId="43" fontId="8" fillId="4" borderId="2" xfId="4" applyFont="1" applyFill="1" applyBorder="1" applyAlignment="1">
      <alignment horizontal="center" vertical="center" wrapText="1"/>
    </xf>
    <xf numFmtId="43" fontId="8" fillId="4" borderId="3" xfId="4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3" fontId="8" fillId="4" borderId="5" xfId="4" applyFont="1" applyFill="1" applyBorder="1" applyAlignment="1">
      <alignment horizontal="center" vertical="center"/>
    </xf>
    <xf numFmtId="43" fontId="8" fillId="4" borderId="4" xfId="4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2 2 2" xfId="3" xr:uid="{00000000-0005-0000-0000-000002000000}"/>
    <cellStyle name="Normal 38 2" xfId="2" xr:uid="{00000000-0005-0000-0000-000003000000}"/>
    <cellStyle name="Обычный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topLeftCell="A21" zoomScale="133" zoomScaleNormal="95" workbookViewId="0">
      <selection activeCell="G27" sqref="G27"/>
    </sheetView>
  </sheetViews>
  <sheetFormatPr baseColWidth="10" defaultColWidth="8.83203125" defaultRowHeight="18" x14ac:dyDescent="0.3"/>
  <cols>
    <col min="1" max="1" width="2.1640625" style="1" bestFit="1" customWidth="1"/>
    <col min="2" max="2" width="11.5" style="1" bestFit="1" customWidth="1"/>
    <col min="3" max="3" width="57" style="1" bestFit="1" customWidth="1"/>
    <col min="4" max="4" width="9.5" style="1" customWidth="1"/>
    <col min="5" max="5" width="11.33203125" style="1" bestFit="1" customWidth="1"/>
    <col min="6" max="6" width="8.1640625" style="1" bestFit="1" customWidth="1"/>
    <col min="7" max="7" width="9.5" style="2" bestFit="1" customWidth="1"/>
    <col min="8" max="8" width="10.5" style="2" bestFit="1" customWidth="1"/>
    <col min="9" max="9" width="9.33203125" style="2" bestFit="1" customWidth="1"/>
    <col min="10" max="10" width="9.5" style="2" bestFit="1" customWidth="1"/>
    <col min="11" max="11" width="9.33203125" style="2" bestFit="1" customWidth="1"/>
    <col min="12" max="12" width="8" style="2" bestFit="1" customWidth="1"/>
    <col min="13" max="13" width="10.5" style="2" bestFit="1" customWidth="1"/>
    <col min="14" max="14" width="8.83203125" style="1"/>
    <col min="15" max="15" width="9.5" style="1" bestFit="1" customWidth="1"/>
    <col min="16" max="16384" width="8.83203125" style="1"/>
  </cols>
  <sheetData>
    <row r="1" spans="1:13" s="3" customFormat="1" ht="45" customHeight="1" x14ac:dyDescent="0.2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33" customHeight="1" x14ac:dyDescent="0.2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33" customHeight="1" x14ac:dyDescent="0.2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3" ht="35" customHeight="1" x14ac:dyDescent="0.3">
      <c r="A5" s="55" t="s">
        <v>0</v>
      </c>
      <c r="B5" s="53" t="s">
        <v>27</v>
      </c>
      <c r="C5" s="53" t="s">
        <v>28</v>
      </c>
      <c r="D5" s="45" t="s">
        <v>29</v>
      </c>
      <c r="E5" s="46"/>
      <c r="F5" s="47"/>
      <c r="G5" s="48" t="s">
        <v>30</v>
      </c>
      <c r="H5" s="49"/>
      <c r="I5" s="48" t="s">
        <v>31</v>
      </c>
      <c r="J5" s="49"/>
      <c r="K5" s="50" t="s">
        <v>66</v>
      </c>
      <c r="L5" s="51"/>
      <c r="M5" s="57" t="s">
        <v>32</v>
      </c>
    </row>
    <row r="6" spans="1:13" s="4" customFormat="1" ht="40" x14ac:dyDescent="0.2">
      <c r="A6" s="56"/>
      <c r="B6" s="54"/>
      <c r="C6" s="54"/>
      <c r="D6" s="5" t="s">
        <v>33</v>
      </c>
      <c r="E6" s="6" t="s">
        <v>34</v>
      </c>
      <c r="F6" s="6" t="s">
        <v>35</v>
      </c>
      <c r="G6" s="7" t="s">
        <v>36</v>
      </c>
      <c r="H6" s="8" t="s">
        <v>10</v>
      </c>
      <c r="I6" s="8" t="s">
        <v>36</v>
      </c>
      <c r="J6" s="8" t="s">
        <v>10</v>
      </c>
      <c r="K6" s="8" t="s">
        <v>36</v>
      </c>
      <c r="L6" s="8" t="s">
        <v>10</v>
      </c>
      <c r="M6" s="58"/>
    </row>
    <row r="7" spans="1:13" ht="1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ht="40" x14ac:dyDescent="0.3">
      <c r="A8" s="10"/>
      <c r="B8" s="12" t="s">
        <v>45</v>
      </c>
      <c r="C8" s="11" t="s">
        <v>73</v>
      </c>
      <c r="D8" s="13" t="s">
        <v>11</v>
      </c>
      <c r="E8" s="13"/>
      <c r="F8" s="13">
        <v>0.38</v>
      </c>
      <c r="G8" s="24"/>
      <c r="H8" s="14">
        <f t="shared" ref="H8:H28" si="0">G8*F8</f>
        <v>0</v>
      </c>
      <c r="I8" s="24"/>
      <c r="J8" s="14">
        <f t="shared" ref="J8:J28" si="1">I8*F8</f>
        <v>0</v>
      </c>
      <c r="K8" s="24">
        <v>0</v>
      </c>
      <c r="L8" s="14">
        <f t="shared" ref="K8:L20" si="2">K8*F8</f>
        <v>0</v>
      </c>
      <c r="M8" s="14">
        <f t="shared" ref="M8:M17" si="3">L8+J8+H8</f>
        <v>0</v>
      </c>
    </row>
    <row r="9" spans="1:13" ht="19" x14ac:dyDescent="0.3">
      <c r="A9" s="63">
        <v>1</v>
      </c>
      <c r="B9" s="18"/>
      <c r="C9" s="18" t="s">
        <v>5</v>
      </c>
      <c r="D9" s="18" t="s">
        <v>6</v>
      </c>
      <c r="E9" s="18">
        <v>30.1</v>
      </c>
      <c r="F9" s="18">
        <f>F8*E9</f>
        <v>11.438000000000001</v>
      </c>
      <c r="G9" s="17"/>
      <c r="H9" s="17">
        <f t="shared" si="0"/>
        <v>0</v>
      </c>
      <c r="I9" s="17">
        <v>0</v>
      </c>
      <c r="J9" s="17">
        <f t="shared" si="1"/>
        <v>0</v>
      </c>
      <c r="K9" s="17">
        <v>0</v>
      </c>
      <c r="L9" s="17">
        <f t="shared" si="2"/>
        <v>0</v>
      </c>
      <c r="M9" s="17">
        <f t="shared" si="3"/>
        <v>0</v>
      </c>
    </row>
    <row r="10" spans="1:13" ht="19" x14ac:dyDescent="0.3">
      <c r="A10" s="63"/>
      <c r="B10" s="18" t="s">
        <v>55</v>
      </c>
      <c r="C10" s="18" t="s">
        <v>53</v>
      </c>
      <c r="D10" s="18" t="s">
        <v>54</v>
      </c>
      <c r="E10" s="18">
        <v>2.79</v>
      </c>
      <c r="F10" s="18">
        <f>F8*E10</f>
        <v>1.0602</v>
      </c>
      <c r="G10" s="17"/>
      <c r="H10" s="17"/>
      <c r="I10" s="17"/>
      <c r="J10" s="17"/>
      <c r="K10" s="17">
        <v>0</v>
      </c>
      <c r="L10" s="17">
        <f t="shared" ref="L10" si="4">K10*F10</f>
        <v>0</v>
      </c>
      <c r="M10" s="17">
        <f t="shared" ref="M10" si="5">L10+J10+H10</f>
        <v>0</v>
      </c>
    </row>
    <row r="11" spans="1:13" ht="19" x14ac:dyDescent="0.3">
      <c r="A11" s="63"/>
      <c r="B11" s="18"/>
      <c r="C11" s="18" t="s">
        <v>7</v>
      </c>
      <c r="D11" s="18" t="s">
        <v>3</v>
      </c>
      <c r="E11" s="18">
        <v>6.46</v>
      </c>
      <c r="F11" s="18">
        <f>F8*E11</f>
        <v>2.4548000000000001</v>
      </c>
      <c r="G11" s="17"/>
      <c r="H11" s="17">
        <f t="shared" si="0"/>
        <v>0</v>
      </c>
      <c r="I11" s="17"/>
      <c r="J11" s="17">
        <f t="shared" si="1"/>
        <v>0</v>
      </c>
      <c r="K11" s="17">
        <v>0</v>
      </c>
      <c r="L11" s="17">
        <f t="shared" si="2"/>
        <v>0</v>
      </c>
      <c r="M11" s="17">
        <f t="shared" si="3"/>
        <v>0</v>
      </c>
    </row>
    <row r="12" spans="1:13" ht="19" x14ac:dyDescent="0.3">
      <c r="A12" s="63"/>
      <c r="B12" s="18" t="s">
        <v>16</v>
      </c>
      <c r="C12" s="18" t="s">
        <v>12</v>
      </c>
      <c r="D12" s="18" t="s">
        <v>9</v>
      </c>
      <c r="E12" s="18"/>
      <c r="F12" s="18">
        <v>170</v>
      </c>
      <c r="G12" s="17">
        <v>0</v>
      </c>
      <c r="H12" s="17">
        <f t="shared" si="0"/>
        <v>0</v>
      </c>
      <c r="I12" s="17"/>
      <c r="J12" s="17">
        <f t="shared" si="1"/>
        <v>0</v>
      </c>
      <c r="K12" s="17">
        <v>0</v>
      </c>
      <c r="L12" s="17">
        <f t="shared" si="2"/>
        <v>0</v>
      </c>
      <c r="M12" s="17">
        <f t="shared" si="3"/>
        <v>0</v>
      </c>
    </row>
    <row r="13" spans="1:13" ht="19" x14ac:dyDescent="0.3">
      <c r="A13" s="63"/>
      <c r="B13" s="18" t="s">
        <v>46</v>
      </c>
      <c r="C13" s="18" t="s">
        <v>59</v>
      </c>
      <c r="D13" s="18" t="s">
        <v>4</v>
      </c>
      <c r="E13" s="18"/>
      <c r="F13" s="18">
        <v>4.2</v>
      </c>
      <c r="G13" s="17">
        <v>0</v>
      </c>
      <c r="H13" s="17">
        <f t="shared" si="0"/>
        <v>0</v>
      </c>
      <c r="I13" s="17"/>
      <c r="J13" s="17">
        <f t="shared" si="1"/>
        <v>0</v>
      </c>
      <c r="K13" s="17">
        <v>0</v>
      </c>
      <c r="L13" s="17">
        <f t="shared" si="2"/>
        <v>0</v>
      </c>
      <c r="M13" s="17">
        <f t="shared" si="3"/>
        <v>0</v>
      </c>
    </row>
    <row r="14" spans="1:13" ht="19" x14ac:dyDescent="0.3">
      <c r="A14" s="63"/>
      <c r="B14" s="18" t="s">
        <v>17</v>
      </c>
      <c r="C14" s="18" t="s">
        <v>13</v>
      </c>
      <c r="D14" s="18" t="s">
        <v>8</v>
      </c>
      <c r="E14" s="18">
        <v>12</v>
      </c>
      <c r="F14" s="18">
        <f>F8*E14</f>
        <v>4.5600000000000005</v>
      </c>
      <c r="G14" s="17">
        <v>0</v>
      </c>
      <c r="H14" s="17">
        <f t="shared" si="0"/>
        <v>0</v>
      </c>
      <c r="I14" s="17"/>
      <c r="J14" s="17">
        <f t="shared" si="1"/>
        <v>0</v>
      </c>
      <c r="K14" s="17">
        <v>0</v>
      </c>
      <c r="L14" s="17">
        <f t="shared" si="2"/>
        <v>0</v>
      </c>
      <c r="M14" s="17">
        <f t="shared" si="3"/>
        <v>0</v>
      </c>
    </row>
    <row r="15" spans="1:13" ht="19" x14ac:dyDescent="0.3">
      <c r="A15" s="64"/>
      <c r="B15" s="18"/>
      <c r="C15" s="18" t="s">
        <v>2</v>
      </c>
      <c r="D15" s="18" t="s">
        <v>3</v>
      </c>
      <c r="E15" s="18">
        <v>2.78</v>
      </c>
      <c r="F15" s="18">
        <f>F8*E15</f>
        <v>1.0564</v>
      </c>
      <c r="G15" s="17">
        <v>0</v>
      </c>
      <c r="H15" s="17">
        <f t="shared" si="0"/>
        <v>0</v>
      </c>
      <c r="I15" s="17"/>
      <c r="J15" s="17">
        <f t="shared" si="1"/>
        <v>0</v>
      </c>
      <c r="K15" s="17">
        <v>0</v>
      </c>
      <c r="L15" s="17">
        <f t="shared" si="2"/>
        <v>0</v>
      </c>
      <c r="M15" s="17">
        <f t="shared" si="3"/>
        <v>0</v>
      </c>
    </row>
    <row r="16" spans="1:13" ht="20" x14ac:dyDescent="0.3">
      <c r="A16" s="10"/>
      <c r="B16" s="13" t="s">
        <v>14</v>
      </c>
      <c r="C16" s="11" t="s">
        <v>21</v>
      </c>
      <c r="D16" s="13" t="s">
        <v>4</v>
      </c>
      <c r="E16" s="13"/>
      <c r="F16" s="13">
        <v>21</v>
      </c>
      <c r="G16" s="14"/>
      <c r="H16" s="14"/>
      <c r="I16" s="14"/>
      <c r="J16" s="14"/>
      <c r="K16" s="14"/>
      <c r="L16" s="14"/>
      <c r="M16" s="14"/>
    </row>
    <row r="17" spans="1:13" ht="19" x14ac:dyDescent="0.3">
      <c r="A17" s="59">
        <v>2</v>
      </c>
      <c r="B17" s="19"/>
      <c r="C17" s="19" t="s">
        <v>5</v>
      </c>
      <c r="D17" s="18" t="s">
        <v>6</v>
      </c>
      <c r="E17" s="19">
        <v>0.68</v>
      </c>
      <c r="F17" s="19">
        <f>F16*E17</f>
        <v>14.280000000000001</v>
      </c>
      <c r="G17" s="20"/>
      <c r="H17" s="17">
        <f t="shared" si="0"/>
        <v>0</v>
      </c>
      <c r="I17" s="17">
        <v>0</v>
      </c>
      <c r="J17" s="17">
        <f t="shared" si="1"/>
        <v>0</v>
      </c>
      <c r="K17" s="20">
        <v>0</v>
      </c>
      <c r="L17" s="17">
        <f t="shared" si="2"/>
        <v>0</v>
      </c>
      <c r="M17" s="17">
        <f t="shared" si="3"/>
        <v>0</v>
      </c>
    </row>
    <row r="18" spans="1:13" ht="19" x14ac:dyDescent="0.3">
      <c r="A18" s="59"/>
      <c r="B18" s="19"/>
      <c r="C18" s="19" t="s">
        <v>7</v>
      </c>
      <c r="D18" s="19" t="s">
        <v>3</v>
      </c>
      <c r="E18" s="19">
        <v>2.9999999999999997E-4</v>
      </c>
      <c r="F18" s="19">
        <f>F16*E18</f>
        <v>6.2999999999999992E-3</v>
      </c>
      <c r="G18" s="20"/>
      <c r="H18" s="17">
        <f t="shared" si="0"/>
        <v>0</v>
      </c>
      <c r="I18" s="17">
        <v>0</v>
      </c>
      <c r="J18" s="17">
        <f t="shared" si="1"/>
        <v>0</v>
      </c>
      <c r="K18" s="20">
        <v>0</v>
      </c>
      <c r="L18" s="17">
        <f t="shared" si="2"/>
        <v>0</v>
      </c>
      <c r="M18" s="17">
        <f>L18+J18+H18</f>
        <v>0</v>
      </c>
    </row>
    <row r="19" spans="1:13" ht="19" x14ac:dyDescent="0.3">
      <c r="A19" s="59"/>
      <c r="B19" s="19" t="s">
        <v>18</v>
      </c>
      <c r="C19" s="19" t="s">
        <v>15</v>
      </c>
      <c r="D19" s="19" t="s">
        <v>8</v>
      </c>
      <c r="E19" s="19">
        <v>0.27300000000000002</v>
      </c>
      <c r="F19" s="19">
        <f>F16*E19</f>
        <v>5.7330000000000005</v>
      </c>
      <c r="G19" s="20">
        <v>0</v>
      </c>
      <c r="H19" s="17">
        <f t="shared" si="0"/>
        <v>0</v>
      </c>
      <c r="I19" s="17">
        <v>0</v>
      </c>
      <c r="J19" s="17">
        <f t="shared" si="1"/>
        <v>0</v>
      </c>
      <c r="K19" s="17">
        <f t="shared" si="2"/>
        <v>0</v>
      </c>
      <c r="L19" s="17">
        <f t="shared" si="2"/>
        <v>0</v>
      </c>
      <c r="M19" s="17">
        <f>L19+J19+H19</f>
        <v>0</v>
      </c>
    </row>
    <row r="20" spans="1:13" ht="19" x14ac:dyDescent="0.3">
      <c r="A20" s="60"/>
      <c r="B20" s="19"/>
      <c r="C20" s="19" t="s">
        <v>2</v>
      </c>
      <c r="D20" s="19" t="s">
        <v>3</v>
      </c>
      <c r="E20" s="19">
        <v>1.9E-3</v>
      </c>
      <c r="F20" s="19">
        <f>F16*E20</f>
        <v>3.9899999999999998E-2</v>
      </c>
      <c r="G20" s="20">
        <v>0</v>
      </c>
      <c r="H20" s="17">
        <f t="shared" si="0"/>
        <v>0</v>
      </c>
      <c r="I20" s="17">
        <v>0</v>
      </c>
      <c r="J20" s="17">
        <f t="shared" si="1"/>
        <v>0</v>
      </c>
      <c r="K20" s="17">
        <f t="shared" si="2"/>
        <v>0</v>
      </c>
      <c r="L20" s="17">
        <f t="shared" si="2"/>
        <v>0</v>
      </c>
      <c r="M20" s="17">
        <f>L20+J20+H20</f>
        <v>0</v>
      </c>
    </row>
    <row r="21" spans="1:13" s="3" customFormat="1" ht="40" x14ac:dyDescent="0.2">
      <c r="A21" s="10"/>
      <c r="B21" s="12" t="s">
        <v>45</v>
      </c>
      <c r="C21" s="11" t="s">
        <v>48</v>
      </c>
      <c r="D21" s="13" t="s">
        <v>11</v>
      </c>
      <c r="E21" s="13"/>
      <c r="F21" s="13">
        <v>1.83</v>
      </c>
      <c r="G21" s="14"/>
      <c r="H21" s="14"/>
      <c r="I21" s="14"/>
      <c r="J21" s="14"/>
      <c r="K21" s="14"/>
      <c r="L21" s="14"/>
      <c r="M21" s="14"/>
    </row>
    <row r="22" spans="1:13" ht="19" x14ac:dyDescent="0.3">
      <c r="A22" s="59">
        <v>3</v>
      </c>
      <c r="B22" s="19"/>
      <c r="C22" s="19" t="s">
        <v>5</v>
      </c>
      <c r="D22" s="19" t="s">
        <v>6</v>
      </c>
      <c r="E22" s="19">
        <v>30.1</v>
      </c>
      <c r="F22" s="19">
        <f>E22*F21</f>
        <v>55.083000000000006</v>
      </c>
      <c r="G22" s="20"/>
      <c r="H22" s="17">
        <f t="shared" ref="H22:H24" si="6">G22*F22</f>
        <v>0</v>
      </c>
      <c r="I22" s="17">
        <v>0</v>
      </c>
      <c r="J22" s="17">
        <f t="shared" ref="J22:J24" si="7">I22*F22</f>
        <v>0</v>
      </c>
      <c r="K22" s="20"/>
      <c r="L22" s="17">
        <f t="shared" ref="L22:L24" si="8">K22*F22</f>
        <v>0</v>
      </c>
      <c r="M22" s="17">
        <f t="shared" ref="M22:M24" si="9">L22+J22+H22</f>
        <v>0</v>
      </c>
    </row>
    <row r="23" spans="1:13" ht="19" x14ac:dyDescent="0.3">
      <c r="A23" s="59"/>
      <c r="B23" s="18" t="s">
        <v>55</v>
      </c>
      <c r="C23" s="18" t="s">
        <v>53</v>
      </c>
      <c r="D23" s="18" t="s">
        <v>54</v>
      </c>
      <c r="E23" s="18">
        <v>2.79</v>
      </c>
      <c r="F23" s="18">
        <f>F21*E23</f>
        <v>5.1057000000000006</v>
      </c>
      <c r="G23" s="17"/>
      <c r="H23" s="17"/>
      <c r="I23" s="17"/>
      <c r="J23" s="17"/>
      <c r="K23" s="17">
        <v>0</v>
      </c>
      <c r="L23" s="17">
        <f t="shared" si="8"/>
        <v>0</v>
      </c>
      <c r="M23" s="17">
        <f t="shared" si="9"/>
        <v>0</v>
      </c>
    </row>
    <row r="24" spans="1:13" ht="19" x14ac:dyDescent="0.3">
      <c r="A24" s="59"/>
      <c r="B24" s="19"/>
      <c r="C24" s="19" t="s">
        <v>7</v>
      </c>
      <c r="D24" s="19" t="s">
        <v>3</v>
      </c>
      <c r="E24" s="19">
        <v>6.46</v>
      </c>
      <c r="F24" s="19">
        <f>F21*E24</f>
        <v>11.8218</v>
      </c>
      <c r="G24" s="20"/>
      <c r="H24" s="17">
        <f t="shared" si="6"/>
        <v>0</v>
      </c>
      <c r="I24" s="17"/>
      <c r="J24" s="17">
        <f t="shared" si="7"/>
        <v>0</v>
      </c>
      <c r="K24" s="20">
        <v>0</v>
      </c>
      <c r="L24" s="17">
        <f t="shared" si="8"/>
        <v>0</v>
      </c>
      <c r="M24" s="17">
        <f t="shared" si="9"/>
        <v>0</v>
      </c>
    </row>
    <row r="25" spans="1:13" ht="19" x14ac:dyDescent="0.3">
      <c r="A25" s="59"/>
      <c r="B25" s="18" t="s">
        <v>17</v>
      </c>
      <c r="C25" s="19" t="s">
        <v>13</v>
      </c>
      <c r="D25" s="19" t="s">
        <v>8</v>
      </c>
      <c r="E25" s="19">
        <v>12</v>
      </c>
      <c r="F25" s="19">
        <f>E25*F21</f>
        <v>21.96</v>
      </c>
      <c r="G25" s="20">
        <v>0</v>
      </c>
      <c r="H25" s="17">
        <f t="shared" si="0"/>
        <v>0</v>
      </c>
      <c r="I25" s="17"/>
      <c r="J25" s="17">
        <f t="shared" si="1"/>
        <v>0</v>
      </c>
      <c r="K25" s="17">
        <f t="shared" ref="K25:L28" si="10">J25*E25</f>
        <v>0</v>
      </c>
      <c r="L25" s="17">
        <f t="shared" si="10"/>
        <v>0</v>
      </c>
      <c r="M25" s="17">
        <f>L25+J25+H25</f>
        <v>0</v>
      </c>
    </row>
    <row r="26" spans="1:13" ht="19" x14ac:dyDescent="0.3">
      <c r="A26" s="59"/>
      <c r="B26" s="19" t="s">
        <v>24</v>
      </c>
      <c r="C26" s="19" t="s">
        <v>23</v>
      </c>
      <c r="D26" s="19" t="s">
        <v>11</v>
      </c>
      <c r="E26" s="19" t="s">
        <v>22</v>
      </c>
      <c r="F26" s="19">
        <v>1.3</v>
      </c>
      <c r="G26" s="20">
        <v>0</v>
      </c>
      <c r="H26" s="17">
        <f t="shared" si="0"/>
        <v>0</v>
      </c>
      <c r="I26" s="17"/>
      <c r="J26" s="17">
        <f t="shared" si="1"/>
        <v>0</v>
      </c>
      <c r="K26" s="20">
        <v>0</v>
      </c>
      <c r="L26" s="17">
        <f t="shared" si="10"/>
        <v>0</v>
      </c>
      <c r="M26" s="17">
        <f>L26+J26+H26</f>
        <v>0</v>
      </c>
    </row>
    <row r="27" spans="1:13" ht="19" x14ac:dyDescent="0.3">
      <c r="A27" s="59"/>
      <c r="B27" s="18" t="s">
        <v>41</v>
      </c>
      <c r="C27" s="19" t="s">
        <v>74</v>
      </c>
      <c r="D27" s="19" t="s">
        <v>9</v>
      </c>
      <c r="E27" s="19"/>
      <c r="F27" s="19">
        <v>36</v>
      </c>
      <c r="G27" s="17">
        <v>0</v>
      </c>
      <c r="H27" s="17">
        <f t="shared" si="0"/>
        <v>0</v>
      </c>
      <c r="I27" s="17"/>
      <c r="J27" s="17"/>
      <c r="K27" s="20"/>
      <c r="L27" s="17"/>
      <c r="M27" s="17">
        <f>L27+J27+H27</f>
        <v>0</v>
      </c>
    </row>
    <row r="28" spans="1:13" ht="19" x14ac:dyDescent="0.3">
      <c r="A28" s="60"/>
      <c r="B28" s="19"/>
      <c r="C28" s="19" t="s">
        <v>2</v>
      </c>
      <c r="D28" s="19" t="s">
        <v>3</v>
      </c>
      <c r="E28" s="19">
        <v>2.78</v>
      </c>
      <c r="F28" s="19">
        <f>E28*F21</f>
        <v>5.0873999999999997</v>
      </c>
      <c r="G28" s="20">
        <v>0</v>
      </c>
      <c r="H28" s="17">
        <f t="shared" si="0"/>
        <v>0</v>
      </c>
      <c r="I28" s="17"/>
      <c r="J28" s="17">
        <f t="shared" si="1"/>
        <v>0</v>
      </c>
      <c r="K28" s="20">
        <v>0</v>
      </c>
      <c r="L28" s="17">
        <f t="shared" si="10"/>
        <v>0</v>
      </c>
      <c r="M28" s="17">
        <f>L28+J28+H28</f>
        <v>0</v>
      </c>
    </row>
    <row r="29" spans="1:13" ht="20" x14ac:dyDescent="0.3">
      <c r="A29" s="10"/>
      <c r="B29" s="13" t="s">
        <v>14</v>
      </c>
      <c r="C29" s="11" t="s">
        <v>21</v>
      </c>
      <c r="D29" s="13" t="s">
        <v>4</v>
      </c>
      <c r="E29" s="13"/>
      <c r="F29" s="13">
        <v>48</v>
      </c>
      <c r="G29" s="14"/>
      <c r="H29" s="14"/>
      <c r="I29" s="14"/>
      <c r="J29" s="14"/>
      <c r="K29" s="14"/>
      <c r="L29" s="14"/>
      <c r="M29" s="14"/>
    </row>
    <row r="30" spans="1:13" ht="19" x14ac:dyDescent="0.3">
      <c r="A30" s="59">
        <v>4</v>
      </c>
      <c r="B30" s="19"/>
      <c r="C30" s="19" t="s">
        <v>5</v>
      </c>
      <c r="D30" s="18" t="s">
        <v>6</v>
      </c>
      <c r="E30" s="19">
        <v>0.68</v>
      </c>
      <c r="F30" s="19">
        <f>F29*E30</f>
        <v>32.64</v>
      </c>
      <c r="G30" s="20"/>
      <c r="H30" s="17">
        <f t="shared" ref="H30:H39" si="11">G30*F30</f>
        <v>0</v>
      </c>
      <c r="I30" s="17">
        <v>0</v>
      </c>
      <c r="J30" s="17">
        <f t="shared" ref="J30:J39" si="12">I30*F30</f>
        <v>0</v>
      </c>
      <c r="K30" s="20">
        <v>0</v>
      </c>
      <c r="L30" s="17">
        <f t="shared" ref="L30:L39" si="13">K30*F30</f>
        <v>0</v>
      </c>
      <c r="M30" s="17">
        <f t="shared" ref="M30" si="14">L30+J30+H30</f>
        <v>0</v>
      </c>
    </row>
    <row r="31" spans="1:13" ht="19" x14ac:dyDescent="0.3">
      <c r="A31" s="59"/>
      <c r="B31" s="19"/>
      <c r="C31" s="19" t="s">
        <v>7</v>
      </c>
      <c r="D31" s="19" t="s">
        <v>3</v>
      </c>
      <c r="E31" s="19">
        <v>2.9999999999999997E-4</v>
      </c>
      <c r="F31" s="19">
        <f>F29*E31</f>
        <v>1.44E-2</v>
      </c>
      <c r="G31" s="20"/>
      <c r="H31" s="17">
        <f t="shared" si="11"/>
        <v>0</v>
      </c>
      <c r="I31" s="17">
        <v>0</v>
      </c>
      <c r="J31" s="17">
        <f t="shared" si="12"/>
        <v>0</v>
      </c>
      <c r="K31" s="20">
        <v>0</v>
      </c>
      <c r="L31" s="17">
        <f t="shared" si="13"/>
        <v>0</v>
      </c>
      <c r="M31" s="17">
        <f>L31+J31+H31</f>
        <v>0</v>
      </c>
    </row>
    <row r="32" spans="1:13" ht="19" x14ac:dyDescent="0.3">
      <c r="A32" s="59"/>
      <c r="B32" s="19" t="s">
        <v>18</v>
      </c>
      <c r="C32" s="19" t="s">
        <v>15</v>
      </c>
      <c r="D32" s="19" t="s">
        <v>8</v>
      </c>
      <c r="E32" s="19">
        <v>0.27300000000000002</v>
      </c>
      <c r="F32" s="19">
        <f>F29*E32</f>
        <v>13.104000000000001</v>
      </c>
      <c r="G32" s="20">
        <v>0</v>
      </c>
      <c r="H32" s="17">
        <f t="shared" si="11"/>
        <v>0</v>
      </c>
      <c r="I32" s="17">
        <v>0</v>
      </c>
      <c r="J32" s="17">
        <f t="shared" si="12"/>
        <v>0</v>
      </c>
      <c r="K32" s="17">
        <f t="shared" ref="K32:K33" si="15">J32*E32</f>
        <v>0</v>
      </c>
      <c r="L32" s="17">
        <f t="shared" si="13"/>
        <v>0</v>
      </c>
      <c r="M32" s="17">
        <f>L32+J32+H32</f>
        <v>0</v>
      </c>
    </row>
    <row r="33" spans="1:13" ht="19" x14ac:dyDescent="0.3">
      <c r="A33" s="60"/>
      <c r="B33" s="19"/>
      <c r="C33" s="19" t="s">
        <v>2</v>
      </c>
      <c r="D33" s="19" t="s">
        <v>3</v>
      </c>
      <c r="E33" s="19">
        <v>1.9E-3</v>
      </c>
      <c r="F33" s="19">
        <f>F29*E33</f>
        <v>9.1200000000000003E-2</v>
      </c>
      <c r="G33" s="20">
        <v>0</v>
      </c>
      <c r="H33" s="17">
        <f t="shared" si="11"/>
        <v>0</v>
      </c>
      <c r="I33" s="17">
        <v>0</v>
      </c>
      <c r="J33" s="17">
        <f t="shared" si="12"/>
        <v>0</v>
      </c>
      <c r="K33" s="17">
        <f t="shared" si="15"/>
        <v>0</v>
      </c>
      <c r="L33" s="17">
        <f t="shared" si="13"/>
        <v>0</v>
      </c>
      <c r="M33" s="17">
        <f>L33+J33+H33</f>
        <v>0</v>
      </c>
    </row>
    <row r="34" spans="1:13" s="25" customFormat="1" ht="40" x14ac:dyDescent="0.3">
      <c r="A34" s="23"/>
      <c r="B34" s="13" t="s">
        <v>62</v>
      </c>
      <c r="C34" s="11" t="s">
        <v>69</v>
      </c>
      <c r="D34" s="13" t="s">
        <v>4</v>
      </c>
      <c r="E34" s="13"/>
      <c r="F34" s="13">
        <v>20</v>
      </c>
      <c r="G34" s="24"/>
      <c r="H34" s="14">
        <f t="shared" si="11"/>
        <v>0</v>
      </c>
      <c r="I34" s="24"/>
      <c r="J34" s="14">
        <f t="shared" si="12"/>
        <v>0</v>
      </c>
      <c r="K34" s="24"/>
      <c r="L34" s="14">
        <f t="shared" si="13"/>
        <v>0</v>
      </c>
      <c r="M34" s="14">
        <f t="shared" ref="M34:M39" si="16">L34+J34+H34</f>
        <v>0</v>
      </c>
    </row>
    <row r="35" spans="1:13" ht="19" x14ac:dyDescent="0.3">
      <c r="A35" s="61">
        <v>5</v>
      </c>
      <c r="B35" s="19"/>
      <c r="C35" s="19" t="s">
        <v>5</v>
      </c>
      <c r="D35" s="18" t="s">
        <v>6</v>
      </c>
      <c r="E35" s="19">
        <v>0.65800000000000003</v>
      </c>
      <c r="F35" s="19">
        <f>F34*E35</f>
        <v>13.16</v>
      </c>
      <c r="G35" s="20"/>
      <c r="H35" s="17">
        <f t="shared" si="11"/>
        <v>0</v>
      </c>
      <c r="I35" s="17">
        <v>0</v>
      </c>
      <c r="J35" s="17">
        <f t="shared" si="12"/>
        <v>0</v>
      </c>
      <c r="K35" s="20"/>
      <c r="L35" s="17">
        <f t="shared" si="13"/>
        <v>0</v>
      </c>
      <c r="M35" s="17">
        <f t="shared" si="16"/>
        <v>0</v>
      </c>
    </row>
    <row r="36" spans="1:13" ht="19" x14ac:dyDescent="0.3">
      <c r="A36" s="61"/>
      <c r="B36" s="19"/>
      <c r="C36" s="19" t="s">
        <v>7</v>
      </c>
      <c r="D36" s="19" t="s">
        <v>3</v>
      </c>
      <c r="E36" s="19">
        <v>0.01</v>
      </c>
      <c r="F36" s="19">
        <f>F34*E36</f>
        <v>0.2</v>
      </c>
      <c r="G36" s="20"/>
      <c r="H36" s="17">
        <f t="shared" si="11"/>
        <v>0</v>
      </c>
      <c r="I36" s="17"/>
      <c r="J36" s="17">
        <f t="shared" si="12"/>
        <v>0</v>
      </c>
      <c r="K36" s="20">
        <v>0</v>
      </c>
      <c r="L36" s="17">
        <f t="shared" si="13"/>
        <v>0</v>
      </c>
      <c r="M36" s="17">
        <f t="shared" si="16"/>
        <v>0</v>
      </c>
    </row>
    <row r="37" spans="1:13" ht="19" x14ac:dyDescent="0.3">
      <c r="A37" s="61"/>
      <c r="B37" s="19" t="s">
        <v>60</v>
      </c>
      <c r="C37" s="19" t="s">
        <v>63</v>
      </c>
      <c r="D37" s="19" t="s">
        <v>8</v>
      </c>
      <c r="E37" s="19">
        <v>0.63</v>
      </c>
      <c r="F37" s="19">
        <f>F34*E37</f>
        <v>12.6</v>
      </c>
      <c r="G37" s="20">
        <v>0</v>
      </c>
      <c r="H37" s="17">
        <f t="shared" si="11"/>
        <v>0</v>
      </c>
      <c r="I37" s="17"/>
      <c r="J37" s="17">
        <f t="shared" si="12"/>
        <v>0</v>
      </c>
      <c r="K37" s="20"/>
      <c r="L37" s="17">
        <f t="shared" si="13"/>
        <v>0</v>
      </c>
      <c r="M37" s="17">
        <f t="shared" si="16"/>
        <v>0</v>
      </c>
    </row>
    <row r="38" spans="1:13" ht="19" x14ac:dyDescent="0.3">
      <c r="A38" s="61"/>
      <c r="B38" s="19" t="s">
        <v>64</v>
      </c>
      <c r="C38" s="19" t="s">
        <v>65</v>
      </c>
      <c r="D38" s="19" t="s">
        <v>8</v>
      </c>
      <c r="E38" s="19">
        <v>0.79</v>
      </c>
      <c r="F38" s="19">
        <f>F34*E38</f>
        <v>15.8</v>
      </c>
      <c r="G38" s="20">
        <v>0</v>
      </c>
      <c r="H38" s="17">
        <f t="shared" si="11"/>
        <v>0</v>
      </c>
      <c r="I38" s="17"/>
      <c r="J38" s="17">
        <f t="shared" si="12"/>
        <v>0</v>
      </c>
      <c r="K38" s="20"/>
      <c r="L38" s="17">
        <f t="shared" si="13"/>
        <v>0</v>
      </c>
      <c r="M38" s="17">
        <f t="shared" si="16"/>
        <v>0</v>
      </c>
    </row>
    <row r="39" spans="1:13" ht="19" x14ac:dyDescent="0.3">
      <c r="A39" s="62"/>
      <c r="B39" s="19"/>
      <c r="C39" s="19" t="s">
        <v>2</v>
      </c>
      <c r="D39" s="19" t="s">
        <v>3</v>
      </c>
      <c r="E39" s="19">
        <v>1.6E-2</v>
      </c>
      <c r="F39" s="19">
        <f>F34*E39</f>
        <v>0.32</v>
      </c>
      <c r="G39" s="20">
        <v>0</v>
      </c>
      <c r="H39" s="17">
        <f t="shared" si="11"/>
        <v>0</v>
      </c>
      <c r="I39" s="17"/>
      <c r="J39" s="17">
        <f t="shared" si="12"/>
        <v>0</v>
      </c>
      <c r="K39" s="20"/>
      <c r="L39" s="17">
        <f t="shared" si="13"/>
        <v>0</v>
      </c>
      <c r="M39" s="17">
        <f t="shared" si="16"/>
        <v>0</v>
      </c>
    </row>
    <row r="40" spans="1:13" ht="40" x14ac:dyDescent="0.3">
      <c r="A40" s="26"/>
      <c r="B40" s="12" t="s">
        <v>56</v>
      </c>
      <c r="C40" s="11" t="s">
        <v>71</v>
      </c>
      <c r="D40" s="13" t="s">
        <v>11</v>
      </c>
      <c r="E40" s="13"/>
      <c r="F40" s="13">
        <v>3.23</v>
      </c>
      <c r="G40" s="24"/>
      <c r="H40" s="24"/>
      <c r="I40" s="24"/>
      <c r="J40" s="24"/>
      <c r="K40" s="24"/>
      <c r="L40" s="24"/>
      <c r="M40" s="24"/>
    </row>
    <row r="41" spans="1:13" ht="19" x14ac:dyDescent="0.3">
      <c r="A41" s="59">
        <v>6</v>
      </c>
      <c r="B41" s="19"/>
      <c r="C41" s="19" t="s">
        <v>5</v>
      </c>
      <c r="D41" s="18" t="s">
        <v>6</v>
      </c>
      <c r="E41" s="18">
        <v>210</v>
      </c>
      <c r="F41" s="19">
        <f>F40*E41</f>
        <v>678.3</v>
      </c>
      <c r="G41" s="20"/>
      <c r="H41" s="17">
        <f t="shared" ref="H41:H47" si="17">G41*F41</f>
        <v>0</v>
      </c>
      <c r="I41" s="17">
        <v>0</v>
      </c>
      <c r="J41" s="17">
        <f t="shared" ref="J41:J47" si="18">I41*F41</f>
        <v>0</v>
      </c>
      <c r="K41" s="20">
        <v>0</v>
      </c>
      <c r="L41" s="17">
        <f t="shared" ref="L41:L47" si="19">K41*F41</f>
        <v>0</v>
      </c>
      <c r="M41" s="17">
        <f t="shared" ref="M41:M51" si="20">L41+J41+H41</f>
        <v>0</v>
      </c>
    </row>
    <row r="42" spans="1:13" ht="19" x14ac:dyDescent="0.3">
      <c r="A42" s="59"/>
      <c r="B42" s="18" t="s">
        <v>58</v>
      </c>
      <c r="C42" s="18" t="s">
        <v>57</v>
      </c>
      <c r="D42" s="18" t="s">
        <v>54</v>
      </c>
      <c r="E42" s="18">
        <v>0.35</v>
      </c>
      <c r="F42" s="18">
        <f>F40*E42</f>
        <v>1.1304999999999998</v>
      </c>
      <c r="G42" s="17"/>
      <c r="H42" s="17"/>
      <c r="I42" s="17"/>
      <c r="J42" s="17"/>
      <c r="K42" s="17">
        <v>0</v>
      </c>
      <c r="L42" s="17">
        <f t="shared" si="19"/>
        <v>0</v>
      </c>
      <c r="M42" s="17">
        <f t="shared" si="20"/>
        <v>0</v>
      </c>
    </row>
    <row r="43" spans="1:13" ht="19" x14ac:dyDescent="0.3">
      <c r="A43" s="59"/>
      <c r="B43" s="19"/>
      <c r="C43" s="19" t="s">
        <v>7</v>
      </c>
      <c r="D43" s="19" t="s">
        <v>3</v>
      </c>
      <c r="E43" s="18">
        <v>18.399999999999999</v>
      </c>
      <c r="F43" s="19">
        <f>F40*E43</f>
        <v>59.431999999999995</v>
      </c>
      <c r="G43" s="20"/>
      <c r="H43" s="17">
        <f t="shared" si="17"/>
        <v>0</v>
      </c>
      <c r="I43" s="17"/>
      <c r="J43" s="17">
        <f t="shared" si="18"/>
        <v>0</v>
      </c>
      <c r="K43" s="20">
        <v>0</v>
      </c>
      <c r="L43" s="17">
        <f t="shared" si="19"/>
        <v>0</v>
      </c>
      <c r="M43" s="17">
        <f t="shared" si="20"/>
        <v>0</v>
      </c>
    </row>
    <row r="44" spans="1:13" ht="19" x14ac:dyDescent="0.3">
      <c r="A44" s="59"/>
      <c r="B44" s="18" t="s">
        <v>26</v>
      </c>
      <c r="C44" s="18" t="s">
        <v>42</v>
      </c>
      <c r="D44" s="18" t="s">
        <v>4</v>
      </c>
      <c r="E44" s="18"/>
      <c r="F44" s="18">
        <v>38.799999999999997</v>
      </c>
      <c r="G44" s="17">
        <v>0</v>
      </c>
      <c r="H44" s="17">
        <f t="shared" si="17"/>
        <v>0</v>
      </c>
      <c r="I44" s="17"/>
      <c r="J44" s="17">
        <f t="shared" si="18"/>
        <v>0</v>
      </c>
      <c r="K44" s="17"/>
      <c r="L44" s="17">
        <f t="shared" si="19"/>
        <v>0</v>
      </c>
      <c r="M44" s="17">
        <f t="shared" si="20"/>
        <v>0</v>
      </c>
    </row>
    <row r="45" spans="1:13" ht="19" x14ac:dyDescent="0.3">
      <c r="A45" s="59"/>
      <c r="B45" s="18" t="s">
        <v>49</v>
      </c>
      <c r="C45" s="18" t="s">
        <v>25</v>
      </c>
      <c r="D45" s="18" t="s">
        <v>9</v>
      </c>
      <c r="E45" s="18"/>
      <c r="F45" s="18">
        <v>66</v>
      </c>
      <c r="G45" s="17">
        <v>0</v>
      </c>
      <c r="H45" s="17">
        <f t="shared" si="17"/>
        <v>0</v>
      </c>
      <c r="I45" s="17"/>
      <c r="J45" s="17">
        <f t="shared" si="18"/>
        <v>0</v>
      </c>
      <c r="K45" s="17"/>
      <c r="L45" s="17">
        <f t="shared" si="19"/>
        <v>0</v>
      </c>
      <c r="M45" s="17">
        <f t="shared" si="20"/>
        <v>0</v>
      </c>
    </row>
    <row r="46" spans="1:13" ht="19" x14ac:dyDescent="0.3">
      <c r="A46" s="59"/>
      <c r="B46" s="18" t="s">
        <v>17</v>
      </c>
      <c r="C46" s="18" t="s">
        <v>13</v>
      </c>
      <c r="D46" s="18" t="s">
        <v>8</v>
      </c>
      <c r="E46" s="18">
        <v>12</v>
      </c>
      <c r="F46" s="18">
        <f>F40*E46</f>
        <v>38.76</v>
      </c>
      <c r="G46" s="17">
        <v>0</v>
      </c>
      <c r="H46" s="17">
        <f t="shared" si="17"/>
        <v>0</v>
      </c>
      <c r="I46" s="17"/>
      <c r="J46" s="17">
        <f t="shared" si="18"/>
        <v>0</v>
      </c>
      <c r="K46" s="17">
        <v>0</v>
      </c>
      <c r="L46" s="17">
        <f t="shared" si="19"/>
        <v>0</v>
      </c>
      <c r="M46" s="17">
        <f t="shared" si="20"/>
        <v>0</v>
      </c>
    </row>
    <row r="47" spans="1:13" ht="19" x14ac:dyDescent="0.3">
      <c r="A47" s="59"/>
      <c r="B47" s="19"/>
      <c r="C47" s="19" t="s">
        <v>2</v>
      </c>
      <c r="D47" s="19" t="s">
        <v>3</v>
      </c>
      <c r="E47" s="19">
        <v>2.78</v>
      </c>
      <c r="F47" s="19">
        <f>F40*E47</f>
        <v>8.9794</v>
      </c>
      <c r="G47" s="20">
        <v>0</v>
      </c>
      <c r="H47" s="17">
        <f t="shared" si="17"/>
        <v>0</v>
      </c>
      <c r="I47" s="20"/>
      <c r="J47" s="17">
        <f t="shared" si="18"/>
        <v>0</v>
      </c>
      <c r="K47" s="20">
        <v>0</v>
      </c>
      <c r="L47" s="17">
        <f t="shared" si="19"/>
        <v>0</v>
      </c>
      <c r="M47" s="17">
        <f t="shared" si="20"/>
        <v>0</v>
      </c>
    </row>
    <row r="48" spans="1:13" ht="19" x14ac:dyDescent="0.3">
      <c r="A48" s="26"/>
      <c r="B48" s="12" t="s">
        <v>52</v>
      </c>
      <c r="C48" s="13" t="s">
        <v>47</v>
      </c>
      <c r="D48" s="13" t="s">
        <v>4</v>
      </c>
      <c r="E48" s="16"/>
      <c r="F48" s="13">
        <v>21</v>
      </c>
      <c r="G48" s="14"/>
      <c r="H48" s="14"/>
      <c r="I48" s="14"/>
      <c r="J48" s="14"/>
      <c r="K48" s="14"/>
      <c r="L48" s="14"/>
      <c r="M48" s="14"/>
    </row>
    <row r="49" spans="1:15" ht="19" x14ac:dyDescent="0.3">
      <c r="A49" s="59">
        <v>7</v>
      </c>
      <c r="B49" s="19"/>
      <c r="C49" s="19" t="s">
        <v>5</v>
      </c>
      <c r="D49" s="19" t="s">
        <v>6</v>
      </c>
      <c r="E49" s="19">
        <v>0.94</v>
      </c>
      <c r="F49" s="19">
        <f>F48*E49</f>
        <v>19.739999999999998</v>
      </c>
      <c r="G49" s="20"/>
      <c r="H49" s="17"/>
      <c r="I49" s="17">
        <v>0</v>
      </c>
      <c r="J49" s="17">
        <f t="shared" ref="J49" si="21">I49*F49</f>
        <v>0</v>
      </c>
      <c r="K49" s="20">
        <v>0</v>
      </c>
      <c r="L49" s="17">
        <f t="shared" ref="L49:L50" si="22">K49*F49</f>
        <v>0</v>
      </c>
      <c r="M49" s="17">
        <f t="shared" ref="M49:M50" si="23">L49+J49+H49</f>
        <v>0</v>
      </c>
    </row>
    <row r="50" spans="1:15" ht="19" x14ac:dyDescent="0.3">
      <c r="A50" s="59"/>
      <c r="B50" s="19"/>
      <c r="C50" s="19" t="s">
        <v>7</v>
      </c>
      <c r="D50" s="19" t="s">
        <v>3</v>
      </c>
      <c r="E50" s="19">
        <v>9.7799999999999998E-2</v>
      </c>
      <c r="F50" s="19">
        <f>F48*E50</f>
        <v>2.0537999999999998</v>
      </c>
      <c r="G50" s="20"/>
      <c r="H50" s="17"/>
      <c r="I50" s="20"/>
      <c r="J50" s="17"/>
      <c r="K50" s="20">
        <v>0</v>
      </c>
      <c r="L50" s="17">
        <f t="shared" si="22"/>
        <v>0</v>
      </c>
      <c r="M50" s="17">
        <f t="shared" si="23"/>
        <v>0</v>
      </c>
    </row>
    <row r="51" spans="1:15" ht="19" x14ac:dyDescent="0.3">
      <c r="A51" s="59"/>
      <c r="B51" s="19" t="s">
        <v>50</v>
      </c>
      <c r="C51" s="19" t="s">
        <v>44</v>
      </c>
      <c r="D51" s="19" t="s">
        <v>51</v>
      </c>
      <c r="E51" s="19"/>
      <c r="F51" s="19">
        <v>21</v>
      </c>
      <c r="G51" s="20">
        <v>0</v>
      </c>
      <c r="H51" s="17">
        <f>F51*G51</f>
        <v>0</v>
      </c>
      <c r="I51" s="20"/>
      <c r="J51" s="17"/>
      <c r="K51" s="20"/>
      <c r="L51" s="17"/>
      <c r="M51" s="17">
        <f t="shared" si="20"/>
        <v>0</v>
      </c>
    </row>
    <row r="52" spans="1:15" ht="19" x14ac:dyDescent="0.3">
      <c r="A52" s="59"/>
      <c r="B52" s="19"/>
      <c r="C52" s="19" t="s">
        <v>2</v>
      </c>
      <c r="D52" s="19" t="s">
        <v>3</v>
      </c>
      <c r="E52" s="19">
        <v>5.5599999999999997E-2</v>
      </c>
      <c r="F52" s="19">
        <f>F48*E52</f>
        <v>1.1676</v>
      </c>
      <c r="G52" s="20">
        <v>0</v>
      </c>
      <c r="H52" s="17">
        <f t="shared" ref="H52:H53" si="24">G52*F52</f>
        <v>0</v>
      </c>
      <c r="I52" s="20"/>
      <c r="J52" s="17">
        <f t="shared" ref="J52:J53" si="25">I52*F52</f>
        <v>0</v>
      </c>
      <c r="K52" s="20">
        <v>0</v>
      </c>
      <c r="L52" s="17">
        <f t="shared" ref="L52" si="26">K52*F52</f>
        <v>0</v>
      </c>
      <c r="M52" s="17">
        <f t="shared" ref="M52:M53" si="27">L52+J52+H52</f>
        <v>0</v>
      </c>
    </row>
    <row r="53" spans="1:15" ht="19" x14ac:dyDescent="0.3">
      <c r="A53" s="59"/>
      <c r="B53" s="19" t="s">
        <v>60</v>
      </c>
      <c r="C53" s="19" t="s">
        <v>70</v>
      </c>
      <c r="D53" s="19" t="s">
        <v>4</v>
      </c>
      <c r="E53" s="19" t="s">
        <v>61</v>
      </c>
      <c r="F53" s="19">
        <v>9.8000000000000007</v>
      </c>
      <c r="G53" s="20">
        <v>0</v>
      </c>
      <c r="H53" s="17">
        <f t="shared" si="24"/>
        <v>0</v>
      </c>
      <c r="I53" s="20">
        <v>0</v>
      </c>
      <c r="J53" s="17">
        <f t="shared" si="25"/>
        <v>0</v>
      </c>
      <c r="K53" s="20"/>
      <c r="L53" s="17"/>
      <c r="M53" s="17">
        <f t="shared" si="27"/>
        <v>0</v>
      </c>
    </row>
    <row r="54" spans="1:15" ht="19" x14ac:dyDescent="0.3">
      <c r="A54" s="27"/>
      <c r="B54" s="21"/>
      <c r="C54" s="21" t="s">
        <v>10</v>
      </c>
      <c r="D54" s="21"/>
      <c r="E54" s="21"/>
      <c r="F54" s="21"/>
      <c r="G54" s="22"/>
      <c r="H54" s="22">
        <f>SUM(H8:H53)</f>
        <v>0</v>
      </c>
      <c r="I54" s="22"/>
      <c r="J54" s="22">
        <f>SUM(J9:J53)</f>
        <v>0</v>
      </c>
      <c r="K54" s="22"/>
      <c r="L54" s="22">
        <f>L50+L43+L42+L31+L24+L23+L18+L11+L10+L36</f>
        <v>0</v>
      </c>
      <c r="M54" s="22">
        <f>SUM(M9:M53)</f>
        <v>0</v>
      </c>
    </row>
    <row r="55" spans="1:15" ht="19" x14ac:dyDescent="0.3">
      <c r="A55" s="30"/>
      <c r="B55" s="39" t="s">
        <v>67</v>
      </c>
      <c r="C55" s="40"/>
      <c r="D55" s="32">
        <v>0.03</v>
      </c>
      <c r="E55" s="31"/>
      <c r="F55" s="31"/>
      <c r="G55" s="33"/>
      <c r="H55" s="33"/>
      <c r="I55" s="33"/>
      <c r="J55" s="33"/>
      <c r="K55" s="33"/>
      <c r="L55" s="33"/>
      <c r="M55" s="33">
        <f>H54*D55</f>
        <v>0</v>
      </c>
    </row>
    <row r="56" spans="1:15" ht="19" x14ac:dyDescent="0.3">
      <c r="A56" s="30"/>
      <c r="B56" s="37" t="s">
        <v>10</v>
      </c>
      <c r="C56" s="38"/>
      <c r="D56" s="31"/>
      <c r="E56" s="31"/>
      <c r="F56" s="31"/>
      <c r="G56" s="33"/>
      <c r="H56" s="33"/>
      <c r="I56" s="33"/>
      <c r="J56" s="33"/>
      <c r="K56" s="33"/>
      <c r="L56" s="33"/>
      <c r="M56" s="33">
        <f>M54+M55</f>
        <v>0</v>
      </c>
    </row>
    <row r="57" spans="1:15" ht="19" x14ac:dyDescent="0.3">
      <c r="A57" s="30"/>
      <c r="B57" s="39" t="s">
        <v>19</v>
      </c>
      <c r="C57" s="40"/>
      <c r="D57" s="32">
        <v>0.1</v>
      </c>
      <c r="E57" s="31"/>
      <c r="F57" s="31"/>
      <c r="G57" s="33"/>
      <c r="H57" s="33"/>
      <c r="I57" s="33"/>
      <c r="J57" s="33"/>
      <c r="K57" s="33"/>
      <c r="L57" s="33"/>
      <c r="M57" s="33">
        <f>M56*D57</f>
        <v>0</v>
      </c>
      <c r="O57" s="36"/>
    </row>
    <row r="58" spans="1:15" ht="19" x14ac:dyDescent="0.3">
      <c r="A58" s="30"/>
      <c r="B58" s="37" t="s">
        <v>10</v>
      </c>
      <c r="C58" s="38"/>
      <c r="D58" s="31"/>
      <c r="E58" s="31"/>
      <c r="F58" s="31"/>
      <c r="G58" s="33"/>
      <c r="H58" s="33"/>
      <c r="I58" s="33"/>
      <c r="J58" s="33"/>
      <c r="K58" s="33"/>
      <c r="L58" s="33"/>
      <c r="M58" s="33">
        <f>SUM(M56:M57)</f>
        <v>0</v>
      </c>
      <c r="O58" s="36"/>
    </row>
    <row r="59" spans="1:15" ht="19" x14ac:dyDescent="0.3">
      <c r="A59" s="30"/>
      <c r="B59" s="39" t="s">
        <v>20</v>
      </c>
      <c r="C59" s="40"/>
      <c r="D59" s="32">
        <v>0.08</v>
      </c>
      <c r="E59" s="31"/>
      <c r="F59" s="31"/>
      <c r="G59" s="33"/>
      <c r="H59" s="33"/>
      <c r="I59" s="33"/>
      <c r="J59" s="33"/>
      <c r="K59" s="33"/>
      <c r="L59" s="33"/>
      <c r="M59" s="33">
        <f>M58*D59</f>
        <v>0</v>
      </c>
    </row>
    <row r="60" spans="1:15" ht="19" x14ac:dyDescent="0.3">
      <c r="A60" s="30"/>
      <c r="B60" s="37" t="s">
        <v>10</v>
      </c>
      <c r="C60" s="38"/>
      <c r="D60" s="32"/>
      <c r="E60" s="31"/>
      <c r="F60" s="31"/>
      <c r="G60" s="33"/>
      <c r="H60" s="33"/>
      <c r="I60" s="33"/>
      <c r="J60" s="33"/>
      <c r="K60" s="33"/>
      <c r="L60" s="33"/>
      <c r="M60" s="33">
        <f>M59+M58</f>
        <v>0</v>
      </c>
    </row>
    <row r="61" spans="1:15" ht="19" x14ac:dyDescent="0.3">
      <c r="A61" s="30"/>
      <c r="B61" s="39" t="s">
        <v>72</v>
      </c>
      <c r="C61" s="40"/>
      <c r="D61" s="32">
        <v>0.05</v>
      </c>
      <c r="E61" s="31"/>
      <c r="F61" s="31"/>
      <c r="G61" s="33"/>
      <c r="H61" s="33"/>
      <c r="I61" s="33"/>
      <c r="J61" s="33"/>
      <c r="K61" s="33"/>
      <c r="L61" s="33"/>
      <c r="M61" s="33">
        <f>D61*M60</f>
        <v>0</v>
      </c>
    </row>
    <row r="62" spans="1:15" ht="19" x14ac:dyDescent="0.3">
      <c r="A62" s="30"/>
      <c r="B62" s="37" t="s">
        <v>10</v>
      </c>
      <c r="C62" s="38"/>
      <c r="D62" s="32"/>
      <c r="E62" s="31"/>
      <c r="F62" s="31"/>
      <c r="G62" s="33"/>
      <c r="H62" s="33"/>
      <c r="I62" s="33"/>
      <c r="J62" s="33"/>
      <c r="K62" s="33"/>
      <c r="L62" s="33"/>
      <c r="M62" s="33">
        <f>M60+M61</f>
        <v>0</v>
      </c>
    </row>
    <row r="63" spans="1:15" ht="19" x14ac:dyDescent="0.3">
      <c r="A63" s="30"/>
      <c r="B63" s="39" t="s">
        <v>43</v>
      </c>
      <c r="C63" s="40"/>
      <c r="D63" s="32">
        <v>0.18</v>
      </c>
      <c r="E63" s="31"/>
      <c r="F63" s="31"/>
      <c r="G63" s="33"/>
      <c r="H63" s="33"/>
      <c r="I63" s="33"/>
      <c r="J63" s="33"/>
      <c r="K63" s="33"/>
      <c r="L63" s="33"/>
      <c r="M63" s="33">
        <f>M62*D63</f>
        <v>0</v>
      </c>
    </row>
    <row r="64" spans="1:15" ht="19" x14ac:dyDescent="0.3">
      <c r="A64" s="35"/>
      <c r="B64" s="41" t="s">
        <v>68</v>
      </c>
      <c r="C64" s="42"/>
      <c r="D64" s="21"/>
      <c r="E64" s="21"/>
      <c r="F64" s="21"/>
      <c r="G64" s="22"/>
      <c r="H64" s="22"/>
      <c r="I64" s="22"/>
      <c r="J64" s="22"/>
      <c r="K64" s="22"/>
      <c r="L64" s="22"/>
      <c r="M64" s="22">
        <f>M63+M62</f>
        <v>0</v>
      </c>
    </row>
    <row r="65" spans="1:13" ht="19" hidden="1" customHeight="1" x14ac:dyDescent="0.3">
      <c r="A65" s="30"/>
      <c r="B65" s="28"/>
      <c r="C65" s="28"/>
      <c r="D65" s="28"/>
      <c r="E65" s="28"/>
      <c r="F65" s="28"/>
      <c r="G65" s="29"/>
      <c r="H65" s="29"/>
      <c r="I65" s="29"/>
      <c r="J65" s="29"/>
      <c r="K65" s="29"/>
      <c r="L65" s="29"/>
      <c r="M65" s="29"/>
    </row>
    <row r="66" spans="1:13" ht="19" hidden="1" customHeight="1" x14ac:dyDescent="0.3">
      <c r="A66" s="30"/>
      <c r="B66" s="28"/>
      <c r="C66" s="28" t="s">
        <v>37</v>
      </c>
      <c r="D66" s="28"/>
      <c r="E66" s="28"/>
      <c r="F66" s="28"/>
      <c r="G66" s="29"/>
      <c r="H66" s="29"/>
      <c r="I66" s="29"/>
      <c r="J66" s="29"/>
      <c r="K66" s="29"/>
      <c r="L66" s="29"/>
      <c r="M66" s="29"/>
    </row>
    <row r="67" spans="1:13" ht="19" hidden="1" customHeight="1" x14ac:dyDescent="0.3">
      <c r="A67" s="30"/>
      <c r="B67" s="28"/>
      <c r="C67" s="28" t="s">
        <v>38</v>
      </c>
      <c r="D67" s="28"/>
      <c r="E67" s="28"/>
      <c r="F67" s="28"/>
      <c r="G67" s="29"/>
      <c r="H67" s="29"/>
      <c r="I67" s="29"/>
      <c r="J67" s="29"/>
      <c r="K67" s="29"/>
      <c r="L67" s="29"/>
      <c r="M67" s="29"/>
    </row>
    <row r="68" spans="1:13" ht="19" hidden="1" customHeight="1" x14ac:dyDescent="0.3">
      <c r="A68" s="30"/>
      <c r="B68" s="28"/>
      <c r="C68" s="28"/>
      <c r="D68" s="28"/>
      <c r="E68" s="28"/>
      <c r="F68" s="28"/>
      <c r="G68" s="29"/>
      <c r="H68" s="29"/>
      <c r="I68" s="29"/>
      <c r="J68" s="29"/>
      <c r="K68" s="29"/>
      <c r="L68" s="29"/>
      <c r="M68" s="29"/>
    </row>
    <row r="69" spans="1:13" ht="19" hidden="1" customHeight="1" x14ac:dyDescent="0.3">
      <c r="A69" s="34"/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  <c r="M69" s="29"/>
    </row>
  </sheetData>
  <mergeCells count="28">
    <mergeCell ref="A49:A53"/>
    <mergeCell ref="A9:A15"/>
    <mergeCell ref="A17:A20"/>
    <mergeCell ref="A22:A28"/>
    <mergeCell ref="A30:A33"/>
    <mergeCell ref="A35:A39"/>
    <mergeCell ref="A41:A47"/>
    <mergeCell ref="A1:M1"/>
    <mergeCell ref="C5:C6"/>
    <mergeCell ref="B5:B6"/>
    <mergeCell ref="A5:A6"/>
    <mergeCell ref="M5:M6"/>
    <mergeCell ref="A2:M2"/>
    <mergeCell ref="A3:M3"/>
    <mergeCell ref="D5:F5"/>
    <mergeCell ref="G5:H5"/>
    <mergeCell ref="I5:J5"/>
    <mergeCell ref="K5:L5"/>
    <mergeCell ref="B55:C55"/>
    <mergeCell ref="B56:C56"/>
    <mergeCell ref="B57:C57"/>
    <mergeCell ref="B58:C58"/>
    <mergeCell ref="B59:C59"/>
    <mergeCell ref="B60:C60"/>
    <mergeCell ref="B63:C63"/>
    <mergeCell ref="B64:C64"/>
    <mergeCell ref="B61:C61"/>
    <mergeCell ref="B62:C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Kvachantiradze</dc:creator>
  <cp:lastModifiedBy>Microsoft Office User</cp:lastModifiedBy>
  <cp:lastPrinted>2019-12-24T08:23:14Z</cp:lastPrinted>
  <dcterms:created xsi:type="dcterms:W3CDTF">2014-01-29T08:05:15Z</dcterms:created>
  <dcterms:modified xsi:type="dcterms:W3CDTF">2020-05-08T10:22:24Z</dcterms:modified>
</cp:coreProperties>
</file>