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0785" windowHeight="8085"/>
  </bookViews>
  <sheets>
    <sheet name="რესურსული (2)" sheetId="6" r:id="rId1"/>
  </sheets>
  <definedNames>
    <definedName name="_xlnm._FilterDatabase" localSheetId="0" hidden="1">'რესურსული (2)'!$A$5:$L$66</definedName>
    <definedName name="_xlnm.Print_Area" localSheetId="0">'რესურსული (2)'!$A$1:$L$169</definedName>
  </definedNames>
  <calcPr calcId="162913"/>
</workbook>
</file>

<file path=xl/calcChain.xml><?xml version="1.0" encoding="utf-8"?>
<calcChain xmlns="http://schemas.openxmlformats.org/spreadsheetml/2006/main">
  <c r="E139" i="6" l="1"/>
  <c r="E137" i="6"/>
  <c r="E136" i="6"/>
  <c r="E131" i="6"/>
  <c r="E130" i="6"/>
  <c r="E129" i="6"/>
  <c r="E128" i="6"/>
  <c r="E134" i="6" s="1"/>
  <c r="D127" i="6"/>
  <c r="E127" i="6" s="1"/>
  <c r="E123" i="6"/>
  <c r="E122" i="6"/>
  <c r="E121" i="6"/>
  <c r="E120" i="6"/>
  <c r="E119" i="6"/>
  <c r="E118" i="6"/>
  <c r="E117" i="6"/>
  <c r="E113" i="6"/>
  <c r="D111" i="6"/>
  <c r="E111" i="6" s="1"/>
  <c r="E109" i="6"/>
  <c r="E108" i="6"/>
  <c r="E105" i="6"/>
  <c r="E104" i="6"/>
  <c r="E103" i="6"/>
  <c r="E100" i="6"/>
  <c r="E99" i="6"/>
  <c r="E98" i="6"/>
  <c r="E97" i="6"/>
  <c r="E94" i="6"/>
  <c r="E79" i="6"/>
  <c r="E86" i="6" s="1"/>
  <c r="E78" i="6"/>
  <c r="E74" i="6"/>
  <c r="E73" i="6"/>
  <c r="E71" i="6"/>
  <c r="E70" i="6"/>
  <c r="E84" i="6" l="1"/>
  <c r="E85" i="6"/>
  <c r="E88" i="6"/>
  <c r="E133" i="6"/>
  <c r="E83" i="6"/>
  <c r="E87" i="6"/>
  <c r="E132" i="6"/>
  <c r="E82" i="6"/>
  <c r="E61" i="6"/>
  <c r="E59" i="6"/>
  <c r="E58" i="6"/>
  <c r="E53" i="6"/>
  <c r="E52" i="6"/>
  <c r="E51" i="6"/>
  <c r="E50" i="6"/>
  <c r="D49" i="6"/>
  <c r="E49" i="6" s="1"/>
  <c r="E45" i="6"/>
  <c r="E44" i="6"/>
  <c r="E43" i="6"/>
  <c r="E42" i="6"/>
  <c r="E41" i="6"/>
  <c r="E40" i="6"/>
  <c r="E39" i="6"/>
  <c r="E35" i="6"/>
  <c r="D33" i="6"/>
  <c r="E33" i="6" s="1"/>
  <c r="E31" i="6"/>
  <c r="E30" i="6"/>
  <c r="E27" i="6"/>
  <c r="E26" i="6"/>
  <c r="E25" i="6"/>
  <c r="E22" i="6"/>
  <c r="E21" i="6"/>
  <c r="E20" i="6"/>
  <c r="E19" i="6"/>
  <c r="E16" i="6"/>
  <c r="E12" i="6"/>
  <c r="E11" i="6"/>
  <c r="E9" i="6"/>
  <c r="E8" i="6"/>
  <c r="E56" i="6" l="1"/>
  <c r="E55" i="6"/>
  <c r="E54" i="6"/>
</calcChain>
</file>

<file path=xl/sharedStrings.xml><?xml version="1.0" encoding="utf-8"?>
<sst xmlns="http://schemas.openxmlformats.org/spreadsheetml/2006/main" count="303" uniqueCount="108">
  <si>
    <t>ამორტიზირებული არსებული მონოლითუთური ბეტონის დაშლა სანგრევი ჩაქუჩებით ნაშალის გვერდზე დაყრით</t>
  </si>
  <si>
    <t>ქვიშა-ხრეშოვანი საგების მოწყობა ფუნდამენტის ქვეშ სისქით 10 სმ</t>
  </si>
  <si>
    <t>ფუნდამენტის მონოლითური ბეტონი B-22.5 W6 F-200 ჩასმა ქვაბულში 2 მეტრიან სექციებზე</t>
  </si>
  <si>
    <t>გრუნტის უკუჩაყრა ქვაბულში ხელით</t>
  </si>
  <si>
    <t xml:space="preserve">ფუნდამენტის ქვაბულში ადრე დამუშავებული გრუნტის მიწოდება ხელის ბადიებით 3 მეტრის სიმაღლეზე გრუნტის დაყრით სამონტაჟო გზაზე </t>
  </si>
  <si>
    <t>ლითონის ინვენტარული ხარაჩოს მონტაჟი სიგანით 1,0 მ კედლის 25 მეტრიან მონაკვეთზე სიმაღლით 3,0 მ.</t>
  </si>
  <si>
    <t>არსებული მონოლითური ბეტონის ზედაპირის ბურღვა პერფერატორით ბურღის დია. 2,5 სმ ბიჯით 1,0 მ სიღრმით 60 სმ</t>
  </si>
  <si>
    <t>არსებული ამორტიზირებული ლითონის მავთულის ღობის დემონტაჟი გვერდზე დასაწყობებით</t>
  </si>
  <si>
    <t>მოაჯირის მილკვადრატი 100x50x3</t>
  </si>
  <si>
    <t>მოაჯირის შემავსებელი  60x30x2</t>
  </si>
  <si>
    <t>მოაჯირის სამონტაჟო დგარები 100x50x3 ბიჯით 1,0 მ</t>
  </si>
  <si>
    <t>მოაჯირის დგარების გამონოლითება ქვიშა-ცემენტის ხსნარით კედლის ცოკოლის ღიობებში</t>
  </si>
  <si>
    <t>კედლის ზედაპირის და ცოკოლის გალესვა ქვიშა-ხრეშოვანი ხსნარით სისქით 5 სმ</t>
  </si>
  <si>
    <t>არსებული კედლის ცოკოლის გალესვა 50 მეტრიანი მონაკვეთში ღრმულების ამოვსების გათვალისწინებით</t>
  </si>
  <si>
    <t xml:space="preserve">კედლის ზედაპირის გალესვა კორპუსის ფარგლებში ზედაპირის ღრმულების ამოვსების გათვალისწინებით </t>
  </si>
  <si>
    <t>კედლის ზედაპირის შალითის მოწყობა</t>
  </si>
  <si>
    <r>
      <t>შალითის ტანის მონოლითური რკინა-ბეტონი B-25, W6F-200 (</t>
    </r>
    <r>
      <rPr>
        <sz val="10"/>
        <color theme="1"/>
        <rFont val="Sylfaen"/>
        <family val="1"/>
        <charset val="204"/>
      </rPr>
      <t xml:space="preserve">20÷30)სმ არსებული კედლის ზედაპირზე ღრმულების შევსების გათვალისწინებით </t>
    </r>
  </si>
  <si>
    <t>lari</t>
  </si>
  <si>
    <t xml:space="preserve"> </t>
  </si>
  <si>
    <t>samuSaoebisa da danaxarjebis dasaxeleba,</t>
  </si>
  <si>
    <t>gan.erT</t>
  </si>
  <si>
    <t>norm.  erT</t>
  </si>
  <si>
    <t>raoden.</t>
  </si>
  <si>
    <t>masala</t>
  </si>
  <si>
    <t>xelfasi</t>
  </si>
  <si>
    <t>transporti</t>
  </si>
  <si>
    <t>jami</t>
  </si>
  <si>
    <t>erT
Rir</t>
  </si>
  <si>
    <t>sul</t>
  </si>
  <si>
    <t>erT 
Rir</t>
  </si>
  <si>
    <t>გრძ.მ</t>
  </si>
  <si>
    <t>m3</t>
  </si>
  <si>
    <t>ტნ</t>
  </si>
  <si>
    <r>
      <t>m</t>
    </r>
    <r>
      <rPr>
        <vertAlign val="superscript"/>
        <sz val="10"/>
        <rFont val="AcadNusx"/>
      </rPr>
      <t>3</t>
    </r>
  </si>
  <si>
    <t>qviSa-xreSi</t>
  </si>
  <si>
    <r>
      <t>betoni</t>
    </r>
    <r>
      <rPr>
        <sz val="11"/>
        <rFont val="Calibri"/>
        <family val="2"/>
        <charset val="204"/>
        <scheme val="minor"/>
      </rPr>
      <t xml:space="preserve"> B-22,5  F-200,  W-6</t>
    </r>
  </si>
  <si>
    <t>sayalibe fari</t>
  </si>
  <si>
    <t>m2</t>
  </si>
  <si>
    <t>xis Zelebi</t>
  </si>
  <si>
    <t xml:space="preserve">xis masala </t>
  </si>
  <si>
    <t>samSeneblo WanWikebi (momWeri ankerebi)</t>
  </si>
  <si>
    <t>kg</t>
  </si>
  <si>
    <t>eleqtrodi</t>
  </si>
  <si>
    <t xml:space="preserve">sxvadasxva masalebi  </t>
  </si>
  <si>
    <t>tona</t>
  </si>
  <si>
    <t>kv.m.</t>
  </si>
  <si>
    <t>xaraCos liTonis detalebi</t>
  </si>
  <si>
    <t>xis detalebi</t>
  </si>
  <si>
    <t>kub.m.</t>
  </si>
  <si>
    <t>fari fenilis</t>
  </si>
  <si>
    <t>c</t>
  </si>
  <si>
    <t>მოაჯირების დამზადება და მონტაჟი მილიკვადრატისაგან</t>
  </si>
  <si>
    <t>tn</t>
  </si>
  <si>
    <t>teqnikuri Jangbadi</t>
  </si>
  <si>
    <t>propan-butani, teqnikuri narevi</t>
  </si>
  <si>
    <t>მოაჯირის შეღებვა ანტიკოროზიული საღებავით</t>
  </si>
  <si>
    <t>antikoroziuli saRebavi</t>
  </si>
  <si>
    <t>saRebavis gamxsneli</t>
  </si>
  <si>
    <t>gauTvaliswinebeli xarjebi 3%</t>
  </si>
  <si>
    <t>dRg 18%</t>
  </si>
  <si>
    <t>ტრანსპორტირება ნაყარში 15 კმ-ზე</t>
  </si>
  <si>
    <t xml:space="preserve">ნაშალი გრუნტისა და სამშენებლო ნარჩენების დატვირთვა ხელით ავტო თვითმცლელებზე </t>
  </si>
  <si>
    <r>
      <t xml:space="preserve">ფუნდამენტში </t>
    </r>
    <r>
      <rPr>
        <sz val="10"/>
        <color theme="1"/>
        <rFont val="Calibri"/>
        <family val="2"/>
        <charset val="204"/>
      </rPr>
      <t>ф18A-III არმატურის ღერო  სიღრმით 1.4 მ-ზე 1.0 მეტრიანი შვერილებით შალითის ტანში ბიჯით 20 სმ საერთო სიგრძით 2,4 მ.</t>
    </r>
  </si>
  <si>
    <t>cali</t>
  </si>
  <si>
    <t>saburRi gvirgvini</t>
  </si>
  <si>
    <t>ანკერების ჩამაგრება ბურღულებში ყინვა გამძლე   წებო-ცემენტით</t>
  </si>
  <si>
    <t>yinvagamZle webo cementi</t>
  </si>
  <si>
    <t>tomara</t>
  </si>
  <si>
    <r>
      <t xml:space="preserve">armaturis ankerebi </t>
    </r>
    <r>
      <rPr>
        <sz val="10"/>
        <rFont val="Times New Roman"/>
        <family val="1"/>
      </rPr>
      <t>Ø</t>
    </r>
    <r>
      <rPr>
        <sz val="10"/>
        <rFont val="AcadNusx"/>
      </rPr>
      <t xml:space="preserve">18 </t>
    </r>
    <r>
      <rPr>
        <sz val="10"/>
        <rFont val="Times New Roman"/>
        <family val="1"/>
      </rPr>
      <t>A</t>
    </r>
    <r>
      <rPr>
        <sz val="10"/>
        <rFont val="AcadNusx"/>
      </rPr>
      <t>-III sigrZiT TiToeuli  80 sm</t>
    </r>
  </si>
  <si>
    <r>
      <t xml:space="preserve">შალითის მავთულ ბადე უჯრით 200x200 არმატურა </t>
    </r>
    <r>
      <rPr>
        <sz val="10"/>
        <color theme="1"/>
        <rFont val="Calibri"/>
        <family val="2"/>
        <charset val="204"/>
      </rPr>
      <t xml:space="preserve">ф8A-III </t>
    </r>
  </si>
  <si>
    <r>
      <t>betoni</t>
    </r>
    <r>
      <rPr>
        <sz val="11"/>
        <rFont val="Calibri"/>
        <family val="2"/>
        <charset val="204"/>
        <scheme val="minor"/>
      </rPr>
      <t xml:space="preserve"> B-25  F-200,  W-6</t>
    </r>
  </si>
  <si>
    <t>qviSa-cementis xsnari m-100</t>
  </si>
  <si>
    <t>proeq.</t>
  </si>
  <si>
    <t xml:space="preserve">ბეტონის კედლის ნაშალის დატვირთვა ა/თვითმცლელებზე ხელით გაფხვიერების კოეფიციენტის გათვალისწინებით  </t>
  </si>
  <si>
    <t>არსებული კედლის ცოკოლის თავის ბურღვა დიამეტრით 10,0 სმ მოაჯირის დგარების სამონტაჟო ღიობების მოსაწყობად ბიჯით 1,0 მ სიღრმით 30 სმ</t>
  </si>
  <si>
    <t>მოაჯირების მოწყობა მილკვადრატებისაგან 25 გრძ.მ</t>
  </si>
  <si>
    <t>kedeli #1</t>
  </si>
  <si>
    <t>jami kedeli #1</t>
  </si>
  <si>
    <t>kedeli #2</t>
  </si>
  <si>
    <t>საყრდენი კედლის 25მ-იან მონაკვეთზე კონტრფორსების მოწყობა 5 ცალი</t>
  </si>
  <si>
    <t>ქვიშა-ხრეშოვანი საგები ფუნდამენტის ქვეშ სისქით 20სმ</t>
  </si>
  <si>
    <r>
      <t>კონტრფორსის მოწყობა მონოლითური ბეტონით</t>
    </r>
    <r>
      <rPr>
        <sz val="11"/>
        <rFont val="Calibri"/>
        <family val="2"/>
        <charset val="204"/>
        <scheme val="minor"/>
      </rPr>
      <t xml:space="preserve">      B-22,5 F-200,  W-6</t>
    </r>
  </si>
  <si>
    <r>
      <t xml:space="preserve">არმატურა </t>
    </r>
    <r>
      <rPr>
        <sz val="11"/>
        <rFont val="Calibri"/>
        <family val="2"/>
        <charset val="204"/>
        <scheme val="minor"/>
      </rPr>
      <t>A-III</t>
    </r>
  </si>
  <si>
    <r>
      <t xml:space="preserve">armaturis Reroebis gadasabneli mavTuli  </t>
    </r>
    <r>
      <rPr>
        <sz val="10"/>
        <rFont val="Times New Roman"/>
        <family val="1"/>
      </rPr>
      <t>d</t>
    </r>
    <r>
      <rPr>
        <sz val="10"/>
        <rFont val="AcadNusx"/>
      </rPr>
      <t>=3,0 mm</t>
    </r>
  </si>
  <si>
    <t>ფუნდამენტის ირგვლივ სიცარიელეების სრული შევსება ხელით ადგილობრივი გრუნტით</t>
  </si>
  <si>
    <t>ზედმეტი გრუნტის მოსწორება ადგილზე ხელით</t>
  </si>
  <si>
    <t>sul jami kedeli #1 - #2</t>
  </si>
  <si>
    <t>ამორტიზირებული არსებული მონოლითური ბეტონის დაშლა სანგრევი ჩაქუჩებით ნაშალის გვერდზე დაყრით</t>
  </si>
  <si>
    <t>საცხოვრებელი კორპუსის მიმდებარედ ნაშალი გრუნტის და სამშენებლო ნარჩენების (დამუშავება),  მიწოდება ხელის ბადიებით 3 მ-ის სიმაღლეზე არსებულ გზაზე დაყრით</t>
  </si>
  <si>
    <t xml:space="preserve"> გრუნტის დამუშავება ხელით ფუნდამენტის ქვაბულში არსებული სარეაბილიტაციო კედლის 25 მეტრიან მონაკვეთზე 2 მეტრიან სექციებზე გრუნტის გვერდზე დაყრით სიღრმით 1.5 მ</t>
  </si>
  <si>
    <t xml:space="preserve">სამანქანე გზაზე გადაადგილებული გრუნტის შეგროვება  მექანიზმებით 10 მეტრის მანძილზე </t>
  </si>
  <si>
    <t>დატვირთვა ა/თვითმცლელზე  მექანიზმებით</t>
  </si>
  <si>
    <t>არსებული მონოლითური ბეტონის ზედაპირის ბურღვა პერფერატორით (ბურღის დიამეტრი. 2,5 სმ; ბიჯით 1,0 მ;სიღრმით 60 სმ)</t>
  </si>
  <si>
    <r>
      <t>შალითის ტანის მოწყობა მონოლითური რკინა-ბეტონით (B-25, W6F-200 (</t>
    </r>
    <r>
      <rPr>
        <sz val="10"/>
        <color theme="1"/>
        <rFont val="Sylfaen"/>
        <family val="1"/>
        <charset val="204"/>
      </rPr>
      <t xml:space="preserve">20÷30)სმ), არსებული კედლის ზედაპირზე ღრმულების შევსების გათვალისწინებით </t>
    </r>
  </si>
  <si>
    <t>საცხოვრებელი კორპუსის მიმდებარედ ნაშალი გრუნტისა და სამშენებლო ნარჩენების (დამუშავება) მიწოდება ხელის ბადიებით 3 მ-ის სიმაღლეზე არსებულ გზაზე დაყრით</t>
  </si>
  <si>
    <t>გრუნტის დამუშავება კონტრფორსის ფუნდამენტის ქვაბულში ხელით, გრუნტის გვერდზე დაყრით</t>
  </si>
  <si>
    <t>გრუნტის დამუშავება ხელით ფუნდამენტის ქვაბულში არსებული სარეაბილიტაციო კედლის 25 მეტრიან მონაკვეთზე 2 მეტრიან სექციებზე გრუნტის გვერდზე დაყრით სიღრმით 1.5 მ</t>
  </si>
  <si>
    <t>ფუნდამენტის მონოლითური ბეტონი B-22.5 W6 F-200 ჩასხმა ქვაბულში 2 მეტრიან სექციებზე</t>
  </si>
  <si>
    <t xml:space="preserve">სამანქანე გზაზე გადაადგილებული გრუნტის შეგროვება მექანიზმით 10 მეტრის მანძილზე </t>
  </si>
  <si>
    <t>qv/cementis xsnari მ-150</t>
  </si>
  <si>
    <t>zednadebi xarJebi araumetes 10%</t>
  </si>
  <si>
    <t>gegmiuri dagroveba araumetes 8%</t>
  </si>
  <si>
    <r>
      <t xml:space="preserve">დანართი </t>
    </r>
    <r>
      <rPr>
        <b/>
        <sz val="10"/>
        <rFont val="Calibri"/>
        <family val="2"/>
      </rPr>
      <t>№</t>
    </r>
    <r>
      <rPr>
        <b/>
        <sz val="10"/>
        <rFont val="AcadNusx"/>
      </rPr>
      <t>1</t>
    </r>
  </si>
  <si>
    <t xml:space="preserve">ქ.თბილისში ოფრეთის შესახვევში (ვეზიროვის ქ.N13-ის მიმდებარედ) გრუნტის დამჭერი კედლის მოწყობა-რეაბილიტაცია </t>
  </si>
  <si>
    <t>შენიშვნა:</t>
  </si>
  <si>
    <r>
      <t xml:space="preserve">1. </t>
    </r>
    <r>
      <rPr>
        <b/>
        <sz val="11"/>
        <color rgb="FF000000"/>
        <rFont val="Sylfaen"/>
        <family val="1"/>
      </rPr>
      <t>დაუშვებელია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გაუთვალისწინებელი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ხარჯის</t>
    </r>
    <r>
      <rPr>
        <b/>
        <sz val="11"/>
        <color rgb="FF000000"/>
        <rFont val="Calibri"/>
        <family val="2"/>
        <scheme val="minor"/>
      </rPr>
      <t xml:space="preserve"> 3%-</t>
    </r>
    <r>
      <rPr>
        <b/>
        <sz val="11"/>
        <color rgb="FF000000"/>
        <rFont val="Sylfaen"/>
        <family val="1"/>
      </rPr>
      <t>ს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შეცვლა</t>
    </r>
  </si>
  <si>
    <r>
      <t xml:space="preserve">2. </t>
    </r>
    <r>
      <rPr>
        <b/>
        <sz val="11"/>
        <color rgb="FF000000"/>
        <rFont val="Sylfaen"/>
        <family val="1"/>
      </rPr>
      <t>ხარჯთაღრიცხვის</t>
    </r>
    <r>
      <rPr>
        <b/>
        <sz val="11"/>
        <color rgb="FF000000"/>
        <rFont val="Calibri"/>
        <family val="2"/>
        <scheme val="minor"/>
      </rPr>
      <t xml:space="preserve">  </t>
    </r>
    <r>
      <rPr>
        <b/>
        <sz val="11"/>
        <color rgb="FF000000"/>
        <rFont val="Sylfaen"/>
        <family val="1"/>
      </rPr>
      <t>წარმოუდგენლობა</t>
    </r>
    <r>
      <rPr>
        <b/>
        <sz val="11"/>
        <color rgb="FF000000"/>
        <rFont val="Calibri"/>
        <family val="2"/>
        <scheme val="minor"/>
      </rPr>
      <t xml:space="preserve">, </t>
    </r>
    <r>
      <rPr>
        <b/>
        <sz val="11"/>
        <color rgb="FF000000"/>
        <rFont val="Sylfaen"/>
        <family val="1"/>
      </rPr>
      <t>ან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განუფასებელი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ხარჯთაღრიცხვის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წარმოდგენა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დაზუსტებას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არ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დაექვემდებარება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და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გამოიწვევს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პრეტენდენტის</t>
    </r>
    <r>
      <rPr>
        <b/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Sylfaen"/>
        <family val="1"/>
      </rPr>
      <t>დისკვალიფიკაციას</t>
    </r>
  </si>
  <si>
    <t>პრეტენდენტის ხელისმოწერა--------------------------------------------ბ.ა.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</si>
</sst>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_(* #,##0.0_);_(* \(#,##0.0\);_(* &quot;-&quot;??_);_(@_)"/>
    <numFmt numFmtId="166" formatCode="0.0"/>
    <numFmt numFmtId="167" formatCode="0.000"/>
    <numFmt numFmtId="168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Sylfaen"/>
      <family val="1"/>
      <charset val="204"/>
    </font>
    <font>
      <b/>
      <sz val="12"/>
      <color theme="1"/>
      <name val="AcadNusx"/>
    </font>
    <font>
      <sz val="10"/>
      <name val="Helv"/>
    </font>
    <font>
      <b/>
      <sz val="10"/>
      <name val="AcadNusx"/>
    </font>
    <font>
      <sz val="9"/>
      <name val="AcadNusx"/>
    </font>
    <font>
      <sz val="10"/>
      <name val="AcadNusx"/>
    </font>
    <font>
      <sz val="11"/>
      <name val="AcadNusx"/>
    </font>
    <font>
      <sz val="10"/>
      <color indexed="8"/>
      <name val="AcadNusx"/>
    </font>
    <font>
      <sz val="11"/>
      <color indexed="8"/>
      <name val="Sylfaen"/>
      <family val="1"/>
      <charset val="204"/>
    </font>
    <font>
      <sz val="10"/>
      <name val="Arial"/>
      <family val="2"/>
      <charset val="204"/>
    </font>
    <font>
      <vertAlign val="superscript"/>
      <sz val="10"/>
      <name val="AcadNusx"/>
    </font>
    <font>
      <sz val="11"/>
      <name val="Calibri"/>
      <family val="2"/>
      <charset val="204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Arachveulebrivi Thin"/>
      <family val="2"/>
    </font>
    <font>
      <b/>
      <sz val="10"/>
      <color rgb="FFFF0000"/>
      <name val="AcadNusx"/>
    </font>
    <font>
      <sz val="12"/>
      <name val="Arachveulebrivi Thin"/>
      <family val="2"/>
    </font>
    <font>
      <sz val="10"/>
      <name val="Arial Cyr"/>
      <family val="2"/>
      <charset val="204"/>
    </font>
    <font>
      <sz val="11"/>
      <color theme="1"/>
      <name val="AcadNusx"/>
    </font>
    <font>
      <sz val="12"/>
      <name val="AcadNusx"/>
    </font>
    <font>
      <b/>
      <sz val="11"/>
      <name val="AcadNusx"/>
    </font>
    <font>
      <b/>
      <sz val="11"/>
      <color theme="1"/>
      <name val="AcadNusx"/>
    </font>
    <font>
      <b/>
      <sz val="14"/>
      <name val="AcadNusx"/>
    </font>
    <font>
      <sz val="10"/>
      <color theme="0"/>
      <name val="AcadNusx"/>
    </font>
    <font>
      <b/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5" fillId="0" borderId="0"/>
    <xf numFmtId="0" fontId="15" fillId="0" borderId="0"/>
    <xf numFmtId="0" fontId="15" fillId="0" borderId="0"/>
  </cellStyleXfs>
  <cellXfs count="128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Font="1" applyFill="1" applyAlignment="1"/>
    <xf numFmtId="0" fontId="9" fillId="2" borderId="0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0" fontId="11" fillId="2" borderId="1" xfId="0" applyNumberFormat="1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1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167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/>
    </xf>
    <xf numFmtId="2" fontId="11" fillId="2" borderId="1" xfId="3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8" fontId="11" fillId="2" borderId="1" xfId="0" applyNumberFormat="1" applyFont="1" applyFill="1" applyBorder="1" applyAlignment="1">
      <alignment horizontal="center" vertical="center" wrapText="1"/>
    </xf>
    <xf numFmtId="0" fontId="21" fillId="0" borderId="0" xfId="4" applyFont="1" applyFill="1" applyAlignment="1" applyProtection="1">
      <alignment horizontal="center" vertical="center"/>
    </xf>
    <xf numFmtId="0" fontId="22" fillId="0" borderId="0" xfId="0" applyFont="1" applyBorder="1" applyAlignment="1">
      <alignment horizont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horizontal="center"/>
    </xf>
    <xf numFmtId="168" fontId="11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Border="1"/>
    <xf numFmtId="167" fontId="11" fillId="2" borderId="7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2" fontId="11" fillId="2" borderId="7" xfId="3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7" fontId="11" fillId="2" borderId="1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 wrapText="1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2" fontId="9" fillId="2" borderId="0" xfId="1" applyNumberFormat="1" applyFont="1" applyFill="1" applyBorder="1" applyAlignment="1"/>
    <xf numFmtId="165" fontId="9" fillId="2" borderId="0" xfId="1" applyNumberFormat="1" applyFont="1" applyFill="1" applyBorder="1"/>
    <xf numFmtId="1" fontId="9" fillId="2" borderId="0" xfId="1" applyNumberFormat="1" applyFont="1" applyFill="1" applyBorder="1" applyAlignment="1" applyProtection="1">
      <alignment horizontal="right"/>
      <protection locked="0"/>
    </xf>
    <xf numFmtId="1" fontId="11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" fontId="9" fillId="2" borderId="0" xfId="0" applyNumberFormat="1" applyFont="1" applyFill="1" applyBorder="1"/>
    <xf numFmtId="166" fontId="11" fillId="2" borderId="1" xfId="0" applyNumberFormat="1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8" fontId="11" fillId="3" borderId="1" xfId="0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/>
    </xf>
    <xf numFmtId="167" fontId="11" fillId="3" borderId="1" xfId="5" applyNumberFormat="1" applyFont="1" applyFill="1" applyBorder="1" applyAlignment="1">
      <alignment horizontal="center" vertical="center"/>
    </xf>
    <xf numFmtId="168" fontId="11" fillId="3" borderId="1" xfId="5" applyNumberFormat="1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 vertical="center"/>
    </xf>
    <xf numFmtId="2" fontId="11" fillId="3" borderId="1" xfId="6" applyNumberFormat="1" applyFont="1" applyFill="1" applyBorder="1" applyAlignment="1">
      <alignment horizontal="center" vertical="center"/>
    </xf>
    <xf numFmtId="2" fontId="11" fillId="3" borderId="1" xfId="5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2" fontId="11" fillId="3" borderId="1" xfId="3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67" fontId="2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43" fontId="1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textRotation="90"/>
    </xf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/>
    </xf>
    <xf numFmtId="0" fontId="28" fillId="4" borderId="4" xfId="0" applyFont="1" applyFill="1" applyBorder="1" applyAlignment="1">
      <alignment horizontal="center"/>
    </xf>
    <xf numFmtId="0" fontId="28" fillId="4" borderId="5" xfId="0" applyFont="1" applyFill="1" applyBorder="1" applyAlignment="1">
      <alignment horizontal="center"/>
    </xf>
    <xf numFmtId="0" fontId="28" fillId="4" borderId="6" xfId="0" applyFont="1" applyFill="1" applyBorder="1" applyAlignment="1">
      <alignment horizontal="center"/>
    </xf>
    <xf numFmtId="0" fontId="24" fillId="2" borderId="9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left" vertical="top" wrapText="1"/>
    </xf>
    <xf numFmtId="0" fontId="27" fillId="2" borderId="0" xfId="0" applyFont="1" applyFill="1" applyBorder="1" applyAlignment="1">
      <alignment horizontal="center" vertical="center"/>
    </xf>
  </cellXfs>
  <cellStyles count="10">
    <cellStyle name="Comma" xfId="1" builtinId="3"/>
    <cellStyle name="Normal" xfId="0" builtinId="0"/>
    <cellStyle name="Normal 14_anakia II etapi.xls sm. defeqturi 2" xfId="9"/>
    <cellStyle name="Normal 16 2" xfId="8"/>
    <cellStyle name="Normal 17" xfId="5"/>
    <cellStyle name="Normal 3 10" xfId="4"/>
    <cellStyle name="Normal_gare wyalsadfenigagarini 10" xfId="6"/>
    <cellStyle name="Normal_gare wyalsadfenigagarini 2 2" xfId="3"/>
    <cellStyle name="Обычный 2 2" xfId="7"/>
    <cellStyle name="Обычный_VAKE-SABURTALI (SHILAKADZE)" xfId="2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180975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17" name="Text Box 22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19" name="Text Box 24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</xdr:colOff>
      <xdr:row>66</xdr:row>
      <xdr:rowOff>171450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26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27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28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29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0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1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2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3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4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5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6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37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8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39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0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1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2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3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4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7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8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49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0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3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4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5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6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7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8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59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60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61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2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3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4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5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6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8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69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70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71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72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73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74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75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76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77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78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79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80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84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180975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86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87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88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89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0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1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2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3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4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5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6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76200</xdr:colOff>
      <xdr:row>66</xdr:row>
      <xdr:rowOff>171450</xdr:rowOff>
    </xdr:to>
    <xdr:sp macro="" textlink="">
      <xdr:nvSpPr>
        <xdr:cNvPr id="97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98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99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0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1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2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3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4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5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6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7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8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09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0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1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2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3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4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5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6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7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8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19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0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21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2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5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6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7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8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29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30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31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32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33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4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5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6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7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8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46" name="Text Box 19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49" name="Text Box 22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0" name="Text Box 23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1" name="Text Box 24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2" name="Text Box 19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3" name="Text Box 20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4" name="Text Box 21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5" name="Text Box 22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6" name="Text Box 23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57" name="Text Box 24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58" name="Text Box 19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59" name="Text Box 20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1" name="Text Box 22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2" name="Text Box 23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3" name="Text Box 24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4" name="Text Box 19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5" name="Text Box 20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6" name="Text Box 21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7" name="Text Box 22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8" name="Text Box 23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169" name="Text Box 24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0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1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2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3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4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6" name="Text Box 19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7" name="Text Box 20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8" name="Text Box 21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79" name="Text Box 22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80" name="Text Box 23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80975"/>
    <xdr:sp macro="" textlink="">
      <xdr:nvSpPr>
        <xdr:cNvPr id="181" name="Text Box 24"/>
        <xdr:cNvSpPr txBox="1">
          <a:spLocks noChangeArrowheads="1"/>
        </xdr:cNvSpPr>
      </xdr:nvSpPr>
      <xdr:spPr bwMode="auto">
        <a:xfrm>
          <a:off x="347662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2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3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4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5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6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7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8" name="Text Box 19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89" name="Text Box 20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90" name="Text Box 21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91" name="Text Box 22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92" name="Text Box 23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66</xdr:row>
      <xdr:rowOff>0</xdr:rowOff>
    </xdr:from>
    <xdr:ext cx="76200" cy="171450"/>
    <xdr:sp macro="" textlink="">
      <xdr:nvSpPr>
        <xdr:cNvPr id="193" name="Text Box 24"/>
        <xdr:cNvSpPr txBox="1">
          <a:spLocks noChangeArrowheads="1"/>
        </xdr:cNvSpPr>
      </xdr:nvSpPr>
      <xdr:spPr bwMode="auto">
        <a:xfrm>
          <a:off x="347662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94" name="Text Box 19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95" name="Text Box 20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96" name="Text Box 21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199" name="Text Box 24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200" name="Text Box 19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201" name="Text Box 20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202" name="Text Box 21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203" name="Text Box 22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204" name="Text Box 23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80975"/>
    <xdr:sp macro="" textlink="">
      <xdr:nvSpPr>
        <xdr:cNvPr id="205" name="Text Box 24"/>
        <xdr:cNvSpPr txBox="1">
          <a:spLocks noChangeArrowheads="1"/>
        </xdr:cNvSpPr>
      </xdr:nvSpPr>
      <xdr:spPr bwMode="auto">
        <a:xfrm>
          <a:off x="904875" y="43176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06" name="Text Box 19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07" name="Text Box 20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08" name="Text Box 21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09" name="Text Box 22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0" name="Text Box 23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2" name="Text Box 19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3" name="Text Box 20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4" name="Text Box 21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5" name="Text Box 22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76200" cy="171450"/>
    <xdr:sp macro="" textlink="">
      <xdr:nvSpPr>
        <xdr:cNvPr id="216" name="Text Box 23"/>
        <xdr:cNvSpPr txBox="1">
          <a:spLocks noChangeArrowheads="1"/>
        </xdr:cNvSpPr>
      </xdr:nvSpPr>
      <xdr:spPr bwMode="auto">
        <a:xfrm>
          <a:off x="904875" y="431768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560916</xdr:colOff>
      <xdr:row>66</xdr:row>
      <xdr:rowOff>84667</xdr:rowOff>
    </xdr:from>
    <xdr:ext cx="76200" cy="171450"/>
    <xdr:sp macro="" textlink="">
      <xdr:nvSpPr>
        <xdr:cNvPr id="217" name="Text Box 24"/>
        <xdr:cNvSpPr txBox="1">
          <a:spLocks noChangeArrowheads="1"/>
        </xdr:cNvSpPr>
      </xdr:nvSpPr>
      <xdr:spPr bwMode="auto">
        <a:xfrm>
          <a:off x="4931833" y="29093584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18" name="Text Box 19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19" name="Text Box 20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0" name="Text Box 21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1" name="Text Box 22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2" name="Text Box 23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3" name="Text Box 24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4" name="Text Box 19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7" name="Text Box 22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8" name="Text Box 23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180975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3476625" y="36709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0" name="Text Box 19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1" name="Text Box 20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2" name="Text Box 21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3" name="Text Box 22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4" name="Text Box 23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5" name="Text Box 24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6" name="Text Box 19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7" name="Text Box 20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8" name="Text Box 21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39" name="Text Box 22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0" name="Text Box 23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171450</xdr:rowOff>
    </xdr:to>
    <xdr:sp macro="" textlink="">
      <xdr:nvSpPr>
        <xdr:cNvPr id="241" name="Text Box 24"/>
        <xdr:cNvSpPr txBox="1">
          <a:spLocks noChangeArrowheads="1"/>
        </xdr:cNvSpPr>
      </xdr:nvSpPr>
      <xdr:spPr bwMode="auto">
        <a:xfrm>
          <a:off x="3476625" y="367093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2" name="Text Box 19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3" name="Text Box 20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4" name="Text Box 21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5" name="Text Box 22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6" name="Text Box 23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8" name="Text Box 19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49" name="Text Box 20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50" name="Text Box 21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51" name="Text Box 22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52" name="Text Box 23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80975"/>
    <xdr:sp macro="" textlink="">
      <xdr:nvSpPr>
        <xdr:cNvPr id="253" name="Text Box 24"/>
        <xdr:cNvSpPr txBox="1">
          <a:spLocks noChangeArrowheads="1"/>
        </xdr:cNvSpPr>
      </xdr:nvSpPr>
      <xdr:spPr bwMode="auto">
        <a:xfrm>
          <a:off x="3476625" y="2989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55" name="Text Box 20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56" name="Text Box 21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57" name="Text Box 22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58" name="Text Box 23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59" name="Text Box 24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76200" cy="171450"/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3476625" y="2989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66" name="Text Box 19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67" name="Text Box 20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68" name="Text Box 21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69" name="Text Box 22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0" name="Text Box 23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1" name="Text Box 24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2" name="Text Box 19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3" name="Text Box 20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4" name="Text Box 21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5" name="Text Box 22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6" name="Text Box 23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80975"/>
    <xdr:sp macro="" textlink="">
      <xdr:nvSpPr>
        <xdr:cNvPr id="277" name="Text Box 24"/>
        <xdr:cNvSpPr txBox="1">
          <a:spLocks noChangeArrowheads="1"/>
        </xdr:cNvSpPr>
      </xdr:nvSpPr>
      <xdr:spPr bwMode="auto">
        <a:xfrm>
          <a:off x="3476625" y="3832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78" name="Text Box 19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79" name="Text Box 20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0" name="Text Box 21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1" name="Text Box 22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2" name="Text Box 23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4" name="Text Box 19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5" name="Text Box 20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6" name="Text Box 21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7" name="Text Box 22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8" name="Text Box 23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76200" cy="171450"/>
    <xdr:sp macro="" textlink="">
      <xdr:nvSpPr>
        <xdr:cNvPr id="289" name="Text Box 24"/>
        <xdr:cNvSpPr txBox="1">
          <a:spLocks noChangeArrowheads="1"/>
        </xdr:cNvSpPr>
      </xdr:nvSpPr>
      <xdr:spPr bwMode="auto">
        <a:xfrm>
          <a:off x="3476625" y="383286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0" name="Text Box 19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1" name="Text Box 20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2" name="Text Box 21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3" name="Text Box 22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4" name="Text Box 23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5" name="Text Box 24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6" name="Text Box 19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7" name="Text Box 20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8" name="Text Box 21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299" name="Text Box 22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300" name="Text Box 23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80975"/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3476625" y="39404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2" name="Text Box 19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3" name="Text Box 20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4" name="Text Box 21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5" name="Text Box 22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6" name="Text Box 23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7" name="Text Box 24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8" name="Text Box 19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09" name="Text Box 20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10" name="Text Box 21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11" name="Text Box 22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12" name="Text Box 23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76200" cy="171450"/>
    <xdr:sp macro="" textlink="">
      <xdr:nvSpPr>
        <xdr:cNvPr id="313" name="Text Box 24"/>
        <xdr:cNvSpPr txBox="1">
          <a:spLocks noChangeArrowheads="1"/>
        </xdr:cNvSpPr>
      </xdr:nvSpPr>
      <xdr:spPr bwMode="auto">
        <a:xfrm>
          <a:off x="3476625" y="394049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14" name="Text Box 19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15" name="Text Box 20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16" name="Text Box 21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17" name="Text Box 22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18" name="Text Box 23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19" name="Text Box 24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20" name="Text Box 19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21" name="Text Box 20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22" name="Text Box 21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23" name="Text Box 22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24" name="Text Box 23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180975</xdr:rowOff>
    </xdr:to>
    <xdr:sp macro="" textlink="">
      <xdr:nvSpPr>
        <xdr:cNvPr id="325" name="Text Box 24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0" name="Text Box 23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1" name="Text Box 24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2" name="Text Box 19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3" name="Text Box 20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4" name="Text Box 21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5" name="Text Box 22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6" name="Text Box 23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76200</xdr:colOff>
      <xdr:row>144</xdr:row>
      <xdr:rowOff>171450</xdr:rowOff>
    </xdr:to>
    <xdr:sp macro="" textlink="">
      <xdr:nvSpPr>
        <xdr:cNvPr id="337" name="Text Box 24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38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39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0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1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2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3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4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5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6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7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8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49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0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1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3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4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6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7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8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59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60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2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3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4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5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6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7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8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69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70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71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72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73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74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75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76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77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78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79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86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87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88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89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0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1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2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3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4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5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6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180975</xdr:rowOff>
    </xdr:to>
    <xdr:sp macro="" textlink="">
      <xdr:nvSpPr>
        <xdr:cNvPr id="397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98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399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0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1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2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3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4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5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6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7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8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76200</xdr:colOff>
      <xdr:row>144</xdr:row>
      <xdr:rowOff>171450</xdr:rowOff>
    </xdr:to>
    <xdr:sp macro="" textlink="">
      <xdr:nvSpPr>
        <xdr:cNvPr id="409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0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1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2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3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4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5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7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8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19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20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21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2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3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4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5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6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8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29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30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31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32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33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34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35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36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37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38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39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40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41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42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43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44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46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47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48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49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0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1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2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3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4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5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6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57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58" name="Text Box 19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59" name="Text Box 20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0" name="Text Box 21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1" name="Text Box 22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2" name="Text Box 23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3" name="Text Box 24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4" name="Text Box 19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5" name="Text Box 20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6" name="Text Box 21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7" name="Text Box 22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8" name="Text Box 23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469" name="Text Box 24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0" name="Text Box 19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1" name="Text Box 20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2" name="Text Box 21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3" name="Text Box 22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4" name="Text Box 23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5" name="Text Box 24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6" name="Text Box 19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7" name="Text Box 20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8" name="Text Box 21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79" name="Text Box 22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80" name="Text Box 23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481" name="Text Box 24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2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3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4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5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6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7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8" name="Text Box 19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89" name="Text Box 20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90" name="Text Box 21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91" name="Text Box 22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92" name="Text Box 23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80975"/>
    <xdr:sp macro="" textlink="">
      <xdr:nvSpPr>
        <xdr:cNvPr id="493" name="Text Box 24"/>
        <xdr:cNvSpPr txBox="1">
          <a:spLocks noChangeArrowheads="1"/>
        </xdr:cNvSpPr>
      </xdr:nvSpPr>
      <xdr:spPr bwMode="auto">
        <a:xfrm>
          <a:off x="285750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94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95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96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97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98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144</xdr:row>
      <xdr:rowOff>0</xdr:rowOff>
    </xdr:from>
    <xdr:ext cx="76200" cy="171450"/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285750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06" name="Text Box 19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07" name="Text Box 20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08" name="Text Box 21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09" name="Text Box 22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0" name="Text Box 23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1" name="Text Box 24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6" name="Text Box 23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80975"/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285750" y="35337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18" name="Text Box 19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19" name="Text Box 20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0" name="Text Box 21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1" name="Text Box 22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2" name="Text Box 23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3" name="Text Box 24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4" name="Text Box 19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5" name="Text Box 20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6" name="Text Box 21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7" name="Text Box 22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8" name="Text Box 23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76200" cy="171450"/>
    <xdr:sp macro="" textlink="">
      <xdr:nvSpPr>
        <xdr:cNvPr id="529" name="Text Box 24"/>
        <xdr:cNvSpPr txBox="1">
          <a:spLocks noChangeArrowheads="1"/>
        </xdr:cNvSpPr>
      </xdr:nvSpPr>
      <xdr:spPr bwMode="auto">
        <a:xfrm>
          <a:off x="285750" y="35337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0" name="Text Box 19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1" name="Text Box 20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2" name="Text Box 21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3" name="Text Box 22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4" name="Text Box 23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5" name="Text Box 24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6" name="Text Box 19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7" name="Text Box 20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8" name="Text Box 21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39" name="Text Box 22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40" name="Text Box 23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541" name="Text Box 24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2" name="Text Box 19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3" name="Text Box 20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4" name="Text Box 21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5" name="Text Box 22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6" name="Text Box 23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8" name="Text Box 19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49" name="Text Box 20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50" name="Text Box 21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51" name="Text Box 22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52" name="Text Box 23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553" name="Text Box 24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54" name="Text Box 19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55" name="Text Box 20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56" name="Text Box 21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57" name="Text Box 22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58" name="Text Box 23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59" name="Text Box 24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60" name="Text Box 19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61" name="Text Box 20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62" name="Text Box 21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63" name="Text Box 22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64" name="Text Box 23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565" name="Text Box 24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66" name="Text Box 19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67" name="Text Box 20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68" name="Text Box 21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69" name="Text Box 22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0" name="Text Box 23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2" name="Text Box 19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3" name="Text Box 20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4" name="Text Box 21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5" name="Text Box 22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6" name="Text Box 23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577" name="Text Box 24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78" name="Text Box 19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79" name="Text Box 20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0" name="Text Box 21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1" name="Text Box 22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2" name="Text Box 23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3" name="Text Box 24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4" name="Text Box 19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5" name="Text Box 20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6" name="Text Box 21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7" name="Text Box 22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8" name="Text Box 23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589" name="Text Box 24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0" name="Text Box 19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1" name="Text Box 20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2" name="Text Box 21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3" name="Text Box 22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4" name="Text Box 23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5" name="Text Box 24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6" name="Text Box 19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7" name="Text Box 20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8" name="Text Box 21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599" name="Text Box 22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00" name="Text Box 23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01" name="Text Box 24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2" name="Text Box 19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3" name="Text Box 20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4" name="Text Box 21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5" name="Text Box 22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6" name="Text Box 23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8" name="Text Box 19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09" name="Text Box 20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10" name="Text Box 21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11" name="Text Box 22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12" name="Text Box 23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13" name="Text Box 24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14" name="Text Box 19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15" name="Text Box 20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16" name="Text Box 21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17" name="Text Box 22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18" name="Text Box 23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19" name="Text Box 24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26" name="Text Box 19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27" name="Text Box 20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28" name="Text Box 21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29" name="Text Box 22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0" name="Text Box 23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1" name="Text Box 24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2" name="Text Box 19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3" name="Text Box 20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4" name="Text Box 21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5" name="Text Box 22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6" name="Text Box 23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180975</xdr:rowOff>
    </xdr:to>
    <xdr:sp macro="" textlink="">
      <xdr:nvSpPr>
        <xdr:cNvPr id="637" name="Text Box 24"/>
        <xdr:cNvSpPr txBox="1">
          <a:spLocks noChangeArrowheads="1"/>
        </xdr:cNvSpPr>
      </xdr:nvSpPr>
      <xdr:spPr bwMode="auto">
        <a:xfrm>
          <a:off x="2857500" y="31146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38" name="Text Box 19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39" name="Text Box 20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0" name="Text Box 21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1" name="Text Box 22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2" name="Text Box 23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4" name="Text Box 19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5" name="Text Box 20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6" name="Text Box 21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7" name="Text Box 22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8" name="Text Box 23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76200</xdr:colOff>
      <xdr:row>134</xdr:row>
      <xdr:rowOff>171450</xdr:rowOff>
    </xdr:to>
    <xdr:sp macro="" textlink="">
      <xdr:nvSpPr>
        <xdr:cNvPr id="649" name="Text Box 24"/>
        <xdr:cNvSpPr txBox="1">
          <a:spLocks noChangeArrowheads="1"/>
        </xdr:cNvSpPr>
      </xdr:nvSpPr>
      <xdr:spPr bwMode="auto">
        <a:xfrm>
          <a:off x="2857500" y="311467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0" name="Text Box 19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1" name="Text Box 20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2" name="Text Box 21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3" name="Text Box 22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4" name="Text Box 23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5" name="Text Box 24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6" name="Text Box 19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7" name="Text Box 20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8" name="Text Box 21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59" name="Text Box 22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60" name="Text Box 23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80975"/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2857500" y="26965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2" name="Text Box 19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4" name="Text Box 21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5" name="Text Box 22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6" name="Text Box 23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7" name="Text Box 24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8" name="Text Box 19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69" name="Text Box 20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70" name="Text Box 21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71" name="Text Box 22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72" name="Text Box 23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124</xdr:row>
      <xdr:rowOff>0</xdr:rowOff>
    </xdr:from>
    <xdr:ext cx="76200" cy="171450"/>
    <xdr:sp macro="" textlink="">
      <xdr:nvSpPr>
        <xdr:cNvPr id="673" name="Text Box 24"/>
        <xdr:cNvSpPr txBox="1">
          <a:spLocks noChangeArrowheads="1"/>
        </xdr:cNvSpPr>
      </xdr:nvSpPr>
      <xdr:spPr bwMode="auto">
        <a:xfrm>
          <a:off x="2857500" y="26965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74" name="Text Box 19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75" name="Text Box 20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76" name="Text Box 21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77" name="Text Box 22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78" name="Text Box 23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79" name="Text Box 24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80" name="Text Box 19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81" name="Text Box 20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82" name="Text Box 21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83" name="Text Box 22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84" name="Text Box 23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80975"/>
    <xdr:sp macro="" textlink="">
      <xdr:nvSpPr>
        <xdr:cNvPr id="685" name="Text Box 24"/>
        <xdr:cNvSpPr txBox="1">
          <a:spLocks noChangeArrowheads="1"/>
        </xdr:cNvSpPr>
      </xdr:nvSpPr>
      <xdr:spPr bwMode="auto">
        <a:xfrm>
          <a:off x="2857500" y="3210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86" name="Text Box 19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87" name="Text Box 20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88" name="Text Box 21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89" name="Text Box 22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0" name="Text Box 23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1" name="Text Box 24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2" name="Text Box 19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3" name="Text Box 20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4" name="Text Box 21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5" name="Text Box 22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6" name="Text Box 23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137</xdr:row>
      <xdr:rowOff>0</xdr:rowOff>
    </xdr:from>
    <xdr:ext cx="76200" cy="171450"/>
    <xdr:sp macro="" textlink="">
      <xdr:nvSpPr>
        <xdr:cNvPr id="697" name="Text Box 24"/>
        <xdr:cNvSpPr txBox="1">
          <a:spLocks noChangeArrowheads="1"/>
        </xdr:cNvSpPr>
      </xdr:nvSpPr>
      <xdr:spPr bwMode="auto">
        <a:xfrm>
          <a:off x="2857500" y="321087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98" name="Text Box 19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699" name="Text Box 20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0" name="Text Box 21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1" name="Text Box 22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2" name="Text Box 23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3" name="Text Box 24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4" name="Text Box 19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5" name="Text Box 20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6" name="Text Box 21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7" name="Text Box 22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8" name="Text Box 23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80975"/>
    <xdr:sp macro="" textlink="">
      <xdr:nvSpPr>
        <xdr:cNvPr id="709" name="Text Box 24"/>
        <xdr:cNvSpPr txBox="1">
          <a:spLocks noChangeArrowheads="1"/>
        </xdr:cNvSpPr>
      </xdr:nvSpPr>
      <xdr:spPr bwMode="auto">
        <a:xfrm>
          <a:off x="2857500" y="32746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0" name="Text Box 19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1" name="Text Box 20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2" name="Text Box 21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3" name="Text Box 22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4" name="Text Box 23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6" name="Text Box 19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8" name="Text Box 21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19" name="Text Box 22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20" name="Text Box 23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76200" cy="171450"/>
    <xdr:sp macro="" textlink="">
      <xdr:nvSpPr>
        <xdr:cNvPr id="721" name="Text Box 24"/>
        <xdr:cNvSpPr txBox="1">
          <a:spLocks noChangeArrowheads="1"/>
        </xdr:cNvSpPr>
      </xdr:nvSpPr>
      <xdr:spPr bwMode="auto">
        <a:xfrm>
          <a:off x="2857500" y="3274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view="pageBreakPreview" topLeftCell="A142" zoomScaleNormal="100" zoomScaleSheetLayoutView="100" workbookViewId="0">
      <selection activeCell="B162" sqref="B162:K162"/>
    </sheetView>
  </sheetViews>
  <sheetFormatPr defaultRowHeight="15" x14ac:dyDescent="0.25"/>
  <cols>
    <col min="1" max="1" width="4.28515625" style="1" customWidth="1"/>
    <col min="2" max="2" width="38.5703125" style="1" customWidth="1"/>
    <col min="3" max="3" width="7.5703125" style="1" customWidth="1"/>
    <col min="4" max="4" width="7.140625" style="1" customWidth="1"/>
    <col min="5" max="5" width="7.85546875" style="1" customWidth="1"/>
    <col min="6" max="6" width="8.5703125" style="1" customWidth="1"/>
    <col min="7" max="7" width="9.85546875" style="1" customWidth="1"/>
    <col min="8" max="8" width="8.42578125" style="1" customWidth="1"/>
    <col min="9" max="9" width="9.5703125" style="1" customWidth="1"/>
    <col min="10" max="10" width="7.85546875" style="1" customWidth="1"/>
    <col min="11" max="11" width="8.42578125" style="1" customWidth="1"/>
    <col min="12" max="12" width="11.140625" style="1" customWidth="1"/>
  </cols>
  <sheetData>
    <row r="1" spans="1:21" s="5" customFormat="1" ht="45.75" customHeight="1" x14ac:dyDescent="0.25">
      <c r="A1" s="98" t="s">
        <v>103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21" ht="14.25" customHeight="1" x14ac:dyDescent="0.25">
      <c r="A2" s="61"/>
      <c r="B2" s="62"/>
      <c r="C2" s="7"/>
      <c r="D2" s="7"/>
      <c r="E2" s="63" t="s">
        <v>18</v>
      </c>
      <c r="F2" s="64"/>
      <c r="G2" s="65"/>
      <c r="H2" s="7"/>
      <c r="I2" s="70"/>
      <c r="J2" s="110" t="s">
        <v>102</v>
      </c>
      <c r="K2" s="110"/>
      <c r="L2" s="110"/>
      <c r="M2" s="6"/>
      <c r="N2" s="6"/>
      <c r="O2" s="6"/>
      <c r="P2" s="6"/>
      <c r="Q2" s="6"/>
      <c r="R2" s="6"/>
      <c r="S2" s="6"/>
      <c r="T2" s="6"/>
      <c r="U2" s="6"/>
    </row>
    <row r="3" spans="1:21" ht="25.5" customHeight="1" x14ac:dyDescent="0.25">
      <c r="A3" s="112"/>
      <c r="B3" s="113" t="s">
        <v>19</v>
      </c>
      <c r="C3" s="114" t="s">
        <v>20</v>
      </c>
      <c r="D3" s="115" t="s">
        <v>21</v>
      </c>
      <c r="E3" s="117" t="s">
        <v>22</v>
      </c>
      <c r="F3" s="107" t="s">
        <v>23</v>
      </c>
      <c r="G3" s="107"/>
      <c r="H3" s="108" t="s">
        <v>24</v>
      </c>
      <c r="I3" s="108"/>
      <c r="J3" s="108" t="s">
        <v>25</v>
      </c>
      <c r="K3" s="108"/>
      <c r="L3" s="109" t="s">
        <v>26</v>
      </c>
      <c r="M3" s="6"/>
      <c r="N3" s="6"/>
      <c r="O3" s="6"/>
      <c r="P3" s="6"/>
      <c r="Q3" s="6"/>
      <c r="R3" s="6"/>
      <c r="S3" s="6"/>
      <c r="T3" s="6"/>
      <c r="U3" s="6"/>
    </row>
    <row r="4" spans="1:21" ht="38.25" customHeight="1" x14ac:dyDescent="0.25">
      <c r="A4" s="112"/>
      <c r="B4" s="106"/>
      <c r="C4" s="114"/>
      <c r="D4" s="116"/>
      <c r="E4" s="118"/>
      <c r="F4" s="8" t="s">
        <v>27</v>
      </c>
      <c r="G4" s="66" t="s">
        <v>28</v>
      </c>
      <c r="H4" s="8" t="s">
        <v>29</v>
      </c>
      <c r="I4" s="75" t="s">
        <v>28</v>
      </c>
      <c r="J4" s="8" t="s">
        <v>27</v>
      </c>
      <c r="K4" s="75" t="s">
        <v>28</v>
      </c>
      <c r="L4" s="109"/>
      <c r="M4" s="6"/>
      <c r="N4" s="6"/>
      <c r="O4" s="6"/>
      <c r="P4" s="6"/>
      <c r="Q4" s="6"/>
      <c r="R4" s="6"/>
      <c r="S4" s="6"/>
      <c r="T4" s="6"/>
      <c r="U4" s="6"/>
    </row>
    <row r="5" spans="1:21" s="5" customFormat="1" ht="18" customHeight="1" x14ac:dyDescent="0.2">
      <c r="A5" s="75">
        <v>1</v>
      </c>
      <c r="B5" s="74">
        <v>3</v>
      </c>
      <c r="C5" s="67">
        <v>4</v>
      </c>
      <c r="D5" s="67">
        <v>5</v>
      </c>
      <c r="E5" s="67">
        <v>6</v>
      </c>
      <c r="F5" s="67">
        <v>7</v>
      </c>
      <c r="G5" s="68">
        <v>8</v>
      </c>
      <c r="H5" s="74">
        <v>9</v>
      </c>
      <c r="I5" s="75">
        <v>10</v>
      </c>
      <c r="J5" s="74">
        <v>11</v>
      </c>
      <c r="K5" s="75">
        <v>12</v>
      </c>
      <c r="L5" s="75">
        <v>13</v>
      </c>
      <c r="M5" s="6"/>
      <c r="N5" s="6"/>
      <c r="O5" s="6"/>
      <c r="P5" s="6"/>
      <c r="Q5" s="6"/>
      <c r="R5" s="6"/>
      <c r="S5" s="6"/>
      <c r="T5" s="6"/>
      <c r="U5" s="6"/>
    </row>
    <row r="6" spans="1:21" s="5" customFormat="1" ht="18" customHeight="1" x14ac:dyDescent="0.4">
      <c r="A6" s="96"/>
      <c r="B6" s="119" t="s">
        <v>76</v>
      </c>
      <c r="C6" s="120"/>
      <c r="D6" s="120"/>
      <c r="E6" s="120"/>
      <c r="F6" s="120"/>
      <c r="G6" s="120"/>
      <c r="H6" s="120"/>
      <c r="I6" s="120"/>
      <c r="J6" s="120"/>
      <c r="K6" s="121"/>
      <c r="L6" s="96"/>
      <c r="M6" s="6"/>
      <c r="N6" s="6"/>
      <c r="O6" s="6"/>
      <c r="P6" s="6"/>
      <c r="Q6" s="6"/>
      <c r="R6" s="6"/>
      <c r="S6" s="6"/>
      <c r="T6" s="6"/>
      <c r="U6" s="6"/>
    </row>
    <row r="7" spans="1:21" s="12" customFormat="1" ht="45.75" customHeight="1" x14ac:dyDescent="0.25">
      <c r="A7" s="8">
        <v>1</v>
      </c>
      <c r="B7" s="2" t="s">
        <v>87</v>
      </c>
      <c r="C7" s="8" t="s">
        <v>31</v>
      </c>
      <c r="D7" s="60"/>
      <c r="E7" s="60">
        <v>7.75</v>
      </c>
      <c r="F7" s="8"/>
      <c r="G7" s="8"/>
      <c r="H7" s="8"/>
      <c r="I7" s="8"/>
      <c r="J7" s="8"/>
      <c r="K7" s="8"/>
      <c r="L7" s="8"/>
    </row>
    <row r="8" spans="1:21" s="12" customFormat="1" ht="58.5" customHeight="1" x14ac:dyDescent="0.25">
      <c r="A8" s="8">
        <v>2</v>
      </c>
      <c r="B8" s="9" t="s">
        <v>73</v>
      </c>
      <c r="C8" s="8" t="s">
        <v>31</v>
      </c>
      <c r="D8" s="60">
        <v>1.3</v>
      </c>
      <c r="E8" s="60">
        <f>E7*D8</f>
        <v>10.075000000000001</v>
      </c>
      <c r="F8" s="8"/>
      <c r="G8" s="8"/>
      <c r="H8" s="8"/>
      <c r="I8" s="40"/>
      <c r="J8" s="8"/>
      <c r="K8" s="8"/>
      <c r="L8" s="8"/>
    </row>
    <row r="9" spans="1:21" s="19" customFormat="1" ht="27" customHeight="1" x14ac:dyDescent="0.25">
      <c r="A9" s="16">
        <v>3</v>
      </c>
      <c r="B9" s="17" t="s">
        <v>60</v>
      </c>
      <c r="C9" s="16" t="s">
        <v>32</v>
      </c>
      <c r="D9" s="15">
        <v>2.4</v>
      </c>
      <c r="E9" s="18">
        <f>E7*D9</f>
        <v>18.599999999999998</v>
      </c>
      <c r="F9" s="15"/>
      <c r="G9" s="15"/>
      <c r="H9" s="15"/>
      <c r="I9" s="15"/>
      <c r="J9" s="15"/>
      <c r="K9" s="15"/>
      <c r="L9" s="8"/>
    </row>
    <row r="10" spans="1:21" s="12" customFormat="1" ht="63.75" x14ac:dyDescent="0.25">
      <c r="A10" s="8">
        <v>4</v>
      </c>
      <c r="B10" s="2" t="s">
        <v>88</v>
      </c>
      <c r="C10" s="8" t="s">
        <v>31</v>
      </c>
      <c r="D10" s="60"/>
      <c r="E10" s="60">
        <v>62.5</v>
      </c>
      <c r="F10" s="8"/>
      <c r="G10" s="8"/>
      <c r="H10" s="8"/>
      <c r="I10" s="8"/>
      <c r="J10" s="8"/>
      <c r="K10" s="8"/>
      <c r="L10" s="8"/>
    </row>
    <row r="11" spans="1:21" s="12" customFormat="1" ht="48.75" customHeight="1" x14ac:dyDescent="0.25">
      <c r="A11" s="8">
        <v>5</v>
      </c>
      <c r="B11" s="2" t="s">
        <v>61</v>
      </c>
      <c r="C11" s="8" t="s">
        <v>31</v>
      </c>
      <c r="D11" s="60"/>
      <c r="E11" s="60">
        <f>E10</f>
        <v>62.5</v>
      </c>
      <c r="F11" s="8"/>
      <c r="G11" s="8"/>
      <c r="H11" s="8"/>
      <c r="I11" s="8"/>
      <c r="J11" s="8"/>
      <c r="K11" s="8"/>
      <c r="L11" s="8"/>
    </row>
    <row r="12" spans="1:21" s="19" customFormat="1" ht="27" customHeight="1" x14ac:dyDescent="0.25">
      <c r="A12" s="16">
        <v>6</v>
      </c>
      <c r="B12" s="17" t="s">
        <v>60</v>
      </c>
      <c r="C12" s="16" t="s">
        <v>32</v>
      </c>
      <c r="D12" s="15">
        <v>1.85</v>
      </c>
      <c r="E12" s="18">
        <f>E10*D12</f>
        <v>115.625</v>
      </c>
      <c r="F12" s="15"/>
      <c r="G12" s="15"/>
      <c r="H12" s="15"/>
      <c r="I12" s="15"/>
      <c r="J12" s="15"/>
      <c r="K12" s="15"/>
      <c r="L12" s="8"/>
    </row>
    <row r="13" spans="1:21" s="14" customFormat="1" ht="44.25" customHeight="1" x14ac:dyDescent="0.3">
      <c r="A13" s="78"/>
      <c r="B13" s="79" t="s">
        <v>15</v>
      </c>
      <c r="C13" s="78"/>
      <c r="D13" s="80"/>
      <c r="E13" s="81"/>
      <c r="F13" s="82"/>
      <c r="G13" s="82"/>
      <c r="H13" s="82"/>
      <c r="I13" s="82"/>
      <c r="J13" s="82"/>
      <c r="K13" s="82"/>
      <c r="L13" s="83"/>
      <c r="M13" s="13"/>
    </row>
    <row r="14" spans="1:21" s="11" customFormat="1" ht="84.75" customHeight="1" x14ac:dyDescent="0.25">
      <c r="A14" s="8">
        <v>7</v>
      </c>
      <c r="B14" s="2" t="s">
        <v>89</v>
      </c>
      <c r="C14" s="8" t="s">
        <v>31</v>
      </c>
      <c r="D14" s="8"/>
      <c r="E14" s="60">
        <v>50</v>
      </c>
      <c r="F14" s="8"/>
      <c r="G14" s="40"/>
      <c r="H14" s="20"/>
      <c r="I14" s="71"/>
      <c r="J14" s="20"/>
      <c r="K14" s="40"/>
      <c r="L14" s="8"/>
    </row>
    <row r="15" spans="1:21" s="22" customFormat="1" ht="40.5" customHeight="1" x14ac:dyDescent="0.3">
      <c r="A15" s="102">
        <v>8</v>
      </c>
      <c r="B15" s="2" t="s">
        <v>1</v>
      </c>
      <c r="C15" s="74" t="s">
        <v>33</v>
      </c>
      <c r="D15" s="74"/>
      <c r="E15" s="21">
        <v>3</v>
      </c>
      <c r="F15" s="74"/>
      <c r="G15" s="10"/>
      <c r="H15" s="74"/>
      <c r="I15" s="10"/>
      <c r="J15" s="74"/>
      <c r="K15" s="10"/>
      <c r="L15" s="8"/>
    </row>
    <row r="16" spans="1:21" s="24" customFormat="1" ht="19.5" customHeight="1" x14ac:dyDescent="0.25">
      <c r="A16" s="103"/>
      <c r="B16" s="23" t="s">
        <v>34</v>
      </c>
      <c r="C16" s="74" t="s">
        <v>33</v>
      </c>
      <c r="D16" s="74">
        <v>1.1499999999999999</v>
      </c>
      <c r="E16" s="10">
        <f>E15*D16</f>
        <v>3.4499999999999997</v>
      </c>
      <c r="F16" s="74"/>
      <c r="G16" s="10"/>
      <c r="H16" s="74"/>
      <c r="I16" s="10"/>
      <c r="J16" s="74"/>
      <c r="K16" s="10"/>
      <c r="L16" s="8"/>
    </row>
    <row r="17" spans="1:25" s="11" customFormat="1" ht="46.5" customHeight="1" x14ac:dyDescent="0.25">
      <c r="A17" s="104">
        <v>9</v>
      </c>
      <c r="B17" s="2" t="s">
        <v>2</v>
      </c>
      <c r="C17" s="8" t="s">
        <v>31</v>
      </c>
      <c r="D17" s="8"/>
      <c r="E17" s="20">
        <v>37.5</v>
      </c>
      <c r="F17" s="8"/>
      <c r="G17" s="40"/>
      <c r="H17" s="20"/>
      <c r="I17" s="71"/>
      <c r="J17" s="20"/>
      <c r="K17" s="40"/>
      <c r="L17" s="8"/>
    </row>
    <row r="18" spans="1:25" ht="52.5" customHeight="1" x14ac:dyDescent="0.25">
      <c r="A18" s="105"/>
      <c r="B18" s="3" t="s">
        <v>62</v>
      </c>
      <c r="C18" s="69" t="s">
        <v>32</v>
      </c>
      <c r="D18" s="74"/>
      <c r="E18" s="25">
        <v>0.72</v>
      </c>
      <c r="F18" s="40"/>
      <c r="G18" s="10"/>
      <c r="H18" s="26"/>
      <c r="I18" s="72"/>
      <c r="J18" s="26"/>
      <c r="K18" s="40"/>
      <c r="L18" s="8"/>
    </row>
    <row r="19" spans="1:25" s="11" customFormat="1" ht="20.25" customHeight="1" x14ac:dyDescent="0.25">
      <c r="A19" s="105"/>
      <c r="B19" s="9" t="s">
        <v>35</v>
      </c>
      <c r="C19" s="8" t="s">
        <v>31</v>
      </c>
      <c r="D19" s="8">
        <v>1.0149999999999999</v>
      </c>
      <c r="E19" s="40">
        <f>D19*E17</f>
        <v>38.062499999999993</v>
      </c>
      <c r="F19" s="74"/>
      <c r="G19" s="40"/>
      <c r="H19" s="74"/>
      <c r="I19" s="71"/>
      <c r="J19" s="20"/>
      <c r="K19" s="40"/>
      <c r="L19" s="8"/>
    </row>
    <row r="20" spans="1:25" s="11" customFormat="1" ht="20.25" customHeight="1" x14ac:dyDescent="0.25">
      <c r="A20" s="105"/>
      <c r="B20" s="9" t="s">
        <v>36</v>
      </c>
      <c r="C20" s="8" t="s">
        <v>37</v>
      </c>
      <c r="D20" s="8">
        <v>0.70299999999999996</v>
      </c>
      <c r="E20" s="40">
        <f>D20*E17</f>
        <v>26.362499999999997</v>
      </c>
      <c r="F20" s="40"/>
      <c r="G20" s="40"/>
      <c r="H20" s="40"/>
      <c r="I20" s="71"/>
      <c r="J20" s="20"/>
      <c r="K20" s="40"/>
      <c r="L20" s="8"/>
    </row>
    <row r="21" spans="1:25" s="11" customFormat="1" ht="20.25" customHeight="1" x14ac:dyDescent="0.25">
      <c r="A21" s="105"/>
      <c r="B21" s="9" t="s">
        <v>39</v>
      </c>
      <c r="C21" s="8" t="s">
        <v>31</v>
      </c>
      <c r="D21" s="32">
        <v>1.14E-2</v>
      </c>
      <c r="E21" s="40">
        <f>D21*E17</f>
        <v>0.42749999999999999</v>
      </c>
      <c r="F21" s="20"/>
      <c r="G21" s="40"/>
      <c r="H21" s="20"/>
      <c r="I21" s="71"/>
      <c r="J21" s="20"/>
      <c r="K21" s="40"/>
      <c r="L21" s="8"/>
    </row>
    <row r="22" spans="1:25" s="11" customFormat="1" ht="20.25" customHeight="1" x14ac:dyDescent="0.25">
      <c r="A22" s="106"/>
      <c r="B22" s="9" t="s">
        <v>43</v>
      </c>
      <c r="C22" s="8" t="s">
        <v>17</v>
      </c>
      <c r="D22" s="8">
        <v>0.6</v>
      </c>
      <c r="E22" s="8">
        <f>D22*E17</f>
        <v>22.5</v>
      </c>
      <c r="F22" s="20"/>
      <c r="G22" s="40"/>
      <c r="H22" s="20"/>
      <c r="I22" s="71"/>
      <c r="J22" s="20"/>
      <c r="K22" s="40"/>
      <c r="L22" s="8"/>
    </row>
    <row r="23" spans="1:25" s="11" customFormat="1" ht="26.25" customHeight="1" x14ac:dyDescent="0.25">
      <c r="A23" s="8">
        <v>10</v>
      </c>
      <c r="B23" s="2" t="s">
        <v>3</v>
      </c>
      <c r="C23" s="8" t="s">
        <v>31</v>
      </c>
      <c r="D23" s="8"/>
      <c r="E23" s="60">
        <v>5</v>
      </c>
      <c r="F23" s="8"/>
      <c r="G23" s="40"/>
      <c r="H23" s="20"/>
      <c r="I23" s="71"/>
      <c r="J23" s="20"/>
      <c r="K23" s="40"/>
      <c r="L23" s="8"/>
    </row>
    <row r="24" spans="1:25" s="31" customFormat="1" ht="48.75" customHeight="1" x14ac:dyDescent="0.3">
      <c r="A24" s="102">
        <v>11</v>
      </c>
      <c r="B24" s="2" t="s">
        <v>5</v>
      </c>
      <c r="C24" s="74" t="s">
        <v>45</v>
      </c>
      <c r="D24" s="8"/>
      <c r="E24" s="25">
        <v>90</v>
      </c>
      <c r="F24" s="28"/>
      <c r="G24" s="28"/>
      <c r="H24" s="28"/>
      <c r="I24" s="28"/>
      <c r="J24" s="10"/>
      <c r="K24" s="10"/>
      <c r="L24" s="8"/>
      <c r="M24" s="2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s="31" customFormat="1" ht="18.75" customHeight="1" x14ac:dyDescent="0.3">
      <c r="A25" s="111"/>
      <c r="B25" s="9" t="s">
        <v>46</v>
      </c>
      <c r="C25" s="74" t="s">
        <v>44</v>
      </c>
      <c r="D25" s="32">
        <v>3.6999999999999999E-4</v>
      </c>
      <c r="E25" s="25">
        <f>E24*D25</f>
        <v>3.3299999999999996E-2</v>
      </c>
      <c r="F25" s="28"/>
      <c r="G25" s="10"/>
      <c r="H25" s="10"/>
      <c r="I25" s="10"/>
      <c r="J25" s="28"/>
      <c r="K25" s="28"/>
      <c r="L25" s="8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s="34" customFormat="1" ht="18.75" customHeight="1" x14ac:dyDescent="0.3">
      <c r="A26" s="111"/>
      <c r="B26" s="9" t="s">
        <v>47</v>
      </c>
      <c r="C26" s="74" t="s">
        <v>48</v>
      </c>
      <c r="D26" s="32">
        <v>6.0000000000000002E-5</v>
      </c>
      <c r="E26" s="25">
        <f>E24*D26</f>
        <v>5.4000000000000003E-3</v>
      </c>
      <c r="F26" s="28"/>
      <c r="G26" s="10"/>
      <c r="H26" s="10"/>
      <c r="I26" s="10"/>
      <c r="J26" s="28"/>
      <c r="K26" s="28"/>
      <c r="L26" s="8"/>
      <c r="M26" s="33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31" customFormat="1" ht="18.75" customHeight="1" x14ac:dyDescent="0.3">
      <c r="A27" s="103"/>
      <c r="B27" s="9" t="s">
        <v>49</v>
      </c>
      <c r="C27" s="74" t="s">
        <v>45</v>
      </c>
      <c r="D27" s="32">
        <v>1.2E-2</v>
      </c>
      <c r="E27" s="25">
        <f>E24*D27</f>
        <v>1.08</v>
      </c>
      <c r="F27" s="28"/>
      <c r="G27" s="10"/>
      <c r="H27" s="10"/>
      <c r="I27" s="10"/>
      <c r="J27" s="28"/>
      <c r="K27" s="28"/>
      <c r="L27" s="8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12" customFormat="1" ht="66" customHeight="1" x14ac:dyDescent="0.25">
      <c r="A28" s="8">
        <v>12</v>
      </c>
      <c r="B28" s="2" t="s">
        <v>4</v>
      </c>
      <c r="C28" s="8" t="s">
        <v>31</v>
      </c>
      <c r="D28" s="60"/>
      <c r="E28" s="60">
        <v>45</v>
      </c>
      <c r="F28" s="8"/>
      <c r="G28" s="8"/>
      <c r="H28" s="8"/>
      <c r="I28" s="8"/>
      <c r="J28" s="8"/>
      <c r="K28" s="8"/>
      <c r="L28" s="8"/>
    </row>
    <row r="29" spans="1:25" s="12" customFormat="1" ht="48" customHeight="1" x14ac:dyDescent="0.25">
      <c r="A29" s="8">
        <v>13</v>
      </c>
      <c r="B29" s="2" t="s">
        <v>90</v>
      </c>
      <c r="C29" s="8" t="s">
        <v>31</v>
      </c>
      <c r="D29" s="60"/>
      <c r="E29" s="60">
        <v>45</v>
      </c>
      <c r="F29" s="8"/>
      <c r="G29" s="8"/>
      <c r="H29" s="8"/>
      <c r="I29" s="8"/>
      <c r="J29" s="8"/>
      <c r="K29" s="8"/>
      <c r="L29" s="8"/>
    </row>
    <row r="30" spans="1:25" s="12" customFormat="1" ht="42" customHeight="1" x14ac:dyDescent="0.25">
      <c r="A30" s="8">
        <v>14</v>
      </c>
      <c r="B30" s="9" t="s">
        <v>91</v>
      </c>
      <c r="C30" s="8" t="s">
        <v>31</v>
      </c>
      <c r="D30" s="60"/>
      <c r="E30" s="60">
        <f>E29</f>
        <v>45</v>
      </c>
      <c r="F30" s="8"/>
      <c r="G30" s="8"/>
      <c r="H30" s="8"/>
      <c r="I30" s="8"/>
      <c r="J30" s="8"/>
      <c r="K30" s="8"/>
      <c r="L30" s="8"/>
    </row>
    <row r="31" spans="1:25" s="19" customFormat="1" ht="26.25" customHeight="1" x14ac:dyDescent="0.25">
      <c r="A31" s="16">
        <v>15</v>
      </c>
      <c r="B31" s="17" t="s">
        <v>60</v>
      </c>
      <c r="C31" s="16" t="s">
        <v>32</v>
      </c>
      <c r="D31" s="15">
        <v>1.85</v>
      </c>
      <c r="E31" s="18">
        <f>E29*D31</f>
        <v>83.25</v>
      </c>
      <c r="F31" s="15"/>
      <c r="G31" s="15"/>
      <c r="H31" s="15"/>
      <c r="I31" s="15"/>
      <c r="J31" s="15"/>
      <c r="K31" s="15"/>
      <c r="L31" s="8"/>
    </row>
    <row r="32" spans="1:25" s="52" customFormat="1" ht="51.75" customHeight="1" x14ac:dyDescent="0.25">
      <c r="A32" s="104">
        <v>16</v>
      </c>
      <c r="B32" s="2" t="s">
        <v>92</v>
      </c>
      <c r="C32" s="8" t="s">
        <v>63</v>
      </c>
      <c r="D32" s="8"/>
      <c r="E32" s="20">
        <v>165</v>
      </c>
      <c r="F32" s="8"/>
      <c r="G32" s="40"/>
      <c r="H32" s="20"/>
      <c r="I32" s="71"/>
      <c r="J32" s="20"/>
      <c r="K32" s="40"/>
      <c r="L32" s="8"/>
      <c r="N32" s="53"/>
      <c r="O32" s="53"/>
      <c r="P32" s="53"/>
      <c r="Q32" s="53"/>
      <c r="R32" s="53"/>
      <c r="S32" s="53"/>
    </row>
    <row r="33" spans="1:19" s="11" customFormat="1" ht="18" customHeight="1" x14ac:dyDescent="0.25">
      <c r="A33" s="106"/>
      <c r="B33" s="9" t="s">
        <v>64</v>
      </c>
      <c r="C33" s="8" t="s">
        <v>50</v>
      </c>
      <c r="D33" s="8">
        <f>(2.52+0.126*40)/100</f>
        <v>7.5600000000000001E-2</v>
      </c>
      <c r="E33" s="40">
        <f>D33*E32</f>
        <v>12.474</v>
      </c>
      <c r="F33" s="74"/>
      <c r="G33" s="40"/>
      <c r="H33" s="74"/>
      <c r="I33" s="71"/>
      <c r="J33" s="20"/>
      <c r="K33" s="40"/>
      <c r="L33" s="8"/>
      <c r="N33" s="54"/>
      <c r="O33" s="54"/>
      <c r="P33" s="54"/>
      <c r="Q33" s="54"/>
      <c r="R33" s="54"/>
      <c r="S33" s="54"/>
    </row>
    <row r="34" spans="1:19" s="22" customFormat="1" ht="31.5" customHeight="1" x14ac:dyDescent="0.3">
      <c r="A34" s="102">
        <v>17</v>
      </c>
      <c r="B34" s="55" t="s">
        <v>65</v>
      </c>
      <c r="C34" s="74" t="s">
        <v>52</v>
      </c>
      <c r="D34" s="74"/>
      <c r="E34" s="56">
        <v>0.26</v>
      </c>
      <c r="F34" s="74"/>
      <c r="G34" s="10"/>
      <c r="H34" s="74"/>
      <c r="I34" s="10"/>
      <c r="J34" s="74"/>
      <c r="K34" s="10"/>
      <c r="L34" s="8"/>
    </row>
    <row r="35" spans="1:19" s="24" customFormat="1" ht="33.75" customHeight="1" x14ac:dyDescent="0.25">
      <c r="A35" s="111"/>
      <c r="B35" s="23" t="s">
        <v>68</v>
      </c>
      <c r="C35" s="74" t="s">
        <v>52</v>
      </c>
      <c r="D35" s="74"/>
      <c r="E35" s="10">
        <f>E34</f>
        <v>0.26</v>
      </c>
      <c r="F35" s="74"/>
      <c r="G35" s="10"/>
      <c r="H35" s="74"/>
      <c r="I35" s="10"/>
      <c r="J35" s="74"/>
      <c r="K35" s="10"/>
      <c r="L35" s="8"/>
    </row>
    <row r="36" spans="1:19" s="24" customFormat="1" ht="21.75" customHeight="1" x14ac:dyDescent="0.25">
      <c r="A36" s="103"/>
      <c r="B36" s="23" t="s">
        <v>66</v>
      </c>
      <c r="C36" s="74" t="s">
        <v>67</v>
      </c>
      <c r="D36" s="74"/>
      <c r="E36" s="10">
        <v>3</v>
      </c>
      <c r="F36" s="74"/>
      <c r="G36" s="10"/>
      <c r="H36" s="74"/>
      <c r="I36" s="10"/>
      <c r="J36" s="74"/>
      <c r="K36" s="10"/>
      <c r="L36" s="8"/>
    </row>
    <row r="37" spans="1:19" s="11" customFormat="1" ht="65.25" customHeight="1" x14ac:dyDescent="0.25">
      <c r="A37" s="104">
        <v>18</v>
      </c>
      <c r="B37" s="2" t="s">
        <v>93</v>
      </c>
      <c r="C37" s="8" t="s">
        <v>31</v>
      </c>
      <c r="D37" s="8"/>
      <c r="E37" s="20">
        <v>25.5</v>
      </c>
      <c r="F37" s="8"/>
      <c r="G37" s="40"/>
      <c r="H37" s="20"/>
      <c r="I37" s="71"/>
      <c r="J37" s="20"/>
      <c r="K37" s="40"/>
      <c r="L37" s="8"/>
    </row>
    <row r="38" spans="1:19" ht="30.75" customHeight="1" x14ac:dyDescent="0.25">
      <c r="A38" s="105"/>
      <c r="B38" s="2" t="s">
        <v>69</v>
      </c>
      <c r="C38" s="69" t="s">
        <v>32</v>
      </c>
      <c r="D38" s="74"/>
      <c r="E38" s="25">
        <v>0.68</v>
      </c>
      <c r="F38" s="40"/>
      <c r="G38" s="10"/>
      <c r="H38" s="26"/>
      <c r="I38" s="72"/>
      <c r="J38" s="26"/>
      <c r="K38" s="40"/>
      <c r="L38" s="8"/>
    </row>
    <row r="39" spans="1:19" s="11" customFormat="1" ht="20.25" customHeight="1" x14ac:dyDescent="0.25">
      <c r="A39" s="105"/>
      <c r="B39" s="9" t="s">
        <v>70</v>
      </c>
      <c r="C39" s="8" t="s">
        <v>31</v>
      </c>
      <c r="D39" s="8">
        <v>1.0149999999999999</v>
      </c>
      <c r="E39" s="40">
        <f>D39*E37</f>
        <v>25.882499999999997</v>
      </c>
      <c r="F39" s="74"/>
      <c r="G39" s="40"/>
      <c r="H39" s="74"/>
      <c r="I39" s="71"/>
      <c r="J39" s="20"/>
      <c r="K39" s="40"/>
      <c r="L39" s="8"/>
    </row>
    <row r="40" spans="1:19" s="11" customFormat="1" ht="20.25" customHeight="1" x14ac:dyDescent="0.25">
      <c r="A40" s="105"/>
      <c r="B40" s="9" t="s">
        <v>36</v>
      </c>
      <c r="C40" s="8" t="s">
        <v>37</v>
      </c>
      <c r="D40" s="8">
        <v>1.76</v>
      </c>
      <c r="E40" s="40">
        <f>D40*E37</f>
        <v>44.88</v>
      </c>
      <c r="F40" s="40"/>
      <c r="G40" s="40"/>
      <c r="H40" s="40"/>
      <c r="I40" s="71"/>
      <c r="J40" s="20"/>
      <c r="K40" s="40"/>
      <c r="L40" s="8"/>
    </row>
    <row r="41" spans="1:19" s="11" customFormat="1" ht="20.25" customHeight="1" x14ac:dyDescent="0.25">
      <c r="A41" s="105"/>
      <c r="B41" s="9" t="s">
        <v>38</v>
      </c>
      <c r="C41" s="8" t="s">
        <v>31</v>
      </c>
      <c r="D41" s="8">
        <v>3.3E-3</v>
      </c>
      <c r="E41" s="40">
        <f>E37*D41</f>
        <v>8.4150000000000003E-2</v>
      </c>
      <c r="F41" s="8"/>
      <c r="G41" s="40"/>
      <c r="H41" s="40"/>
      <c r="I41" s="71"/>
      <c r="J41" s="20"/>
      <c r="K41" s="40"/>
      <c r="L41" s="8"/>
      <c r="M41" s="27"/>
    </row>
    <row r="42" spans="1:19" s="11" customFormat="1" ht="20.25" customHeight="1" x14ac:dyDescent="0.25">
      <c r="A42" s="105"/>
      <c r="B42" s="9" t="s">
        <v>39</v>
      </c>
      <c r="C42" s="8" t="s">
        <v>31</v>
      </c>
      <c r="D42" s="60">
        <v>3.6600000000000001E-2</v>
      </c>
      <c r="E42" s="40">
        <f>D42*E37</f>
        <v>0.93330000000000002</v>
      </c>
      <c r="F42" s="20"/>
      <c r="G42" s="40"/>
      <c r="H42" s="20"/>
      <c r="I42" s="71"/>
      <c r="J42" s="20"/>
      <c r="K42" s="40"/>
      <c r="L42" s="8"/>
    </row>
    <row r="43" spans="1:19" s="11" customFormat="1" ht="33.75" customHeight="1" x14ac:dyDescent="0.25">
      <c r="A43" s="105"/>
      <c r="B43" s="9" t="s">
        <v>40</v>
      </c>
      <c r="C43" s="8" t="s">
        <v>41</v>
      </c>
      <c r="D43" s="8">
        <v>2.1</v>
      </c>
      <c r="E43" s="40">
        <f>D43*E37</f>
        <v>53.550000000000004</v>
      </c>
      <c r="F43" s="40"/>
      <c r="G43" s="40"/>
      <c r="H43" s="40"/>
      <c r="I43" s="71"/>
      <c r="J43" s="20"/>
      <c r="K43" s="40"/>
      <c r="L43" s="8"/>
    </row>
    <row r="44" spans="1:19" s="11" customFormat="1" ht="20.25" customHeight="1" x14ac:dyDescent="0.25">
      <c r="A44" s="105"/>
      <c r="B44" s="9" t="s">
        <v>42</v>
      </c>
      <c r="C44" s="8" t="s">
        <v>41</v>
      </c>
      <c r="D44" s="8">
        <v>2.7</v>
      </c>
      <c r="E44" s="40">
        <f>E37*D44</f>
        <v>68.850000000000009</v>
      </c>
      <c r="F44" s="40"/>
      <c r="G44" s="40"/>
      <c r="H44" s="40"/>
      <c r="I44" s="71"/>
      <c r="J44" s="20"/>
      <c r="K44" s="40"/>
      <c r="L44" s="8"/>
    </row>
    <row r="45" spans="1:19" s="11" customFormat="1" ht="20.25" customHeight="1" x14ac:dyDescent="0.25">
      <c r="A45" s="106"/>
      <c r="B45" s="9" t="s">
        <v>43</v>
      </c>
      <c r="C45" s="8" t="s">
        <v>17</v>
      </c>
      <c r="D45" s="8">
        <v>0.32</v>
      </c>
      <c r="E45" s="8">
        <f>D45*E37</f>
        <v>8.16</v>
      </c>
      <c r="F45" s="20"/>
      <c r="G45" s="40"/>
      <c r="H45" s="20"/>
      <c r="I45" s="71"/>
      <c r="J45" s="20"/>
      <c r="K45" s="40"/>
      <c r="L45" s="8"/>
    </row>
    <row r="46" spans="1:19" s="36" customFormat="1" ht="44.25" customHeight="1" x14ac:dyDescent="0.3">
      <c r="A46" s="84"/>
      <c r="B46" s="79" t="s">
        <v>75</v>
      </c>
      <c r="C46" s="84"/>
      <c r="D46" s="85"/>
      <c r="E46" s="86"/>
      <c r="F46" s="87"/>
      <c r="G46" s="88"/>
      <c r="H46" s="89"/>
      <c r="I46" s="89"/>
      <c r="J46" s="88"/>
      <c r="K46" s="88"/>
      <c r="L46" s="83"/>
      <c r="M46" s="35"/>
    </row>
    <row r="47" spans="1:19" s="38" customFormat="1" ht="46.5" customHeight="1" x14ac:dyDescent="0.3">
      <c r="A47" s="74">
        <v>19</v>
      </c>
      <c r="B47" s="2" t="s">
        <v>7</v>
      </c>
      <c r="C47" s="74" t="s">
        <v>30</v>
      </c>
      <c r="D47" s="37"/>
      <c r="E47" s="25">
        <v>25</v>
      </c>
      <c r="F47" s="10"/>
      <c r="G47" s="10"/>
      <c r="H47" s="10"/>
      <c r="I47" s="10"/>
      <c r="J47" s="10"/>
      <c r="K47" s="10"/>
      <c r="L47" s="8"/>
    </row>
    <row r="48" spans="1:19" s="52" customFormat="1" ht="55.5" customHeight="1" x14ac:dyDescent="0.25">
      <c r="A48" s="104">
        <v>20</v>
      </c>
      <c r="B48" s="2" t="s">
        <v>74</v>
      </c>
      <c r="C48" s="8" t="s">
        <v>63</v>
      </c>
      <c r="D48" s="8"/>
      <c r="E48" s="20">
        <v>26</v>
      </c>
      <c r="F48" s="8"/>
      <c r="G48" s="40"/>
      <c r="H48" s="20"/>
      <c r="I48" s="71"/>
      <c r="J48" s="20"/>
      <c r="K48" s="40"/>
      <c r="L48" s="8"/>
      <c r="N48" s="53"/>
      <c r="O48" s="53"/>
      <c r="P48" s="53"/>
      <c r="Q48" s="53"/>
      <c r="R48" s="53"/>
      <c r="S48" s="53"/>
    </row>
    <row r="49" spans="1:19" s="11" customFormat="1" ht="22.5" customHeight="1" x14ac:dyDescent="0.25">
      <c r="A49" s="106"/>
      <c r="B49" s="9" t="s">
        <v>64</v>
      </c>
      <c r="C49" s="8" t="s">
        <v>50</v>
      </c>
      <c r="D49" s="8">
        <f>(2.02+0.101*10)/100</f>
        <v>3.0300000000000004E-2</v>
      </c>
      <c r="E49" s="40">
        <f>D49*E48</f>
        <v>0.78780000000000006</v>
      </c>
      <c r="F49" s="74"/>
      <c r="G49" s="40"/>
      <c r="H49" s="74"/>
      <c r="I49" s="71"/>
      <c r="J49" s="20"/>
      <c r="K49" s="40"/>
      <c r="L49" s="8"/>
      <c r="N49" s="54"/>
      <c r="O49" s="54"/>
      <c r="P49" s="54"/>
      <c r="Q49" s="54"/>
      <c r="R49" s="54"/>
      <c r="S49" s="54"/>
    </row>
    <row r="50" spans="1:19" s="42" customFormat="1" ht="36.75" customHeight="1" x14ac:dyDescent="0.25">
      <c r="A50" s="102">
        <v>21</v>
      </c>
      <c r="B50" s="9" t="s">
        <v>51</v>
      </c>
      <c r="C50" s="74" t="s">
        <v>52</v>
      </c>
      <c r="D50" s="25"/>
      <c r="E50" s="37">
        <f>(355.5+524.4+63.9)/1000</f>
        <v>0.94379999999999997</v>
      </c>
      <c r="F50" s="28"/>
      <c r="G50" s="28"/>
      <c r="H50" s="10"/>
      <c r="I50" s="10"/>
      <c r="J50" s="28"/>
      <c r="K50" s="28"/>
      <c r="L50" s="8"/>
      <c r="M50" s="41"/>
    </row>
    <row r="51" spans="1:19" s="45" customFormat="1" ht="22.5" customHeight="1" x14ac:dyDescent="0.3">
      <c r="A51" s="111"/>
      <c r="B51" s="2" t="s">
        <v>8</v>
      </c>
      <c r="C51" s="74" t="s">
        <v>52</v>
      </c>
      <c r="D51" s="97">
        <v>1.06</v>
      </c>
      <c r="E51" s="37">
        <f>D51*355.5/1000</f>
        <v>0.37683000000000005</v>
      </c>
      <c r="F51" s="10"/>
      <c r="G51" s="10"/>
      <c r="H51" s="10"/>
      <c r="I51" s="10"/>
      <c r="J51" s="28"/>
      <c r="K51" s="28"/>
      <c r="L51" s="8"/>
      <c r="M51" s="44"/>
    </row>
    <row r="52" spans="1:19" s="45" customFormat="1" ht="27.75" customHeight="1" x14ac:dyDescent="0.3">
      <c r="A52" s="111"/>
      <c r="B52" s="2" t="s">
        <v>9</v>
      </c>
      <c r="C52" s="74" t="s">
        <v>52</v>
      </c>
      <c r="D52" s="97">
        <v>1.06</v>
      </c>
      <c r="E52" s="37">
        <f>D52*524.4/1000</f>
        <v>0.55586400000000002</v>
      </c>
      <c r="F52" s="10"/>
      <c r="G52" s="10"/>
      <c r="H52" s="10"/>
      <c r="I52" s="10"/>
      <c r="J52" s="28"/>
      <c r="K52" s="28"/>
      <c r="L52" s="8"/>
      <c r="M52" s="44"/>
    </row>
    <row r="53" spans="1:19" s="45" customFormat="1" ht="37.5" customHeight="1" x14ac:dyDescent="0.3">
      <c r="A53" s="111"/>
      <c r="B53" s="2" t="s">
        <v>10</v>
      </c>
      <c r="C53" s="74" t="s">
        <v>52</v>
      </c>
      <c r="D53" s="97">
        <v>1.06</v>
      </c>
      <c r="E53" s="37">
        <f>D53*63.9/1000</f>
        <v>6.7734000000000003E-2</v>
      </c>
      <c r="F53" s="10"/>
      <c r="G53" s="10"/>
      <c r="H53" s="10"/>
      <c r="I53" s="10"/>
      <c r="J53" s="28"/>
      <c r="K53" s="28"/>
      <c r="L53" s="8"/>
      <c r="M53" s="44"/>
    </row>
    <row r="54" spans="1:19" s="45" customFormat="1" ht="19.5" customHeight="1" x14ac:dyDescent="0.3">
      <c r="A54" s="111"/>
      <c r="B54" s="9" t="s">
        <v>53</v>
      </c>
      <c r="C54" s="74" t="s">
        <v>31</v>
      </c>
      <c r="D54" s="25">
        <v>3.5</v>
      </c>
      <c r="E54" s="25">
        <f>E50*D54</f>
        <v>3.3033000000000001</v>
      </c>
      <c r="F54" s="10"/>
      <c r="G54" s="10"/>
      <c r="H54" s="10"/>
      <c r="I54" s="10"/>
      <c r="J54" s="28"/>
      <c r="K54" s="28"/>
      <c r="L54" s="8"/>
      <c r="M54" s="44"/>
    </row>
    <row r="55" spans="1:19" s="45" customFormat="1" ht="19.5" customHeight="1" x14ac:dyDescent="0.3">
      <c r="A55" s="111"/>
      <c r="B55" s="39" t="s">
        <v>54</v>
      </c>
      <c r="C55" s="74" t="s">
        <v>41</v>
      </c>
      <c r="D55" s="37">
        <v>0.6</v>
      </c>
      <c r="E55" s="25">
        <f>E50*D55</f>
        <v>0.56628000000000001</v>
      </c>
      <c r="F55" s="10"/>
      <c r="G55" s="10"/>
      <c r="H55" s="10"/>
      <c r="I55" s="10"/>
      <c r="J55" s="28"/>
      <c r="K55" s="28"/>
      <c r="L55" s="8"/>
      <c r="M55" s="44"/>
    </row>
    <row r="56" spans="1:19" s="45" customFormat="1" ht="19.5" customHeight="1" x14ac:dyDescent="0.3">
      <c r="A56" s="103"/>
      <c r="B56" s="39" t="s">
        <v>42</v>
      </c>
      <c r="C56" s="73" t="s">
        <v>41</v>
      </c>
      <c r="D56" s="46">
        <v>12.8</v>
      </c>
      <c r="E56" s="46">
        <f>E50*D56</f>
        <v>12.080640000000001</v>
      </c>
      <c r="F56" s="10"/>
      <c r="G56" s="10"/>
      <c r="H56" s="47"/>
      <c r="I56" s="47"/>
      <c r="J56" s="48"/>
      <c r="K56" s="48"/>
      <c r="L56" s="8"/>
      <c r="M56" s="44"/>
    </row>
    <row r="57" spans="1:19" s="38" customFormat="1" ht="34.5" customHeight="1" x14ac:dyDescent="0.3">
      <c r="A57" s="102">
        <v>22</v>
      </c>
      <c r="B57" s="9" t="s">
        <v>55</v>
      </c>
      <c r="C57" s="74" t="s">
        <v>45</v>
      </c>
      <c r="D57" s="37"/>
      <c r="E57" s="25">
        <v>49</v>
      </c>
      <c r="F57" s="10"/>
      <c r="G57" s="10"/>
      <c r="H57" s="10"/>
      <c r="I57" s="10"/>
      <c r="J57" s="10"/>
      <c r="K57" s="10"/>
      <c r="L57" s="8"/>
    </row>
    <row r="58" spans="1:19" s="38" customFormat="1" ht="17.25" customHeight="1" x14ac:dyDescent="0.3">
      <c r="A58" s="111"/>
      <c r="B58" s="39" t="s">
        <v>56</v>
      </c>
      <c r="C58" s="74" t="s">
        <v>41</v>
      </c>
      <c r="D58" s="37">
        <v>0.251</v>
      </c>
      <c r="E58" s="25">
        <f>E57*D58</f>
        <v>12.298999999999999</v>
      </c>
      <c r="F58" s="28"/>
      <c r="G58" s="10"/>
      <c r="H58" s="10"/>
      <c r="I58" s="10"/>
      <c r="J58" s="28"/>
      <c r="K58" s="28"/>
      <c r="L58" s="8"/>
    </row>
    <row r="59" spans="1:19" s="38" customFormat="1" ht="17.25" customHeight="1" x14ac:dyDescent="0.3">
      <c r="A59" s="103"/>
      <c r="B59" s="39" t="s">
        <v>57</v>
      </c>
      <c r="C59" s="74" t="s">
        <v>41</v>
      </c>
      <c r="D59" s="37">
        <v>2.7E-2</v>
      </c>
      <c r="E59" s="25">
        <f>E57*D59</f>
        <v>1.323</v>
      </c>
      <c r="F59" s="28"/>
      <c r="G59" s="10"/>
      <c r="H59" s="10"/>
      <c r="I59" s="10"/>
      <c r="J59" s="28"/>
      <c r="K59" s="28"/>
      <c r="L59" s="8"/>
    </row>
    <row r="60" spans="1:19" s="38" customFormat="1" ht="42" customHeight="1" x14ac:dyDescent="0.3">
      <c r="A60" s="102">
        <v>23</v>
      </c>
      <c r="B60" s="3" t="s">
        <v>11</v>
      </c>
      <c r="C60" s="74" t="s">
        <v>48</v>
      </c>
      <c r="D60" s="37"/>
      <c r="E60" s="25">
        <v>0.15</v>
      </c>
      <c r="F60" s="10"/>
      <c r="G60" s="10"/>
      <c r="H60" s="10"/>
      <c r="I60" s="10"/>
      <c r="J60" s="10"/>
      <c r="K60" s="10"/>
      <c r="L60" s="8"/>
    </row>
    <row r="61" spans="1:19" s="38" customFormat="1" ht="17.25" customHeight="1" x14ac:dyDescent="0.3">
      <c r="A61" s="103"/>
      <c r="B61" s="39" t="s">
        <v>71</v>
      </c>
      <c r="C61" s="74" t="s">
        <v>48</v>
      </c>
      <c r="D61" s="37">
        <v>1.05</v>
      </c>
      <c r="E61" s="25">
        <f>E60*D61</f>
        <v>0.1575</v>
      </c>
      <c r="F61" s="28"/>
      <c r="G61" s="10"/>
      <c r="H61" s="10"/>
      <c r="I61" s="10"/>
      <c r="J61" s="28"/>
      <c r="K61" s="28"/>
      <c r="L61" s="8"/>
    </row>
    <row r="62" spans="1:19" s="38" customFormat="1" ht="54.75" customHeight="1" x14ac:dyDescent="0.3">
      <c r="A62" s="78"/>
      <c r="B62" s="90" t="s">
        <v>12</v>
      </c>
      <c r="C62" s="78"/>
      <c r="D62" s="80"/>
      <c r="E62" s="81"/>
      <c r="F62" s="91"/>
      <c r="G62" s="82"/>
      <c r="H62" s="82"/>
      <c r="I62" s="82"/>
      <c r="J62" s="91"/>
      <c r="K62" s="91"/>
      <c r="L62" s="83"/>
    </row>
    <row r="63" spans="1:19" s="57" customFormat="1" ht="45" customHeight="1" x14ac:dyDescent="0.3">
      <c r="A63" s="104">
        <v>24</v>
      </c>
      <c r="B63" s="4" t="s">
        <v>14</v>
      </c>
      <c r="C63" s="40" t="s">
        <v>45</v>
      </c>
      <c r="D63" s="40"/>
      <c r="E63" s="40">
        <v>17.5</v>
      </c>
      <c r="F63" s="40"/>
      <c r="G63" s="40"/>
      <c r="H63" s="40"/>
      <c r="I63" s="40"/>
      <c r="J63" s="40"/>
      <c r="K63" s="40"/>
      <c r="L63" s="8"/>
      <c r="N63" s="58"/>
      <c r="O63" s="58"/>
      <c r="P63" s="58"/>
      <c r="Q63" s="58"/>
    </row>
    <row r="64" spans="1:19" s="59" customFormat="1" ht="19.5" customHeight="1" x14ac:dyDescent="0.25">
      <c r="A64" s="106"/>
      <c r="B64" s="9" t="s">
        <v>99</v>
      </c>
      <c r="C64" s="40" t="s">
        <v>48</v>
      </c>
      <c r="D64" s="40" t="s">
        <v>72</v>
      </c>
      <c r="E64" s="40">
        <v>1.25</v>
      </c>
      <c r="F64" s="40"/>
      <c r="G64" s="40"/>
      <c r="H64" s="40"/>
      <c r="I64" s="40"/>
      <c r="J64" s="40"/>
      <c r="K64" s="40"/>
      <c r="L64" s="8"/>
    </row>
    <row r="65" spans="1:17" s="57" customFormat="1" ht="44.25" customHeight="1" x14ac:dyDescent="0.3">
      <c r="A65" s="104">
        <v>25</v>
      </c>
      <c r="B65" s="2" t="s">
        <v>13</v>
      </c>
      <c r="C65" s="40" t="s">
        <v>45</v>
      </c>
      <c r="D65" s="40"/>
      <c r="E65" s="40">
        <v>15</v>
      </c>
      <c r="F65" s="40"/>
      <c r="G65" s="40"/>
      <c r="H65" s="40"/>
      <c r="I65" s="40"/>
      <c r="J65" s="40"/>
      <c r="K65" s="40"/>
      <c r="L65" s="8"/>
      <c r="N65" s="58"/>
      <c r="O65" s="58"/>
      <c r="P65" s="58"/>
      <c r="Q65" s="58"/>
    </row>
    <row r="66" spans="1:17" s="59" customFormat="1" ht="19.5" customHeight="1" x14ac:dyDescent="0.25">
      <c r="A66" s="106"/>
      <c r="B66" s="9" t="s">
        <v>99</v>
      </c>
      <c r="C66" s="40" t="s">
        <v>48</v>
      </c>
      <c r="D66" s="40" t="s">
        <v>72</v>
      </c>
      <c r="E66" s="40">
        <v>1.9</v>
      </c>
      <c r="F66" s="40"/>
      <c r="G66" s="40"/>
      <c r="H66" s="40"/>
      <c r="I66" s="40"/>
      <c r="J66" s="40"/>
      <c r="K66" s="40"/>
      <c r="L66" s="8"/>
    </row>
    <row r="67" spans="1:17" s="24" customFormat="1" ht="20.25" customHeight="1" x14ac:dyDescent="0.25">
      <c r="A67" s="92"/>
      <c r="B67" s="94" t="s">
        <v>77</v>
      </c>
      <c r="C67" s="92"/>
      <c r="D67" s="92"/>
      <c r="E67" s="93"/>
      <c r="F67" s="92"/>
      <c r="G67" s="93"/>
      <c r="H67" s="92"/>
      <c r="I67" s="93"/>
      <c r="J67" s="92"/>
      <c r="K67" s="93"/>
      <c r="L67" s="93"/>
    </row>
    <row r="68" spans="1:17" s="24" customFormat="1" ht="20.25" customHeight="1" x14ac:dyDescent="0.25">
      <c r="A68" s="96"/>
      <c r="B68" s="99" t="s">
        <v>78</v>
      </c>
      <c r="C68" s="100"/>
      <c r="D68" s="100"/>
      <c r="E68" s="100"/>
      <c r="F68" s="100"/>
      <c r="G68" s="100"/>
      <c r="H68" s="100"/>
      <c r="I68" s="100"/>
      <c r="J68" s="100"/>
      <c r="K68" s="101"/>
      <c r="L68" s="96"/>
    </row>
    <row r="69" spans="1:17" s="24" customFormat="1" ht="51" x14ac:dyDescent="0.25">
      <c r="A69" s="8">
        <v>1</v>
      </c>
      <c r="B69" s="2" t="s">
        <v>0</v>
      </c>
      <c r="C69" s="8" t="s">
        <v>31</v>
      </c>
      <c r="D69" s="60"/>
      <c r="E69" s="60">
        <v>7.75</v>
      </c>
      <c r="F69" s="8"/>
      <c r="G69" s="8"/>
      <c r="H69" s="8"/>
      <c r="I69" s="8"/>
      <c r="J69" s="8"/>
      <c r="K69" s="8"/>
      <c r="L69" s="40"/>
    </row>
    <row r="70" spans="1:17" s="24" customFormat="1" ht="54" x14ac:dyDescent="0.25">
      <c r="A70" s="8">
        <v>2</v>
      </c>
      <c r="B70" s="9" t="s">
        <v>73</v>
      </c>
      <c r="C70" s="8" t="s">
        <v>31</v>
      </c>
      <c r="D70" s="60">
        <v>1.3</v>
      </c>
      <c r="E70" s="60">
        <f>E69*D70</f>
        <v>10.075000000000001</v>
      </c>
      <c r="F70" s="8"/>
      <c r="G70" s="8"/>
      <c r="H70" s="8"/>
      <c r="I70" s="40"/>
      <c r="J70" s="8"/>
      <c r="K70" s="8"/>
      <c r="L70" s="40"/>
    </row>
    <row r="71" spans="1:17" s="24" customFormat="1" ht="15.75" x14ac:dyDescent="0.25">
      <c r="A71" s="16">
        <v>3</v>
      </c>
      <c r="B71" s="17" t="s">
        <v>60</v>
      </c>
      <c r="C71" s="16" t="s">
        <v>32</v>
      </c>
      <c r="D71" s="15">
        <v>2.4</v>
      </c>
      <c r="E71" s="18">
        <f>E69*D71</f>
        <v>18.599999999999998</v>
      </c>
      <c r="F71" s="15"/>
      <c r="G71" s="15"/>
      <c r="H71" s="15"/>
      <c r="I71" s="15"/>
      <c r="J71" s="15"/>
      <c r="K71" s="15"/>
      <c r="L71" s="40"/>
    </row>
    <row r="72" spans="1:17" s="24" customFormat="1" ht="63.75" x14ac:dyDescent="0.25">
      <c r="A72" s="8">
        <v>4</v>
      </c>
      <c r="B72" s="2" t="s">
        <v>94</v>
      </c>
      <c r="C72" s="8" t="s">
        <v>31</v>
      </c>
      <c r="D72" s="60"/>
      <c r="E72" s="60">
        <v>62.5</v>
      </c>
      <c r="F72" s="8"/>
      <c r="G72" s="8"/>
      <c r="H72" s="8"/>
      <c r="I72" s="8"/>
      <c r="J72" s="8"/>
      <c r="K72" s="8"/>
      <c r="L72" s="40"/>
    </row>
    <row r="73" spans="1:17" s="24" customFormat="1" ht="38.25" x14ac:dyDescent="0.25">
      <c r="A73" s="8">
        <v>5</v>
      </c>
      <c r="B73" s="2" t="s">
        <v>61</v>
      </c>
      <c r="C73" s="8" t="s">
        <v>31</v>
      </c>
      <c r="D73" s="60"/>
      <c r="E73" s="60">
        <f>E72</f>
        <v>62.5</v>
      </c>
      <c r="F73" s="8"/>
      <c r="G73" s="8"/>
      <c r="H73" s="8"/>
      <c r="I73" s="8"/>
      <c r="J73" s="8"/>
      <c r="K73" s="8"/>
      <c r="L73" s="40"/>
    </row>
    <row r="74" spans="1:17" s="24" customFormat="1" ht="20.25" customHeight="1" x14ac:dyDescent="0.25">
      <c r="A74" s="16">
        <v>6</v>
      </c>
      <c r="B74" s="17" t="s">
        <v>60</v>
      </c>
      <c r="C74" s="16" t="s">
        <v>32</v>
      </c>
      <c r="D74" s="15">
        <v>1.85</v>
      </c>
      <c r="E74" s="18">
        <f>E72*D74</f>
        <v>115.625</v>
      </c>
      <c r="F74" s="15"/>
      <c r="G74" s="15"/>
      <c r="H74" s="15"/>
      <c r="I74" s="15"/>
      <c r="J74" s="15"/>
      <c r="K74" s="15"/>
      <c r="L74" s="40"/>
    </row>
    <row r="75" spans="1:17" s="24" customFormat="1" ht="45" x14ac:dyDescent="0.25">
      <c r="A75" s="78"/>
      <c r="B75" s="79" t="s">
        <v>79</v>
      </c>
      <c r="C75" s="78"/>
      <c r="D75" s="80"/>
      <c r="E75" s="81"/>
      <c r="F75" s="82"/>
      <c r="G75" s="82"/>
      <c r="H75" s="82"/>
      <c r="I75" s="82"/>
      <c r="J75" s="82"/>
      <c r="K75" s="82"/>
      <c r="L75" s="95"/>
    </row>
    <row r="76" spans="1:17" s="24" customFormat="1" ht="40.5" x14ac:dyDescent="0.25">
      <c r="A76" s="8">
        <v>7</v>
      </c>
      <c r="B76" s="9" t="s">
        <v>95</v>
      </c>
      <c r="C76" s="8" t="s">
        <v>31</v>
      </c>
      <c r="D76" s="8"/>
      <c r="E76" s="60">
        <v>9</v>
      </c>
      <c r="F76" s="8"/>
      <c r="G76" s="40"/>
      <c r="H76" s="20"/>
      <c r="I76" s="71"/>
      <c r="J76" s="20"/>
      <c r="K76" s="40"/>
      <c r="L76" s="40"/>
    </row>
    <row r="77" spans="1:17" s="24" customFormat="1" ht="25.5" x14ac:dyDescent="0.25">
      <c r="A77" s="102">
        <v>8</v>
      </c>
      <c r="B77" s="55" t="s">
        <v>80</v>
      </c>
      <c r="C77" s="77" t="s">
        <v>33</v>
      </c>
      <c r="D77" s="77"/>
      <c r="E77" s="21">
        <v>1.5</v>
      </c>
      <c r="F77" s="77"/>
      <c r="G77" s="10"/>
      <c r="H77" s="77"/>
      <c r="I77" s="10"/>
      <c r="J77" s="77"/>
      <c r="K77" s="10"/>
      <c r="L77" s="40"/>
    </row>
    <row r="78" spans="1:17" s="24" customFormat="1" ht="20.25" customHeight="1" x14ac:dyDescent="0.25">
      <c r="A78" s="103"/>
      <c r="B78" s="23" t="s">
        <v>34</v>
      </c>
      <c r="C78" s="77" t="s">
        <v>33</v>
      </c>
      <c r="D78" s="77">
        <v>1.1499999999999999</v>
      </c>
      <c r="E78" s="10">
        <f>E77*D78</f>
        <v>1.7249999999999999</v>
      </c>
      <c r="F78" s="77"/>
      <c r="G78" s="10"/>
      <c r="H78" s="77"/>
      <c r="I78" s="10"/>
      <c r="J78" s="77"/>
      <c r="K78" s="10"/>
      <c r="L78" s="40"/>
    </row>
    <row r="79" spans="1:17" s="24" customFormat="1" ht="28.5" x14ac:dyDescent="0.25">
      <c r="A79" s="104">
        <v>9</v>
      </c>
      <c r="B79" s="9" t="s">
        <v>81</v>
      </c>
      <c r="C79" s="8" t="s">
        <v>31</v>
      </c>
      <c r="D79" s="8"/>
      <c r="E79" s="20">
        <f>7.5+6.8</f>
        <v>14.3</v>
      </c>
      <c r="F79" s="8"/>
      <c r="G79" s="40"/>
      <c r="H79" s="20"/>
      <c r="I79" s="71"/>
      <c r="J79" s="20"/>
      <c r="K79" s="40"/>
      <c r="L79" s="40"/>
    </row>
    <row r="80" spans="1:17" s="24" customFormat="1" ht="20.25" customHeight="1" x14ac:dyDescent="0.25">
      <c r="A80" s="105"/>
      <c r="B80" s="9" t="s">
        <v>82</v>
      </c>
      <c r="C80" s="69" t="s">
        <v>32</v>
      </c>
      <c r="D80" s="77"/>
      <c r="E80" s="25">
        <v>0.35</v>
      </c>
      <c r="F80" s="40"/>
      <c r="G80" s="10"/>
      <c r="H80" s="26"/>
      <c r="I80" s="72"/>
      <c r="J80" s="26"/>
      <c r="K80" s="40"/>
      <c r="L80" s="40"/>
    </row>
    <row r="81" spans="1:12" s="24" customFormat="1" ht="27" x14ac:dyDescent="0.25">
      <c r="A81" s="105"/>
      <c r="B81" s="9" t="s">
        <v>83</v>
      </c>
      <c r="C81" s="8" t="s">
        <v>44</v>
      </c>
      <c r="D81" s="8"/>
      <c r="E81" s="60">
        <v>2E-3</v>
      </c>
      <c r="F81" s="40"/>
      <c r="G81" s="40"/>
      <c r="H81" s="40"/>
      <c r="I81" s="71"/>
      <c r="J81" s="20"/>
      <c r="K81" s="40"/>
      <c r="L81" s="40"/>
    </row>
    <row r="82" spans="1:12" s="24" customFormat="1" ht="20.25" customHeight="1" x14ac:dyDescent="0.25">
      <c r="A82" s="105"/>
      <c r="B82" s="9" t="s">
        <v>35</v>
      </c>
      <c r="C82" s="8" t="s">
        <v>31</v>
      </c>
      <c r="D82" s="8">
        <v>1.0149999999999999</v>
      </c>
      <c r="E82" s="40">
        <f>D82*E79</f>
        <v>14.5145</v>
      </c>
      <c r="F82" s="77"/>
      <c r="G82" s="40"/>
      <c r="H82" s="77"/>
      <c r="I82" s="71"/>
      <c r="J82" s="20"/>
      <c r="K82" s="40"/>
      <c r="L82" s="40"/>
    </row>
    <row r="83" spans="1:12" s="24" customFormat="1" ht="20.25" customHeight="1" x14ac:dyDescent="0.25">
      <c r="A83" s="105"/>
      <c r="B83" s="9" t="s">
        <v>36</v>
      </c>
      <c r="C83" s="8" t="s">
        <v>37</v>
      </c>
      <c r="D83" s="8">
        <v>1.84</v>
      </c>
      <c r="E83" s="40">
        <f>D83*E79</f>
        <v>26.312000000000001</v>
      </c>
      <c r="F83" s="40"/>
      <c r="G83" s="40"/>
      <c r="H83" s="40"/>
      <c r="I83" s="71"/>
      <c r="J83" s="20"/>
      <c r="K83" s="40"/>
      <c r="L83" s="40"/>
    </row>
    <row r="84" spans="1:12" s="24" customFormat="1" ht="20.25" customHeight="1" x14ac:dyDescent="0.25">
      <c r="A84" s="105"/>
      <c r="B84" s="9" t="s">
        <v>38</v>
      </c>
      <c r="C84" s="8" t="s">
        <v>31</v>
      </c>
      <c r="D84" s="8">
        <v>3.3999999999999998E-3</v>
      </c>
      <c r="E84" s="40">
        <f>E79*D84</f>
        <v>4.8619999999999997E-2</v>
      </c>
      <c r="F84" s="8"/>
      <c r="G84" s="40"/>
      <c r="H84" s="40"/>
      <c r="I84" s="71"/>
      <c r="J84" s="20"/>
      <c r="K84" s="40"/>
      <c r="L84" s="40"/>
    </row>
    <row r="85" spans="1:12" s="24" customFormat="1" ht="20.25" customHeight="1" x14ac:dyDescent="0.25">
      <c r="A85" s="105"/>
      <c r="B85" s="9" t="s">
        <v>39</v>
      </c>
      <c r="C85" s="8" t="s">
        <v>31</v>
      </c>
      <c r="D85" s="32">
        <v>3.9100000000000003E-2</v>
      </c>
      <c r="E85" s="40">
        <f>D85*E79</f>
        <v>0.55913000000000002</v>
      </c>
      <c r="F85" s="20"/>
      <c r="G85" s="40"/>
      <c r="H85" s="20"/>
      <c r="I85" s="71"/>
      <c r="J85" s="20"/>
      <c r="K85" s="40"/>
      <c r="L85" s="40"/>
    </row>
    <row r="86" spans="1:12" s="24" customFormat="1" ht="27" x14ac:dyDescent="0.25">
      <c r="A86" s="105"/>
      <c r="B86" s="9" t="s">
        <v>40</v>
      </c>
      <c r="C86" s="8" t="s">
        <v>41</v>
      </c>
      <c r="D86" s="8">
        <v>2.2000000000000002</v>
      </c>
      <c r="E86" s="40">
        <f>E79*D86</f>
        <v>31.460000000000004</v>
      </c>
      <c r="F86" s="40"/>
      <c r="G86" s="40"/>
      <c r="H86" s="40"/>
      <c r="I86" s="71"/>
      <c r="J86" s="20"/>
      <c r="K86" s="40"/>
      <c r="L86" s="40"/>
    </row>
    <row r="87" spans="1:12" s="24" customFormat="1" ht="20.25" customHeight="1" x14ac:dyDescent="0.25">
      <c r="A87" s="105"/>
      <c r="B87" s="9" t="s">
        <v>42</v>
      </c>
      <c r="C87" s="8" t="s">
        <v>41</v>
      </c>
      <c r="D87" s="8">
        <v>1</v>
      </c>
      <c r="E87" s="40">
        <f>E79*D87</f>
        <v>14.3</v>
      </c>
      <c r="F87" s="40"/>
      <c r="G87" s="40"/>
      <c r="H87" s="40"/>
      <c r="I87" s="71"/>
      <c r="J87" s="20"/>
      <c r="K87" s="40"/>
      <c r="L87" s="40"/>
    </row>
    <row r="88" spans="1:12" s="24" customFormat="1" ht="20.25" customHeight="1" x14ac:dyDescent="0.25">
      <c r="A88" s="106"/>
      <c r="B88" s="9" t="s">
        <v>43</v>
      </c>
      <c r="C88" s="8" t="s">
        <v>17</v>
      </c>
      <c r="D88" s="8">
        <v>0.46</v>
      </c>
      <c r="E88" s="8">
        <f>D88*E79</f>
        <v>6.5780000000000003</v>
      </c>
      <c r="F88" s="20"/>
      <c r="G88" s="40"/>
      <c r="H88" s="20"/>
      <c r="I88" s="71"/>
      <c r="J88" s="20"/>
      <c r="K88" s="40"/>
      <c r="L88" s="40"/>
    </row>
    <row r="89" spans="1:12" s="24" customFormat="1" ht="38.25" x14ac:dyDescent="0.25">
      <c r="A89" s="8">
        <v>10</v>
      </c>
      <c r="B89" s="55" t="s">
        <v>84</v>
      </c>
      <c r="C89" s="8" t="s">
        <v>31</v>
      </c>
      <c r="D89" s="8"/>
      <c r="E89" s="60">
        <v>2</v>
      </c>
      <c r="F89" s="8"/>
      <c r="G89" s="40"/>
      <c r="H89" s="20"/>
      <c r="I89" s="71"/>
      <c r="J89" s="20"/>
      <c r="K89" s="40"/>
      <c r="L89" s="40"/>
    </row>
    <row r="90" spans="1:12" s="24" customFormat="1" ht="25.5" x14ac:dyDescent="0.25">
      <c r="A90" s="8">
        <v>11</v>
      </c>
      <c r="B90" s="55" t="s">
        <v>85</v>
      </c>
      <c r="C90" s="8" t="s">
        <v>31</v>
      </c>
      <c r="D90" s="8"/>
      <c r="E90" s="60">
        <v>7</v>
      </c>
      <c r="F90" s="8"/>
      <c r="G90" s="40"/>
      <c r="H90" s="20"/>
      <c r="I90" s="71"/>
      <c r="J90" s="20"/>
      <c r="K90" s="40"/>
      <c r="L90" s="40"/>
    </row>
    <row r="91" spans="1:12" s="24" customFormat="1" ht="30" x14ac:dyDescent="0.25">
      <c r="A91" s="78"/>
      <c r="B91" s="79" t="s">
        <v>15</v>
      </c>
      <c r="C91" s="78"/>
      <c r="D91" s="80"/>
      <c r="E91" s="81"/>
      <c r="F91" s="82"/>
      <c r="G91" s="82"/>
      <c r="H91" s="82"/>
      <c r="I91" s="82"/>
      <c r="J91" s="82"/>
      <c r="K91" s="82"/>
      <c r="L91" s="95"/>
    </row>
    <row r="92" spans="1:12" s="24" customFormat="1" ht="76.5" x14ac:dyDescent="0.25">
      <c r="A92" s="8">
        <v>12</v>
      </c>
      <c r="B92" s="2" t="s">
        <v>96</v>
      </c>
      <c r="C92" s="8" t="s">
        <v>31</v>
      </c>
      <c r="D92" s="8"/>
      <c r="E92" s="60">
        <v>50</v>
      </c>
      <c r="F92" s="8"/>
      <c r="G92" s="40"/>
      <c r="H92" s="20"/>
      <c r="I92" s="71"/>
      <c r="J92" s="20"/>
      <c r="K92" s="40"/>
      <c r="L92" s="40"/>
    </row>
    <row r="93" spans="1:12" s="24" customFormat="1" ht="25.5" x14ac:dyDescent="0.25">
      <c r="A93" s="102">
        <v>13</v>
      </c>
      <c r="B93" s="2" t="s">
        <v>1</v>
      </c>
      <c r="C93" s="77" t="s">
        <v>33</v>
      </c>
      <c r="D93" s="77"/>
      <c r="E93" s="21">
        <v>3</v>
      </c>
      <c r="F93" s="77"/>
      <c r="G93" s="10"/>
      <c r="H93" s="77"/>
      <c r="I93" s="10"/>
      <c r="J93" s="77"/>
      <c r="K93" s="10"/>
      <c r="L93" s="40"/>
    </row>
    <row r="94" spans="1:12" s="24" customFormat="1" ht="20.25" customHeight="1" x14ac:dyDescent="0.25">
      <c r="A94" s="103"/>
      <c r="B94" s="23" t="s">
        <v>34</v>
      </c>
      <c r="C94" s="77" t="s">
        <v>33</v>
      </c>
      <c r="D94" s="77">
        <v>1.1499999999999999</v>
      </c>
      <c r="E94" s="10">
        <f>E93*D94</f>
        <v>3.4499999999999997</v>
      </c>
      <c r="F94" s="77"/>
      <c r="G94" s="10"/>
      <c r="H94" s="77"/>
      <c r="I94" s="10"/>
      <c r="J94" s="77"/>
      <c r="K94" s="10"/>
      <c r="L94" s="40"/>
    </row>
    <row r="95" spans="1:12" s="24" customFormat="1" ht="38.25" x14ac:dyDescent="0.25">
      <c r="A95" s="104">
        <v>14</v>
      </c>
      <c r="B95" s="2" t="s">
        <v>97</v>
      </c>
      <c r="C95" s="8" t="s">
        <v>31</v>
      </c>
      <c r="D95" s="8"/>
      <c r="E95" s="20">
        <v>37.5</v>
      </c>
      <c r="F95" s="8"/>
      <c r="G95" s="40"/>
      <c r="H95" s="20"/>
      <c r="I95" s="71"/>
      <c r="J95" s="20"/>
      <c r="K95" s="40"/>
      <c r="L95" s="40"/>
    </row>
    <row r="96" spans="1:12" s="24" customFormat="1" ht="51" x14ac:dyDescent="0.25">
      <c r="A96" s="105"/>
      <c r="B96" s="3" t="s">
        <v>62</v>
      </c>
      <c r="C96" s="69" t="s">
        <v>32</v>
      </c>
      <c r="D96" s="77"/>
      <c r="E96" s="25">
        <v>0.72</v>
      </c>
      <c r="F96" s="40"/>
      <c r="G96" s="10"/>
      <c r="H96" s="26"/>
      <c r="I96" s="72"/>
      <c r="J96" s="26"/>
      <c r="K96" s="40"/>
      <c r="L96" s="40"/>
    </row>
    <row r="97" spans="1:12" s="24" customFormat="1" ht="20.25" customHeight="1" x14ac:dyDescent="0.25">
      <c r="A97" s="105"/>
      <c r="B97" s="9" t="s">
        <v>35</v>
      </c>
      <c r="C97" s="8" t="s">
        <v>31</v>
      </c>
      <c r="D97" s="8">
        <v>1.0149999999999999</v>
      </c>
      <c r="E97" s="40">
        <f>D97*E95</f>
        <v>38.062499999999993</v>
      </c>
      <c r="F97" s="77"/>
      <c r="G97" s="40"/>
      <c r="H97" s="77"/>
      <c r="I97" s="71"/>
      <c r="J97" s="20"/>
      <c r="K97" s="40"/>
      <c r="L97" s="40"/>
    </row>
    <row r="98" spans="1:12" s="24" customFormat="1" ht="20.25" customHeight="1" x14ac:dyDescent="0.25">
      <c r="A98" s="105"/>
      <c r="B98" s="9" t="s">
        <v>36</v>
      </c>
      <c r="C98" s="8" t="s">
        <v>37</v>
      </c>
      <c r="D98" s="8">
        <v>0.70299999999999996</v>
      </c>
      <c r="E98" s="40">
        <f>D98*E95</f>
        <v>26.362499999999997</v>
      </c>
      <c r="F98" s="40"/>
      <c r="G98" s="40"/>
      <c r="H98" s="40"/>
      <c r="I98" s="71"/>
      <c r="J98" s="20"/>
      <c r="K98" s="40"/>
      <c r="L98" s="40"/>
    </row>
    <row r="99" spans="1:12" s="24" customFormat="1" ht="20.25" customHeight="1" x14ac:dyDescent="0.25">
      <c r="A99" s="105"/>
      <c r="B99" s="9" t="s">
        <v>39</v>
      </c>
      <c r="C99" s="8" t="s">
        <v>31</v>
      </c>
      <c r="D99" s="32">
        <v>1.14E-2</v>
      </c>
      <c r="E99" s="40">
        <f>D99*E95</f>
        <v>0.42749999999999999</v>
      </c>
      <c r="F99" s="20"/>
      <c r="G99" s="40"/>
      <c r="H99" s="20"/>
      <c r="I99" s="71"/>
      <c r="J99" s="20"/>
      <c r="K99" s="40"/>
      <c r="L99" s="40"/>
    </row>
    <row r="100" spans="1:12" s="24" customFormat="1" ht="20.25" customHeight="1" x14ac:dyDescent="0.25">
      <c r="A100" s="106"/>
      <c r="B100" s="9" t="s">
        <v>43</v>
      </c>
      <c r="C100" s="8" t="s">
        <v>17</v>
      </c>
      <c r="D100" s="8">
        <v>0.6</v>
      </c>
      <c r="E100" s="8">
        <f>D100*E95</f>
        <v>22.5</v>
      </c>
      <c r="F100" s="20"/>
      <c r="G100" s="40"/>
      <c r="H100" s="20"/>
      <c r="I100" s="71"/>
      <c r="J100" s="20"/>
      <c r="K100" s="40"/>
      <c r="L100" s="40"/>
    </row>
    <row r="101" spans="1:12" s="24" customFormat="1" ht="20.25" customHeight="1" x14ac:dyDescent="0.25">
      <c r="A101" s="8">
        <v>15</v>
      </c>
      <c r="B101" s="2" t="s">
        <v>3</v>
      </c>
      <c r="C101" s="8" t="s">
        <v>31</v>
      </c>
      <c r="D101" s="8"/>
      <c r="E101" s="60">
        <v>5</v>
      </c>
      <c r="F101" s="8"/>
      <c r="G101" s="40"/>
      <c r="H101" s="20"/>
      <c r="I101" s="71"/>
      <c r="J101" s="20"/>
      <c r="K101" s="40"/>
      <c r="L101" s="40"/>
    </row>
    <row r="102" spans="1:12" s="24" customFormat="1" ht="38.25" x14ac:dyDescent="0.25">
      <c r="A102" s="102">
        <v>16</v>
      </c>
      <c r="B102" s="2" t="s">
        <v>5</v>
      </c>
      <c r="C102" s="77" t="s">
        <v>45</v>
      </c>
      <c r="D102" s="8"/>
      <c r="E102" s="25">
        <v>90</v>
      </c>
      <c r="F102" s="28"/>
      <c r="G102" s="28"/>
      <c r="H102" s="28"/>
      <c r="I102" s="28"/>
      <c r="J102" s="10"/>
      <c r="K102" s="10"/>
      <c r="L102" s="40"/>
    </row>
    <row r="103" spans="1:12" s="24" customFormat="1" ht="20.25" customHeight="1" x14ac:dyDescent="0.25">
      <c r="A103" s="111"/>
      <c r="B103" s="9" t="s">
        <v>46</v>
      </c>
      <c r="C103" s="77" t="s">
        <v>44</v>
      </c>
      <c r="D103" s="32">
        <v>3.6999999999999999E-4</v>
      </c>
      <c r="E103" s="25">
        <f>E102*D103</f>
        <v>3.3299999999999996E-2</v>
      </c>
      <c r="F103" s="28"/>
      <c r="G103" s="10"/>
      <c r="H103" s="10"/>
      <c r="I103" s="10"/>
      <c r="J103" s="28"/>
      <c r="K103" s="28"/>
      <c r="L103" s="40"/>
    </row>
    <row r="104" spans="1:12" s="24" customFormat="1" ht="20.25" customHeight="1" x14ac:dyDescent="0.25">
      <c r="A104" s="111"/>
      <c r="B104" s="9" t="s">
        <v>47</v>
      </c>
      <c r="C104" s="77" t="s">
        <v>48</v>
      </c>
      <c r="D104" s="32">
        <v>6.0000000000000002E-5</v>
      </c>
      <c r="E104" s="25">
        <f>E102*D104</f>
        <v>5.4000000000000003E-3</v>
      </c>
      <c r="F104" s="28"/>
      <c r="G104" s="10"/>
      <c r="H104" s="10"/>
      <c r="I104" s="10"/>
      <c r="J104" s="28"/>
      <c r="K104" s="28"/>
      <c r="L104" s="40"/>
    </row>
    <row r="105" spans="1:12" s="24" customFormat="1" ht="20.25" customHeight="1" x14ac:dyDescent="0.25">
      <c r="A105" s="103"/>
      <c r="B105" s="9" t="s">
        <v>49</v>
      </c>
      <c r="C105" s="77" t="s">
        <v>45</v>
      </c>
      <c r="D105" s="32">
        <v>1.2E-2</v>
      </c>
      <c r="E105" s="25">
        <f>E102*D105</f>
        <v>1.08</v>
      </c>
      <c r="F105" s="28"/>
      <c r="G105" s="10"/>
      <c r="H105" s="10"/>
      <c r="I105" s="10"/>
      <c r="J105" s="28"/>
      <c r="K105" s="28"/>
      <c r="L105" s="40"/>
    </row>
    <row r="106" spans="1:12" s="24" customFormat="1" ht="51" x14ac:dyDescent="0.25">
      <c r="A106" s="8">
        <v>17</v>
      </c>
      <c r="B106" s="2" t="s">
        <v>4</v>
      </c>
      <c r="C106" s="8" t="s">
        <v>31</v>
      </c>
      <c r="D106" s="60"/>
      <c r="E106" s="60">
        <v>45</v>
      </c>
      <c r="F106" s="8"/>
      <c r="G106" s="8"/>
      <c r="H106" s="8"/>
      <c r="I106" s="8"/>
      <c r="J106" s="8"/>
      <c r="K106" s="8"/>
      <c r="L106" s="40"/>
    </row>
    <row r="107" spans="1:12" s="24" customFormat="1" ht="38.25" x14ac:dyDescent="0.25">
      <c r="A107" s="8">
        <v>18</v>
      </c>
      <c r="B107" s="2" t="s">
        <v>98</v>
      </c>
      <c r="C107" s="8" t="s">
        <v>31</v>
      </c>
      <c r="D107" s="60"/>
      <c r="E107" s="60">
        <v>45</v>
      </c>
      <c r="F107" s="8"/>
      <c r="G107" s="8"/>
      <c r="H107" s="8"/>
      <c r="I107" s="8"/>
      <c r="J107" s="8"/>
      <c r="K107" s="8"/>
      <c r="L107" s="40"/>
    </row>
    <row r="108" spans="1:12" s="24" customFormat="1" ht="27" x14ac:dyDescent="0.25">
      <c r="A108" s="8">
        <v>19</v>
      </c>
      <c r="B108" s="9" t="s">
        <v>91</v>
      </c>
      <c r="C108" s="8" t="s">
        <v>31</v>
      </c>
      <c r="D108" s="60"/>
      <c r="E108" s="60">
        <f>E107</f>
        <v>45</v>
      </c>
      <c r="F108" s="8"/>
      <c r="G108" s="8"/>
      <c r="H108" s="8"/>
      <c r="I108" s="8"/>
      <c r="J108" s="8"/>
      <c r="K108" s="8"/>
      <c r="L108" s="40"/>
    </row>
    <row r="109" spans="1:12" s="24" customFormat="1" ht="20.25" customHeight="1" x14ac:dyDescent="0.25">
      <c r="A109" s="16">
        <v>20</v>
      </c>
      <c r="B109" s="17" t="s">
        <v>60</v>
      </c>
      <c r="C109" s="16" t="s">
        <v>32</v>
      </c>
      <c r="D109" s="15">
        <v>1.85</v>
      </c>
      <c r="E109" s="18">
        <f>E107*D109</f>
        <v>83.25</v>
      </c>
      <c r="F109" s="15"/>
      <c r="G109" s="15"/>
      <c r="H109" s="15"/>
      <c r="I109" s="15"/>
      <c r="J109" s="15"/>
      <c r="K109" s="15"/>
      <c r="L109" s="40"/>
    </row>
    <row r="110" spans="1:12" s="24" customFormat="1" ht="51" x14ac:dyDescent="0.25">
      <c r="A110" s="104">
        <v>21</v>
      </c>
      <c r="B110" s="2" t="s">
        <v>6</v>
      </c>
      <c r="C110" s="8" t="s">
        <v>63</v>
      </c>
      <c r="D110" s="8"/>
      <c r="E110" s="20">
        <v>165</v>
      </c>
      <c r="F110" s="8"/>
      <c r="G110" s="40"/>
      <c r="H110" s="20"/>
      <c r="I110" s="71"/>
      <c r="J110" s="20"/>
      <c r="K110" s="40"/>
      <c r="L110" s="40"/>
    </row>
    <row r="111" spans="1:12" s="24" customFormat="1" ht="20.25" customHeight="1" x14ac:dyDescent="0.25">
      <c r="A111" s="106"/>
      <c r="B111" s="9" t="s">
        <v>64</v>
      </c>
      <c r="C111" s="8" t="s">
        <v>50</v>
      </c>
      <c r="D111" s="8">
        <f>(2.52+0.126*40)/100</f>
        <v>7.5600000000000001E-2</v>
      </c>
      <c r="E111" s="40">
        <f>D111*E110</f>
        <v>12.474</v>
      </c>
      <c r="F111" s="77"/>
      <c r="G111" s="40"/>
      <c r="H111" s="77"/>
      <c r="I111" s="71"/>
      <c r="J111" s="20"/>
      <c r="K111" s="40"/>
      <c r="L111" s="40"/>
    </row>
    <row r="112" spans="1:12" s="24" customFormat="1" ht="25.5" x14ac:dyDescent="0.25">
      <c r="A112" s="102">
        <v>22</v>
      </c>
      <c r="B112" s="55" t="s">
        <v>65</v>
      </c>
      <c r="C112" s="77" t="s">
        <v>52</v>
      </c>
      <c r="D112" s="77"/>
      <c r="E112" s="56">
        <v>0.26</v>
      </c>
      <c r="F112" s="77"/>
      <c r="G112" s="10"/>
      <c r="H112" s="77"/>
      <c r="I112" s="10"/>
      <c r="J112" s="77"/>
      <c r="K112" s="10"/>
      <c r="L112" s="40"/>
    </row>
    <row r="113" spans="1:12" s="24" customFormat="1" ht="27" x14ac:dyDescent="0.25">
      <c r="A113" s="111"/>
      <c r="B113" s="23" t="s">
        <v>68</v>
      </c>
      <c r="C113" s="77" t="s">
        <v>52</v>
      </c>
      <c r="D113" s="77"/>
      <c r="E113" s="10">
        <f>E112</f>
        <v>0.26</v>
      </c>
      <c r="F113" s="77"/>
      <c r="G113" s="10"/>
      <c r="H113" s="77"/>
      <c r="I113" s="10"/>
      <c r="J113" s="77"/>
      <c r="K113" s="10"/>
      <c r="L113" s="40"/>
    </row>
    <row r="114" spans="1:12" s="24" customFormat="1" ht="20.25" customHeight="1" x14ac:dyDescent="0.25">
      <c r="A114" s="103"/>
      <c r="B114" s="23" t="s">
        <v>66</v>
      </c>
      <c r="C114" s="77" t="s">
        <v>67</v>
      </c>
      <c r="D114" s="77"/>
      <c r="E114" s="10">
        <v>3</v>
      </c>
      <c r="F114" s="77"/>
      <c r="G114" s="10"/>
      <c r="H114" s="77"/>
      <c r="I114" s="10"/>
      <c r="J114" s="77"/>
      <c r="K114" s="10"/>
      <c r="L114" s="40"/>
    </row>
    <row r="115" spans="1:12" s="24" customFormat="1" ht="57.75" x14ac:dyDescent="0.25">
      <c r="A115" s="104">
        <v>23</v>
      </c>
      <c r="B115" s="2" t="s">
        <v>16</v>
      </c>
      <c r="C115" s="8" t="s">
        <v>31</v>
      </c>
      <c r="D115" s="8"/>
      <c r="E115" s="20">
        <v>25.5</v>
      </c>
      <c r="F115" s="8"/>
      <c r="G115" s="40"/>
      <c r="H115" s="20"/>
      <c r="I115" s="71"/>
      <c r="J115" s="20"/>
      <c r="K115" s="40"/>
      <c r="L115" s="40"/>
    </row>
    <row r="116" spans="1:12" s="24" customFormat="1" ht="25.5" x14ac:dyDescent="0.25">
      <c r="A116" s="105"/>
      <c r="B116" s="2" t="s">
        <v>69</v>
      </c>
      <c r="C116" s="69" t="s">
        <v>32</v>
      </c>
      <c r="D116" s="77"/>
      <c r="E116" s="25">
        <v>0.68</v>
      </c>
      <c r="F116" s="40"/>
      <c r="G116" s="10"/>
      <c r="H116" s="26"/>
      <c r="I116" s="72"/>
      <c r="J116" s="26"/>
      <c r="K116" s="40"/>
      <c r="L116" s="40"/>
    </row>
    <row r="117" spans="1:12" s="24" customFormat="1" ht="20.25" customHeight="1" x14ac:dyDescent="0.25">
      <c r="A117" s="105"/>
      <c r="B117" s="9" t="s">
        <v>70</v>
      </c>
      <c r="C117" s="8" t="s">
        <v>31</v>
      </c>
      <c r="D117" s="8">
        <v>1.0149999999999999</v>
      </c>
      <c r="E117" s="40">
        <f>D117*E115</f>
        <v>25.882499999999997</v>
      </c>
      <c r="F117" s="77"/>
      <c r="G117" s="40"/>
      <c r="H117" s="77"/>
      <c r="I117" s="71"/>
      <c r="J117" s="20"/>
      <c r="K117" s="40"/>
      <c r="L117" s="40"/>
    </row>
    <row r="118" spans="1:12" s="24" customFormat="1" ht="20.25" customHeight="1" x14ac:dyDescent="0.25">
      <c r="A118" s="105"/>
      <c r="B118" s="9" t="s">
        <v>36</v>
      </c>
      <c r="C118" s="8" t="s">
        <v>37</v>
      </c>
      <c r="D118" s="8">
        <v>1.76</v>
      </c>
      <c r="E118" s="40">
        <f>D118*E115</f>
        <v>44.88</v>
      </c>
      <c r="F118" s="40"/>
      <c r="G118" s="40"/>
      <c r="H118" s="40"/>
      <c r="I118" s="71"/>
      <c r="J118" s="20"/>
      <c r="K118" s="40"/>
      <c r="L118" s="40"/>
    </row>
    <row r="119" spans="1:12" s="24" customFormat="1" ht="20.25" customHeight="1" x14ac:dyDescent="0.25">
      <c r="A119" s="105"/>
      <c r="B119" s="9" t="s">
        <v>38</v>
      </c>
      <c r="C119" s="8" t="s">
        <v>31</v>
      </c>
      <c r="D119" s="8">
        <v>3.3E-3</v>
      </c>
      <c r="E119" s="40">
        <f>E115*D119</f>
        <v>8.4150000000000003E-2</v>
      </c>
      <c r="F119" s="8"/>
      <c r="G119" s="40"/>
      <c r="H119" s="40"/>
      <c r="I119" s="71"/>
      <c r="J119" s="20"/>
      <c r="K119" s="40"/>
      <c r="L119" s="40"/>
    </row>
    <row r="120" spans="1:12" s="24" customFormat="1" ht="20.25" customHeight="1" x14ac:dyDescent="0.25">
      <c r="A120" s="105"/>
      <c r="B120" s="9" t="s">
        <v>39</v>
      </c>
      <c r="C120" s="8" t="s">
        <v>31</v>
      </c>
      <c r="D120" s="60">
        <v>3.6600000000000001E-2</v>
      </c>
      <c r="E120" s="40">
        <f>D120*E115</f>
        <v>0.93330000000000002</v>
      </c>
      <c r="F120" s="20"/>
      <c r="G120" s="40"/>
      <c r="H120" s="20"/>
      <c r="I120" s="71"/>
      <c r="J120" s="20"/>
      <c r="K120" s="40"/>
      <c r="L120" s="40"/>
    </row>
    <row r="121" spans="1:12" s="24" customFormat="1" ht="27" x14ac:dyDescent="0.25">
      <c r="A121" s="105"/>
      <c r="B121" s="9" t="s">
        <v>40</v>
      </c>
      <c r="C121" s="8" t="s">
        <v>41</v>
      </c>
      <c r="D121" s="8">
        <v>2.1</v>
      </c>
      <c r="E121" s="40">
        <f>D121*E115</f>
        <v>53.550000000000004</v>
      </c>
      <c r="F121" s="40"/>
      <c r="G121" s="40"/>
      <c r="H121" s="40"/>
      <c r="I121" s="71"/>
      <c r="J121" s="20"/>
      <c r="K121" s="40"/>
      <c r="L121" s="40"/>
    </row>
    <row r="122" spans="1:12" s="24" customFormat="1" ht="20.25" customHeight="1" x14ac:dyDescent="0.25">
      <c r="A122" s="105"/>
      <c r="B122" s="9" t="s">
        <v>42</v>
      </c>
      <c r="C122" s="8" t="s">
        <v>41</v>
      </c>
      <c r="D122" s="8">
        <v>2.7</v>
      </c>
      <c r="E122" s="40">
        <f>E115*D122</f>
        <v>68.850000000000009</v>
      </c>
      <c r="F122" s="40"/>
      <c r="G122" s="40"/>
      <c r="H122" s="40"/>
      <c r="I122" s="71"/>
      <c r="J122" s="20"/>
      <c r="K122" s="40"/>
      <c r="L122" s="40"/>
    </row>
    <row r="123" spans="1:12" s="24" customFormat="1" ht="20.25" customHeight="1" x14ac:dyDescent="0.25">
      <c r="A123" s="106"/>
      <c r="B123" s="9" t="s">
        <v>43</v>
      </c>
      <c r="C123" s="8" t="s">
        <v>17</v>
      </c>
      <c r="D123" s="8">
        <v>0.32</v>
      </c>
      <c r="E123" s="8">
        <f>D123*E115</f>
        <v>8.16</v>
      </c>
      <c r="F123" s="20"/>
      <c r="G123" s="40"/>
      <c r="H123" s="20"/>
      <c r="I123" s="71"/>
      <c r="J123" s="20"/>
      <c r="K123" s="40"/>
      <c r="L123" s="40"/>
    </row>
    <row r="124" spans="1:12" s="24" customFormat="1" ht="30" x14ac:dyDescent="0.25">
      <c r="A124" s="84"/>
      <c r="B124" s="79" t="s">
        <v>75</v>
      </c>
      <c r="C124" s="84"/>
      <c r="D124" s="85"/>
      <c r="E124" s="86"/>
      <c r="F124" s="87"/>
      <c r="G124" s="88"/>
      <c r="H124" s="89"/>
      <c r="I124" s="89"/>
      <c r="J124" s="88"/>
      <c r="K124" s="88"/>
      <c r="L124" s="95"/>
    </row>
    <row r="125" spans="1:12" s="24" customFormat="1" ht="38.25" x14ac:dyDescent="0.25">
      <c r="A125" s="77">
        <v>24</v>
      </c>
      <c r="B125" s="2" t="s">
        <v>7</v>
      </c>
      <c r="C125" s="77" t="s">
        <v>30</v>
      </c>
      <c r="D125" s="37"/>
      <c r="E125" s="25">
        <v>25</v>
      </c>
      <c r="F125" s="10"/>
      <c r="G125" s="10"/>
      <c r="H125" s="10"/>
      <c r="I125" s="10"/>
      <c r="J125" s="10"/>
      <c r="K125" s="10"/>
      <c r="L125" s="40"/>
    </row>
    <row r="126" spans="1:12" s="24" customFormat="1" ht="51" x14ac:dyDescent="0.25">
      <c r="A126" s="104">
        <v>25</v>
      </c>
      <c r="B126" s="2" t="s">
        <v>74</v>
      </c>
      <c r="C126" s="8" t="s">
        <v>63</v>
      </c>
      <c r="D126" s="8"/>
      <c r="E126" s="20">
        <v>26</v>
      </c>
      <c r="F126" s="8"/>
      <c r="G126" s="40"/>
      <c r="H126" s="20"/>
      <c r="I126" s="71"/>
      <c r="J126" s="20"/>
      <c r="K126" s="40"/>
      <c r="L126" s="40"/>
    </row>
    <row r="127" spans="1:12" s="24" customFormat="1" ht="20.25" customHeight="1" x14ac:dyDescent="0.25">
      <c r="A127" s="106"/>
      <c r="B127" s="9" t="s">
        <v>64</v>
      </c>
      <c r="C127" s="8" t="s">
        <v>50</v>
      </c>
      <c r="D127" s="8">
        <f>(2.02+0.101*10)/100</f>
        <v>3.0300000000000004E-2</v>
      </c>
      <c r="E127" s="40">
        <f>D127*E126</f>
        <v>0.78780000000000006</v>
      </c>
      <c r="F127" s="77"/>
      <c r="G127" s="40"/>
      <c r="H127" s="77"/>
      <c r="I127" s="71"/>
      <c r="J127" s="20"/>
      <c r="K127" s="40"/>
      <c r="L127" s="40"/>
    </row>
    <row r="128" spans="1:12" s="24" customFormat="1" ht="27" x14ac:dyDescent="0.25">
      <c r="A128" s="102">
        <v>26</v>
      </c>
      <c r="B128" s="9" t="s">
        <v>51</v>
      </c>
      <c r="C128" s="77" t="s">
        <v>52</v>
      </c>
      <c r="D128" s="25"/>
      <c r="E128" s="37">
        <f>(355.5+524.4+63.9)/1000</f>
        <v>0.94379999999999997</v>
      </c>
      <c r="F128" s="28"/>
      <c r="G128" s="28"/>
      <c r="H128" s="10"/>
      <c r="I128" s="10"/>
      <c r="J128" s="28"/>
      <c r="K128" s="28"/>
      <c r="L128" s="40"/>
    </row>
    <row r="129" spans="1:12" s="24" customFormat="1" ht="20.25" customHeight="1" x14ac:dyDescent="0.25">
      <c r="A129" s="111"/>
      <c r="B129" s="2" t="s">
        <v>8</v>
      </c>
      <c r="C129" s="77" t="s">
        <v>52</v>
      </c>
      <c r="D129" s="97">
        <v>1.06</v>
      </c>
      <c r="E129" s="37">
        <f>D129*355.5/1000</f>
        <v>0.37683000000000005</v>
      </c>
      <c r="F129" s="10"/>
      <c r="G129" s="10"/>
      <c r="H129" s="10"/>
      <c r="I129" s="10"/>
      <c r="J129" s="28"/>
      <c r="K129" s="28"/>
      <c r="L129" s="40"/>
    </row>
    <row r="130" spans="1:12" s="24" customFormat="1" ht="20.25" customHeight="1" x14ac:dyDescent="0.25">
      <c r="A130" s="111"/>
      <c r="B130" s="2" t="s">
        <v>9</v>
      </c>
      <c r="C130" s="77" t="s">
        <v>52</v>
      </c>
      <c r="D130" s="97">
        <v>1.06</v>
      </c>
      <c r="E130" s="37">
        <f>D130*524.4/1000</f>
        <v>0.55586400000000002</v>
      </c>
      <c r="F130" s="10"/>
      <c r="G130" s="10"/>
      <c r="H130" s="10"/>
      <c r="I130" s="10"/>
      <c r="J130" s="28"/>
      <c r="K130" s="28"/>
      <c r="L130" s="40"/>
    </row>
    <row r="131" spans="1:12" s="24" customFormat="1" ht="25.5" x14ac:dyDescent="0.25">
      <c r="A131" s="111"/>
      <c r="B131" s="2" t="s">
        <v>10</v>
      </c>
      <c r="C131" s="77" t="s">
        <v>52</v>
      </c>
      <c r="D131" s="97">
        <v>1.06</v>
      </c>
      <c r="E131" s="37">
        <f>D131*63.9/1000</f>
        <v>6.7734000000000003E-2</v>
      </c>
      <c r="F131" s="10"/>
      <c r="G131" s="10"/>
      <c r="H131" s="10"/>
      <c r="I131" s="10"/>
      <c r="J131" s="28"/>
      <c r="K131" s="28"/>
      <c r="L131" s="40"/>
    </row>
    <row r="132" spans="1:12" s="24" customFormat="1" ht="20.25" customHeight="1" x14ac:dyDescent="0.25">
      <c r="A132" s="111"/>
      <c r="B132" s="9" t="s">
        <v>53</v>
      </c>
      <c r="C132" s="77" t="s">
        <v>31</v>
      </c>
      <c r="D132" s="25">
        <v>3.5</v>
      </c>
      <c r="E132" s="25">
        <f>E128*D132</f>
        <v>3.3033000000000001</v>
      </c>
      <c r="F132" s="10"/>
      <c r="G132" s="10"/>
      <c r="H132" s="10"/>
      <c r="I132" s="10"/>
      <c r="J132" s="28"/>
      <c r="K132" s="28"/>
      <c r="L132" s="40"/>
    </row>
    <row r="133" spans="1:12" s="24" customFormat="1" ht="20.25" customHeight="1" x14ac:dyDescent="0.25">
      <c r="A133" s="111"/>
      <c r="B133" s="39" t="s">
        <v>54</v>
      </c>
      <c r="C133" s="77" t="s">
        <v>41</v>
      </c>
      <c r="D133" s="37">
        <v>0.6</v>
      </c>
      <c r="E133" s="25">
        <f>E128*D133</f>
        <v>0.56628000000000001</v>
      </c>
      <c r="F133" s="10"/>
      <c r="G133" s="10"/>
      <c r="H133" s="10"/>
      <c r="I133" s="10"/>
      <c r="J133" s="28"/>
      <c r="K133" s="28"/>
      <c r="L133" s="40"/>
    </row>
    <row r="134" spans="1:12" s="24" customFormat="1" ht="20.25" customHeight="1" x14ac:dyDescent="0.25">
      <c r="A134" s="103"/>
      <c r="B134" s="39" t="s">
        <v>42</v>
      </c>
      <c r="C134" s="76" t="s">
        <v>41</v>
      </c>
      <c r="D134" s="46">
        <v>12.8</v>
      </c>
      <c r="E134" s="46">
        <f>E128*D134</f>
        <v>12.080640000000001</v>
      </c>
      <c r="F134" s="10"/>
      <c r="G134" s="10"/>
      <c r="H134" s="47"/>
      <c r="I134" s="47"/>
      <c r="J134" s="48"/>
      <c r="K134" s="48"/>
      <c r="L134" s="40"/>
    </row>
    <row r="135" spans="1:12" s="24" customFormat="1" ht="27" x14ac:dyDescent="0.25">
      <c r="A135" s="102">
        <v>27</v>
      </c>
      <c r="B135" s="9" t="s">
        <v>55</v>
      </c>
      <c r="C135" s="77" t="s">
        <v>45</v>
      </c>
      <c r="D135" s="37"/>
      <c r="E135" s="25">
        <v>49</v>
      </c>
      <c r="F135" s="10"/>
      <c r="G135" s="10"/>
      <c r="H135" s="10"/>
      <c r="I135" s="10"/>
      <c r="J135" s="10"/>
      <c r="K135" s="10"/>
      <c r="L135" s="40"/>
    </row>
    <row r="136" spans="1:12" s="24" customFormat="1" ht="20.25" customHeight="1" x14ac:dyDescent="0.25">
      <c r="A136" s="111"/>
      <c r="B136" s="39" t="s">
        <v>56</v>
      </c>
      <c r="C136" s="77" t="s">
        <v>41</v>
      </c>
      <c r="D136" s="37">
        <v>0.251</v>
      </c>
      <c r="E136" s="25">
        <f>E135*D136</f>
        <v>12.298999999999999</v>
      </c>
      <c r="F136" s="28"/>
      <c r="G136" s="10"/>
      <c r="H136" s="10"/>
      <c r="I136" s="10"/>
      <c r="J136" s="28"/>
      <c r="K136" s="28"/>
      <c r="L136" s="40"/>
    </row>
    <row r="137" spans="1:12" s="24" customFormat="1" ht="20.25" customHeight="1" x14ac:dyDescent="0.25">
      <c r="A137" s="103"/>
      <c r="B137" s="39" t="s">
        <v>57</v>
      </c>
      <c r="C137" s="77" t="s">
        <v>41</v>
      </c>
      <c r="D137" s="37">
        <v>2.7E-2</v>
      </c>
      <c r="E137" s="25">
        <f>E135*D137</f>
        <v>1.323</v>
      </c>
      <c r="F137" s="28"/>
      <c r="G137" s="10"/>
      <c r="H137" s="10"/>
      <c r="I137" s="10"/>
      <c r="J137" s="28"/>
      <c r="K137" s="28"/>
      <c r="L137" s="40"/>
    </row>
    <row r="138" spans="1:12" s="24" customFormat="1" ht="38.25" x14ac:dyDescent="0.25">
      <c r="A138" s="102">
        <v>28</v>
      </c>
      <c r="B138" s="3" t="s">
        <v>11</v>
      </c>
      <c r="C138" s="77" t="s">
        <v>48</v>
      </c>
      <c r="D138" s="37"/>
      <c r="E138" s="25">
        <v>0.15</v>
      </c>
      <c r="F138" s="10"/>
      <c r="G138" s="10"/>
      <c r="H138" s="10"/>
      <c r="I138" s="10"/>
      <c r="J138" s="10"/>
      <c r="K138" s="10"/>
      <c r="L138" s="40"/>
    </row>
    <row r="139" spans="1:12" s="24" customFormat="1" ht="20.25" customHeight="1" x14ac:dyDescent="0.25">
      <c r="A139" s="103"/>
      <c r="B139" s="39" t="s">
        <v>71</v>
      </c>
      <c r="C139" s="77" t="s">
        <v>48</v>
      </c>
      <c r="D139" s="37">
        <v>1.05</v>
      </c>
      <c r="E139" s="25">
        <f>E138*D139</f>
        <v>0.1575</v>
      </c>
      <c r="F139" s="28"/>
      <c r="G139" s="10"/>
      <c r="H139" s="10"/>
      <c r="I139" s="10"/>
      <c r="J139" s="28"/>
      <c r="K139" s="28"/>
      <c r="L139" s="40"/>
    </row>
    <row r="140" spans="1:12" s="24" customFormat="1" ht="45" x14ac:dyDescent="0.25">
      <c r="A140" s="78"/>
      <c r="B140" s="90" t="s">
        <v>12</v>
      </c>
      <c r="C140" s="78"/>
      <c r="D140" s="80"/>
      <c r="E140" s="81"/>
      <c r="F140" s="91"/>
      <c r="G140" s="82"/>
      <c r="H140" s="82"/>
      <c r="I140" s="82"/>
      <c r="J140" s="91"/>
      <c r="K140" s="91"/>
      <c r="L140" s="95"/>
    </row>
    <row r="141" spans="1:12" s="24" customFormat="1" ht="38.25" x14ac:dyDescent="0.25">
      <c r="A141" s="104">
        <v>29</v>
      </c>
      <c r="B141" s="4" t="s">
        <v>14</v>
      </c>
      <c r="C141" s="40" t="s">
        <v>45</v>
      </c>
      <c r="D141" s="40"/>
      <c r="E141" s="40">
        <v>17.5</v>
      </c>
      <c r="F141" s="40"/>
      <c r="G141" s="40"/>
      <c r="H141" s="40"/>
      <c r="I141" s="40"/>
      <c r="J141" s="40"/>
      <c r="K141" s="40"/>
      <c r="L141" s="40"/>
    </row>
    <row r="142" spans="1:12" s="24" customFormat="1" ht="20.25" customHeight="1" x14ac:dyDescent="0.25">
      <c r="A142" s="106"/>
      <c r="B142" s="9" t="s">
        <v>99</v>
      </c>
      <c r="C142" s="40" t="s">
        <v>48</v>
      </c>
      <c r="D142" s="40" t="s">
        <v>72</v>
      </c>
      <c r="E142" s="40">
        <v>1.25</v>
      </c>
      <c r="F142" s="40"/>
      <c r="G142" s="40"/>
      <c r="H142" s="40"/>
      <c r="I142" s="40"/>
      <c r="J142" s="40"/>
      <c r="K142" s="40"/>
      <c r="L142" s="40"/>
    </row>
    <row r="143" spans="1:12" s="24" customFormat="1" ht="38.25" x14ac:dyDescent="0.25">
      <c r="A143" s="104">
        <v>30</v>
      </c>
      <c r="B143" s="2" t="s">
        <v>13</v>
      </c>
      <c r="C143" s="40" t="s">
        <v>45</v>
      </c>
      <c r="D143" s="40"/>
      <c r="E143" s="40">
        <v>15</v>
      </c>
      <c r="F143" s="40"/>
      <c r="G143" s="40"/>
      <c r="H143" s="40"/>
      <c r="I143" s="40"/>
      <c r="J143" s="40"/>
      <c r="K143" s="40"/>
      <c r="L143" s="40"/>
    </row>
    <row r="144" spans="1:12" s="24" customFormat="1" ht="20.25" customHeight="1" x14ac:dyDescent="0.25">
      <c r="A144" s="106"/>
      <c r="B144" s="9" t="s">
        <v>99</v>
      </c>
      <c r="C144" s="40" t="s">
        <v>48</v>
      </c>
      <c r="D144" s="40" t="s">
        <v>72</v>
      </c>
      <c r="E144" s="40">
        <v>1.9</v>
      </c>
      <c r="F144" s="40"/>
      <c r="G144" s="40"/>
      <c r="H144" s="40"/>
      <c r="I144" s="40"/>
      <c r="J144" s="40"/>
      <c r="K144" s="40"/>
      <c r="L144" s="40"/>
    </row>
    <row r="145" spans="1:13" s="24" customFormat="1" ht="20.25" customHeight="1" x14ac:dyDescent="0.25">
      <c r="A145" s="43"/>
      <c r="B145" s="49" t="s">
        <v>26</v>
      </c>
      <c r="C145" s="43"/>
      <c r="D145" s="43"/>
      <c r="E145" s="50"/>
      <c r="F145" s="43"/>
      <c r="G145" s="50"/>
      <c r="H145" s="43"/>
      <c r="I145" s="50"/>
      <c r="J145" s="43"/>
      <c r="K145" s="50"/>
      <c r="L145" s="50"/>
    </row>
    <row r="146" spans="1:13" s="24" customFormat="1" ht="20.25" customHeight="1" x14ac:dyDescent="0.25">
      <c r="A146" s="43"/>
      <c r="B146" s="49" t="s">
        <v>86</v>
      </c>
      <c r="C146" s="43"/>
      <c r="D146" s="43"/>
      <c r="E146" s="50"/>
      <c r="F146" s="43"/>
      <c r="G146" s="50"/>
      <c r="H146" s="43"/>
      <c r="I146" s="50"/>
      <c r="J146" s="43"/>
      <c r="K146" s="50"/>
      <c r="L146" s="50"/>
    </row>
    <row r="147" spans="1:13" s="24" customFormat="1" ht="20.25" customHeight="1" x14ac:dyDescent="0.25">
      <c r="A147" s="43"/>
      <c r="B147" s="49" t="s">
        <v>100</v>
      </c>
      <c r="C147" s="74">
        <v>0.1</v>
      </c>
      <c r="D147" s="74"/>
      <c r="E147" s="10"/>
      <c r="F147" s="74"/>
      <c r="G147" s="10"/>
      <c r="H147" s="74"/>
      <c r="I147" s="10"/>
      <c r="J147" s="74"/>
      <c r="K147" s="10"/>
      <c r="L147" s="10"/>
    </row>
    <row r="148" spans="1:13" s="24" customFormat="1" ht="20.25" customHeight="1" x14ac:dyDescent="0.25">
      <c r="A148" s="43"/>
      <c r="B148" s="49" t="s">
        <v>26</v>
      </c>
      <c r="C148" s="74"/>
      <c r="D148" s="74"/>
      <c r="E148" s="10"/>
      <c r="F148" s="74"/>
      <c r="G148" s="10"/>
      <c r="H148" s="74"/>
      <c r="I148" s="10"/>
      <c r="J148" s="74"/>
      <c r="K148" s="10"/>
      <c r="L148" s="50"/>
      <c r="M148" s="51"/>
    </row>
    <row r="149" spans="1:13" s="24" customFormat="1" ht="20.25" customHeight="1" x14ac:dyDescent="0.25">
      <c r="A149" s="43"/>
      <c r="B149" s="49" t="s">
        <v>101</v>
      </c>
      <c r="C149" s="74">
        <v>0.08</v>
      </c>
      <c r="D149" s="74"/>
      <c r="E149" s="10"/>
      <c r="F149" s="74"/>
      <c r="G149" s="10"/>
      <c r="H149" s="74"/>
      <c r="I149" s="10"/>
      <c r="J149" s="74"/>
      <c r="K149" s="10"/>
      <c r="L149" s="10"/>
    </row>
    <row r="150" spans="1:13" s="24" customFormat="1" ht="20.25" customHeight="1" x14ac:dyDescent="0.25">
      <c r="A150" s="43"/>
      <c r="B150" s="49" t="s">
        <v>26</v>
      </c>
      <c r="C150" s="74"/>
      <c r="D150" s="74"/>
      <c r="E150" s="10"/>
      <c r="F150" s="74"/>
      <c r="G150" s="10"/>
      <c r="H150" s="74"/>
      <c r="I150" s="10"/>
      <c r="J150" s="74"/>
      <c r="K150" s="10"/>
      <c r="L150" s="50"/>
      <c r="M150" s="51"/>
    </row>
    <row r="151" spans="1:13" s="24" customFormat="1" ht="20.25" customHeight="1" x14ac:dyDescent="0.25">
      <c r="A151" s="43"/>
      <c r="B151" s="49" t="s">
        <v>58</v>
      </c>
      <c r="C151" s="74">
        <v>0.03</v>
      </c>
      <c r="D151" s="74"/>
      <c r="E151" s="10"/>
      <c r="F151" s="74"/>
      <c r="G151" s="10"/>
      <c r="H151" s="74"/>
      <c r="I151" s="10"/>
      <c r="J151" s="74"/>
      <c r="K151" s="10"/>
      <c r="L151" s="10"/>
    </row>
    <row r="152" spans="1:13" s="24" customFormat="1" ht="20.25" customHeight="1" x14ac:dyDescent="0.25">
      <c r="A152" s="43"/>
      <c r="B152" s="49" t="s">
        <v>26</v>
      </c>
      <c r="C152" s="74"/>
      <c r="D152" s="74"/>
      <c r="E152" s="10"/>
      <c r="F152" s="74"/>
      <c r="G152" s="50"/>
      <c r="H152" s="74"/>
      <c r="I152" s="50"/>
      <c r="J152" s="74"/>
      <c r="K152" s="50"/>
      <c r="L152" s="50"/>
    </row>
    <row r="153" spans="1:13" s="24" customFormat="1" ht="20.25" customHeight="1" x14ac:dyDescent="0.25">
      <c r="A153" s="43"/>
      <c r="B153" s="49" t="s">
        <v>59</v>
      </c>
      <c r="C153" s="74">
        <v>0.18</v>
      </c>
      <c r="D153" s="74"/>
      <c r="E153" s="10"/>
      <c r="F153" s="74"/>
      <c r="G153" s="10"/>
      <c r="H153" s="74"/>
      <c r="I153" s="10"/>
      <c r="J153" s="74"/>
      <c r="K153" s="50"/>
      <c r="L153" s="10"/>
    </row>
    <row r="154" spans="1:13" s="24" customFormat="1" ht="20.25" customHeight="1" x14ac:dyDescent="0.25">
      <c r="A154" s="43"/>
      <c r="B154" s="49" t="s">
        <v>26</v>
      </c>
      <c r="C154" s="74"/>
      <c r="D154" s="74"/>
      <c r="E154" s="10"/>
      <c r="F154" s="74"/>
      <c r="G154" s="50"/>
      <c r="H154" s="74"/>
      <c r="I154" s="50"/>
      <c r="J154" s="74"/>
      <c r="K154" s="50"/>
      <c r="L154" s="50"/>
    </row>
    <row r="155" spans="1:13" ht="15.75" customHeight="1" x14ac:dyDescent="0.2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1:13" ht="15.75" customHeight="1" x14ac:dyDescent="0.25">
      <c r="A156" s="123"/>
      <c r="B156" s="124" t="s">
        <v>104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1:13" ht="15.75" customHeight="1" x14ac:dyDescent="0.25">
      <c r="A157" s="123"/>
      <c r="B157" s="125" t="s">
        <v>105</v>
      </c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1:13" ht="45" customHeight="1" x14ac:dyDescent="0.25">
      <c r="A158" s="123"/>
      <c r="B158" s="126" t="s">
        <v>106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</row>
    <row r="159" spans="1:13" ht="15" customHeight="1" x14ac:dyDescent="0.2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</row>
    <row r="160" spans="1:13" ht="15.75" customHeight="1" x14ac:dyDescent="0.2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</row>
    <row r="161" spans="1:12" ht="15" customHeight="1" x14ac:dyDescent="0.2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</row>
    <row r="162" spans="1:12" ht="15" customHeight="1" x14ac:dyDescent="0.25">
      <c r="A162" s="123"/>
      <c r="B162" s="127" t="s">
        <v>107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3"/>
    </row>
    <row r="163" spans="1:12" ht="15" customHeight="1" x14ac:dyDescent="0.2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</row>
    <row r="164" spans="1:12" ht="15" customHeight="1" x14ac:dyDescent="0.2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</row>
    <row r="165" spans="1:12" ht="15.75" customHeight="1" x14ac:dyDescent="0.2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</row>
    <row r="166" spans="1:12" ht="15" customHeight="1" x14ac:dyDescent="0.2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</row>
    <row r="167" spans="1:12" ht="15" customHeight="1" x14ac:dyDescent="0.2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</row>
    <row r="168" spans="1:12" ht="15" customHeight="1" x14ac:dyDescent="0.2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</row>
    <row r="169" spans="1:12" ht="15" customHeight="1" x14ac:dyDescent="0.2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</row>
    <row r="170" spans="1:12" ht="15" customHeight="1" x14ac:dyDescent="0.2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</row>
    <row r="171" spans="1:12" ht="15" customHeight="1" x14ac:dyDescent="0.2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</row>
  </sheetData>
  <autoFilter ref="A5:L66"/>
  <mergeCells count="41">
    <mergeCell ref="B158:L158"/>
    <mergeCell ref="B162:K162"/>
    <mergeCell ref="A3:A4"/>
    <mergeCell ref="B3:B4"/>
    <mergeCell ref="C3:C4"/>
    <mergeCell ref="D3:D4"/>
    <mergeCell ref="E3:E4"/>
    <mergeCell ref="A63:A64"/>
    <mergeCell ref="A65:A66"/>
    <mergeCell ref="B6:K6"/>
    <mergeCell ref="A34:A36"/>
    <mergeCell ref="A37:A45"/>
    <mergeCell ref="A48:A49"/>
    <mergeCell ref="A50:A56"/>
    <mergeCell ref="A57:A59"/>
    <mergeCell ref="A60:A61"/>
    <mergeCell ref="A15:A16"/>
    <mergeCell ref="A17:A22"/>
    <mergeCell ref="A24:A27"/>
    <mergeCell ref="A32:A33"/>
    <mergeCell ref="A95:A100"/>
    <mergeCell ref="A102:A105"/>
    <mergeCell ref="A110:A111"/>
    <mergeCell ref="A112:A114"/>
    <mergeCell ref="A115:A123"/>
    <mergeCell ref="A126:A127"/>
    <mergeCell ref="A128:A134"/>
    <mergeCell ref="A135:A137"/>
    <mergeCell ref="A138:A139"/>
    <mergeCell ref="A141:A142"/>
    <mergeCell ref="A143:A144"/>
    <mergeCell ref="A1:L1"/>
    <mergeCell ref="B68:K68"/>
    <mergeCell ref="A77:A78"/>
    <mergeCell ref="A79:A88"/>
    <mergeCell ref="A93:A94"/>
    <mergeCell ref="F3:G3"/>
    <mergeCell ref="H3:I3"/>
    <mergeCell ref="J3:K3"/>
    <mergeCell ref="L3:L4"/>
    <mergeCell ref="J2:L2"/>
  </mergeCells>
  <conditionalFormatting sqref="B10:E10 B15:E22 C24:D27 B28:E28 B30:E30 B32:E38 B48:E49 C51:E51 C57:D61">
    <cfRule type="cellIs" dxfId="39" priority="53" stopIfTrue="1" operator="equal">
      <formula>0</formula>
    </cfRule>
  </conditionalFormatting>
  <conditionalFormatting sqref="B8:E8">
    <cfRule type="cellIs" dxfId="38" priority="50" stopIfTrue="1" operator="equal">
      <formula>0</formula>
    </cfRule>
  </conditionalFormatting>
  <conditionalFormatting sqref="B13:E13">
    <cfRule type="cellIs" dxfId="37" priority="49" stopIfTrue="1" operator="equal">
      <formula>0</formula>
    </cfRule>
  </conditionalFormatting>
  <conditionalFormatting sqref="B11:E11">
    <cfRule type="cellIs" dxfId="36" priority="48" stopIfTrue="1" operator="equal">
      <formula>0</formula>
    </cfRule>
  </conditionalFormatting>
  <conditionalFormatting sqref="B7:E7">
    <cfRule type="cellIs" dxfId="35" priority="52" stopIfTrue="1" operator="equal">
      <formula>0</formula>
    </cfRule>
  </conditionalFormatting>
  <conditionalFormatting sqref="B14:E14">
    <cfRule type="cellIs" dxfId="34" priority="46" stopIfTrue="1" operator="equal">
      <formula>0</formula>
    </cfRule>
  </conditionalFormatting>
  <conditionalFormatting sqref="B23:E23">
    <cfRule type="cellIs" dxfId="33" priority="44" stopIfTrue="1" operator="equal">
      <formula>0</formula>
    </cfRule>
  </conditionalFormatting>
  <conditionalFormatting sqref="B29:E29">
    <cfRule type="cellIs" dxfId="32" priority="40" stopIfTrue="1" operator="equal">
      <formula>0</formula>
    </cfRule>
  </conditionalFormatting>
  <conditionalFormatting sqref="C52:E52">
    <cfRule type="cellIs" dxfId="31" priority="25" stopIfTrue="1" operator="equal">
      <formula>0</formula>
    </cfRule>
  </conditionalFormatting>
  <conditionalFormatting sqref="B39:E45">
    <cfRule type="cellIs" dxfId="30" priority="35" stopIfTrue="1" operator="equal">
      <formula>0</formula>
    </cfRule>
  </conditionalFormatting>
  <conditionalFormatting sqref="C47:D47">
    <cfRule type="cellIs" dxfId="29" priority="26" stopIfTrue="1" operator="equal">
      <formula>0</formula>
    </cfRule>
  </conditionalFormatting>
  <conditionalFormatting sqref="C54:E54">
    <cfRule type="cellIs" dxfId="28" priority="33" stopIfTrue="1" operator="equal">
      <formula>0</formula>
    </cfRule>
  </conditionalFormatting>
  <conditionalFormatting sqref="C62:D62">
    <cfRule type="cellIs" dxfId="27" priority="32" stopIfTrue="1" operator="equal">
      <formula>0</formula>
    </cfRule>
  </conditionalFormatting>
  <conditionalFormatting sqref="C50:E50 C56:E56">
    <cfRule type="cellIs" dxfId="26" priority="30" stopIfTrue="1" operator="equal">
      <formula>0</formula>
    </cfRule>
  </conditionalFormatting>
  <conditionalFormatting sqref="B46:E46">
    <cfRule type="cellIs" dxfId="25" priority="31" stopIfTrue="1" operator="equal">
      <formula>0</formula>
    </cfRule>
  </conditionalFormatting>
  <conditionalFormatting sqref="C55:E55">
    <cfRule type="cellIs" dxfId="24" priority="28" stopIfTrue="1" operator="equal">
      <formula>0</formula>
    </cfRule>
  </conditionalFormatting>
  <conditionalFormatting sqref="C53:E53">
    <cfRule type="cellIs" dxfId="23" priority="27" stopIfTrue="1" operator="equal">
      <formula>0</formula>
    </cfRule>
  </conditionalFormatting>
  <conditionalFormatting sqref="B72:E72 B77:E80 B93:E100 C102:D105 B106:E106 B108:E108 B110:E116 B126:E127 C129:E129 C135:D139">
    <cfRule type="cellIs" dxfId="22" priority="23" stopIfTrue="1" operator="equal">
      <formula>0</formula>
    </cfRule>
  </conditionalFormatting>
  <conditionalFormatting sqref="B70:E70">
    <cfRule type="cellIs" dxfId="21" priority="21" stopIfTrue="1" operator="equal">
      <formula>0</formula>
    </cfRule>
  </conditionalFormatting>
  <conditionalFormatting sqref="B75:E75 B91:E91">
    <cfRule type="cellIs" dxfId="20" priority="20" stopIfTrue="1" operator="equal">
      <formula>0</formula>
    </cfRule>
  </conditionalFormatting>
  <conditionalFormatting sqref="B73:E73">
    <cfRule type="cellIs" dxfId="19" priority="19" stopIfTrue="1" operator="equal">
      <formula>0</formula>
    </cfRule>
  </conditionalFormatting>
  <conditionalFormatting sqref="B69:E69">
    <cfRule type="cellIs" dxfId="18" priority="22" stopIfTrue="1" operator="equal">
      <formula>0</formula>
    </cfRule>
  </conditionalFormatting>
  <conditionalFormatting sqref="B76:E76">
    <cfRule type="cellIs" dxfId="17" priority="17" stopIfTrue="1" operator="equal">
      <formula>0</formula>
    </cfRule>
  </conditionalFormatting>
  <conditionalFormatting sqref="B82:E85 B87:E88">
    <cfRule type="cellIs" dxfId="16" priority="18" stopIfTrue="1" operator="equal">
      <formula>0</formula>
    </cfRule>
  </conditionalFormatting>
  <conditionalFormatting sqref="B81:E81">
    <cfRule type="cellIs" dxfId="15" priority="15" stopIfTrue="1" operator="equal">
      <formula>0</formula>
    </cfRule>
  </conditionalFormatting>
  <conditionalFormatting sqref="B86:E86">
    <cfRule type="cellIs" dxfId="14" priority="16" stopIfTrue="1" operator="equal">
      <formula>0</formula>
    </cfRule>
  </conditionalFormatting>
  <conditionalFormatting sqref="B89:E89">
    <cfRule type="cellIs" dxfId="13" priority="14" stopIfTrue="1" operator="equal">
      <formula>0</formula>
    </cfRule>
  </conditionalFormatting>
  <conditionalFormatting sqref="B90:E90">
    <cfRule type="cellIs" dxfId="12" priority="13" stopIfTrue="1" operator="equal">
      <formula>0</formula>
    </cfRule>
  </conditionalFormatting>
  <conditionalFormatting sqref="B92:E92">
    <cfRule type="cellIs" dxfId="11" priority="12" stopIfTrue="1" operator="equal">
      <formula>0</formula>
    </cfRule>
  </conditionalFormatting>
  <conditionalFormatting sqref="B101:E101">
    <cfRule type="cellIs" dxfId="10" priority="11" stopIfTrue="1" operator="equal">
      <formula>0</formula>
    </cfRule>
  </conditionalFormatting>
  <conditionalFormatting sqref="B107:E107">
    <cfRule type="cellIs" dxfId="9" priority="10" stopIfTrue="1" operator="equal">
      <formula>0</formula>
    </cfRule>
  </conditionalFormatting>
  <conditionalFormatting sqref="C125:D125">
    <cfRule type="cellIs" dxfId="8" priority="2" stopIfTrue="1" operator="equal">
      <formula>0</formula>
    </cfRule>
  </conditionalFormatting>
  <conditionalFormatting sqref="B117:E123">
    <cfRule type="cellIs" dxfId="7" priority="9" stopIfTrue="1" operator="equal">
      <formula>0</formula>
    </cfRule>
  </conditionalFormatting>
  <conditionalFormatting sqref="C130:E130">
    <cfRule type="cellIs" dxfId="6" priority="1" stopIfTrue="1" operator="equal">
      <formula>0</formula>
    </cfRule>
  </conditionalFormatting>
  <conditionalFormatting sqref="C131:E131">
    <cfRule type="cellIs" dxfId="5" priority="3" stopIfTrue="1" operator="equal">
      <formula>0</formula>
    </cfRule>
  </conditionalFormatting>
  <conditionalFormatting sqref="C140:D140">
    <cfRule type="cellIs" dxfId="4" priority="8" stopIfTrue="1" operator="equal">
      <formula>0</formula>
    </cfRule>
  </conditionalFormatting>
  <conditionalFormatting sqref="B124:E124">
    <cfRule type="cellIs" dxfId="3" priority="6" stopIfTrue="1" operator="equal">
      <formula>0</formula>
    </cfRule>
  </conditionalFormatting>
  <conditionalFormatting sqref="C128:E128 C134:E134">
    <cfRule type="cellIs" dxfId="2" priority="5" stopIfTrue="1" operator="equal">
      <formula>0</formula>
    </cfRule>
  </conditionalFormatting>
  <conditionalFormatting sqref="C133:E133">
    <cfRule type="cellIs" dxfId="1" priority="4" stopIfTrue="1" operator="equal">
      <formula>0</formula>
    </cfRule>
  </conditionalFormatting>
  <conditionalFormatting sqref="C132:E132">
    <cfRule type="cellIs" dxfId="0" priority="7" stopIfTrue="1" operator="equal">
      <formula>0</formula>
    </cfRule>
  </conditionalFormatting>
  <pageMargins left="0.45" right="0" top="0.75" bottom="0.5" header="0.3" footer="0.3"/>
  <pageSetup paperSize="9" orientation="landscape" r:id="rId1"/>
  <rowBreaks count="1" manualBreakCount="1">
    <brk id="9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რესურსული (2)</vt:lpstr>
      <vt:lpstr>'რესურსული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2020-03-13T11:16:53Z</dcterms:modified>
</cp:coreProperties>
</file>