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წელი\პროექტები\გარე განათების პროექტი\ქ. ყვარლის გარე-განათების სრული რეაბილიტაცია                1 120 072 ლარი\"/>
    </mc:Choice>
  </mc:AlternateContent>
  <bookViews>
    <workbookView xWindow="0" yWindow="0" windowWidth="21570" windowHeight="10800" activeTab="2"/>
  </bookViews>
  <sheets>
    <sheet name="კრებსითი" sheetId="6" r:id="rId1"/>
    <sheet name="ქ. ყვარელი" sheetId="5" r:id="rId2"/>
    <sheet name="ილიას" sheetId="2" r:id="rId3"/>
    <sheet name="ლამიანები" sheetId="7" r:id="rId4"/>
  </sheets>
  <definedNames>
    <definedName name="_xlnm._FilterDatabase" localSheetId="2" hidden="1">ილიას!#REF!</definedName>
    <definedName name="_xlnm._FilterDatabase" localSheetId="1" hidden="1">'ქ. ყვარელი'!#REF!</definedName>
    <definedName name="_xlnm.Print_Area" localSheetId="2">ილიას!$A$1:$M$70</definedName>
    <definedName name="_xlnm.Print_Area" localSheetId="3">ლამიანები!$A$1:$M$70</definedName>
    <definedName name="_xlnm.Print_Area" localSheetId="1">'ქ. ყვარელი'!$A$1:$M$79</definedName>
    <definedName name="_xlnm.Print_Titles" localSheetId="2">ილიას!$9:$9</definedName>
    <definedName name="_xlnm.Print_Titles" localSheetId="1">'ქ. ყვარელი'!$9:$9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6" l="1"/>
  <c r="J16" i="5"/>
  <c r="J24" i="5"/>
  <c r="J25" i="5"/>
  <c r="J26" i="5"/>
  <c r="J29" i="5"/>
  <c r="J30" i="5"/>
  <c r="J35" i="5"/>
  <c r="J36" i="5"/>
  <c r="J48" i="5"/>
  <c r="J49" i="5"/>
  <c r="J50" i="5"/>
  <c r="J51" i="5"/>
  <c r="J52" i="5"/>
  <c r="J53" i="5"/>
  <c r="J54" i="5"/>
  <c r="J55" i="5"/>
  <c r="J56" i="5"/>
  <c r="J62" i="5"/>
  <c r="J64" i="5"/>
  <c r="J65" i="5"/>
  <c r="J66" i="5"/>
  <c r="J67" i="5"/>
  <c r="J68" i="5"/>
  <c r="J69" i="5"/>
  <c r="F51" i="7" l="1"/>
  <c r="F58" i="5"/>
  <c r="M50" i="5" l="1"/>
  <c r="M58" i="5" l="1"/>
  <c r="F50" i="7"/>
  <c r="L50" i="7" s="1"/>
  <c r="M50" i="7" s="1"/>
  <c r="F35" i="7"/>
  <c r="M35" i="7" s="1"/>
  <c r="J59" i="7"/>
  <c r="M59" i="7" s="1"/>
  <c r="J58" i="7"/>
  <c r="M58" i="7" s="1"/>
  <c r="J57" i="7"/>
  <c r="M57" i="7" s="1"/>
  <c r="J56" i="7"/>
  <c r="M56" i="7" s="1"/>
  <c r="J55" i="7"/>
  <c r="M55" i="7" s="1"/>
  <c r="J54" i="7"/>
  <c r="M54" i="7" s="1"/>
  <c r="J53" i="7"/>
  <c r="M53" i="7" s="1"/>
  <c r="F49" i="7"/>
  <c r="J49" i="7" s="1"/>
  <c r="M49" i="7" s="1"/>
  <c r="F48" i="7"/>
  <c r="L51" i="7" s="1"/>
  <c r="M51" i="7" s="1"/>
  <c r="J46" i="7"/>
  <c r="M46" i="7" s="1"/>
  <c r="F45" i="7"/>
  <c r="L45" i="7" s="1"/>
  <c r="M45" i="7" s="1"/>
  <c r="F44" i="7"/>
  <c r="H44" i="7" s="1"/>
  <c r="M44" i="7" s="1"/>
  <c r="M36" i="7"/>
  <c r="F34" i="7"/>
  <c r="M34" i="7" s="1"/>
  <c r="F33" i="7"/>
  <c r="F31" i="7"/>
  <c r="M31" i="7" s="1"/>
  <c r="F30" i="7"/>
  <c r="M30" i="7" s="1"/>
  <c r="F29" i="7"/>
  <c r="M29" i="7" s="1"/>
  <c r="F24" i="7"/>
  <c r="M24" i="7" s="1"/>
  <c r="F23" i="7"/>
  <c r="M23" i="7" s="1"/>
  <c r="F21" i="7"/>
  <c r="F20" i="7"/>
  <c r="M20" i="7" s="1"/>
  <c r="F18" i="7"/>
  <c r="M18" i="7" s="1"/>
  <c r="F16" i="7"/>
  <c r="M16" i="7" s="1"/>
  <c r="F15" i="7"/>
  <c r="M15" i="7" s="1"/>
  <c r="F13" i="7"/>
  <c r="F12" i="7"/>
  <c r="M12" i="7" s="1"/>
  <c r="J52" i="7"/>
  <c r="M52" i="7" s="1"/>
  <c r="M27" i="7"/>
  <c r="M26" i="7"/>
  <c r="M21" i="7"/>
  <c r="L37" i="7" l="1"/>
  <c r="J37" i="7"/>
  <c r="M38" i="7" s="1"/>
  <c r="H48" i="7"/>
  <c r="M48" i="7" s="1"/>
  <c r="H37" i="7"/>
  <c r="L60" i="7"/>
  <c r="J60" i="7"/>
  <c r="M33" i="7"/>
  <c r="H60" i="7"/>
  <c r="M61" i="7" s="1"/>
  <c r="M25" i="7"/>
  <c r="M13" i="7"/>
  <c r="M60" i="7"/>
  <c r="M62" i="7" l="1"/>
  <c r="M37" i="7"/>
  <c r="M39" i="7" s="1"/>
  <c r="M40" i="7" s="1"/>
  <c r="M41" i="7" l="1"/>
  <c r="M63" i="7" s="1"/>
  <c r="M64" i="7" s="1"/>
  <c r="M65" i="7" s="1"/>
  <c r="M66" i="7" s="1"/>
  <c r="M67" i="7" s="1"/>
  <c r="M68" i="7" s="1"/>
  <c r="M69" i="7" l="1"/>
  <c r="J60" i="2"/>
  <c r="M60" i="2" s="1"/>
  <c r="J59" i="2"/>
  <c r="M59" i="2" s="1"/>
  <c r="J58" i="2"/>
  <c r="M58" i="2" s="1"/>
  <c r="J57" i="2"/>
  <c r="M57" i="2" s="1"/>
  <c r="J55" i="2"/>
  <c r="F52" i="2"/>
  <c r="L52" i="2" s="1"/>
  <c r="F51" i="2"/>
  <c r="J51" i="2" s="1"/>
  <c r="F50" i="2"/>
  <c r="F49" i="2"/>
  <c r="J47" i="2"/>
  <c r="M47" i="2" s="1"/>
  <c r="F46" i="2"/>
  <c r="F45" i="2"/>
  <c r="F36" i="2"/>
  <c r="L36" i="2" s="1"/>
  <c r="J37" i="2"/>
  <c r="M37" i="2" s="1"/>
  <c r="F35" i="2"/>
  <c r="L35" i="2" s="1"/>
  <c r="F34" i="2"/>
  <c r="F32" i="2"/>
  <c r="J32" i="2" s="1"/>
  <c r="F31" i="2"/>
  <c r="F30" i="2"/>
  <c r="J28" i="2"/>
  <c r="J27" i="2"/>
  <c r="J26" i="2"/>
  <c r="J25" i="2"/>
  <c r="F24" i="2"/>
  <c r="J24" i="2" s="1"/>
  <c r="F23" i="2"/>
  <c r="F21" i="2"/>
  <c r="F20" i="2"/>
  <c r="F18" i="2"/>
  <c r="F16" i="2"/>
  <c r="J16" i="2" s="1"/>
  <c r="F15" i="2"/>
  <c r="F13" i="2"/>
  <c r="C6" i="6" l="1"/>
  <c r="M69" i="5"/>
  <c r="M68" i="5"/>
  <c r="M67" i="5"/>
  <c r="M66" i="5"/>
  <c r="M65" i="5"/>
  <c r="M64" i="5"/>
  <c r="F63" i="5"/>
  <c r="L63" i="5" s="1"/>
  <c r="M63" i="5" s="1"/>
  <c r="F62" i="5"/>
  <c r="F61" i="5"/>
  <c r="L61" i="5" s="1"/>
  <c r="F60" i="5"/>
  <c r="M60" i="5" s="1"/>
  <c r="M56" i="5"/>
  <c r="M55" i="5"/>
  <c r="M54" i="5"/>
  <c r="M53" i="5"/>
  <c r="M52" i="5"/>
  <c r="M51" i="5"/>
  <c r="M49" i="5"/>
  <c r="M48" i="5"/>
  <c r="F47" i="5"/>
  <c r="L47" i="5" s="1"/>
  <c r="M47" i="5" s="1"/>
  <c r="F46" i="5"/>
  <c r="M46" i="5" s="1"/>
  <c r="F44" i="5"/>
  <c r="L44" i="5" s="1"/>
  <c r="M44" i="5" s="1"/>
  <c r="F43" i="5"/>
  <c r="M26" i="5"/>
  <c r="M25" i="5"/>
  <c r="F24" i="5"/>
  <c r="M24" i="5" s="1"/>
  <c r="F23" i="5"/>
  <c r="M23" i="5" s="1"/>
  <c r="M35" i="5"/>
  <c r="F34" i="5"/>
  <c r="L34" i="5" s="1"/>
  <c r="M34" i="5" s="1"/>
  <c r="F33" i="5"/>
  <c r="L33" i="5" s="1"/>
  <c r="M33" i="5" s="1"/>
  <c r="F32" i="5"/>
  <c r="M32" i="5" s="1"/>
  <c r="F30" i="5"/>
  <c r="M30" i="5" s="1"/>
  <c r="F29" i="5"/>
  <c r="M29" i="5" s="1"/>
  <c r="F28" i="5"/>
  <c r="M28" i="5" s="1"/>
  <c r="F21" i="5"/>
  <c r="L21" i="5" s="1"/>
  <c r="M21" i="5" s="1"/>
  <c r="F20" i="5"/>
  <c r="M20" i="5" s="1"/>
  <c r="F18" i="5"/>
  <c r="M18" i="5" s="1"/>
  <c r="F16" i="5"/>
  <c r="F15" i="5"/>
  <c r="M15" i="5" s="1"/>
  <c r="F13" i="5"/>
  <c r="L13" i="5" s="1"/>
  <c r="F12" i="5"/>
  <c r="M13" i="5" l="1"/>
  <c r="L36" i="5"/>
  <c r="M12" i="5"/>
  <c r="M16" i="5"/>
  <c r="M37" i="5"/>
  <c r="M43" i="5"/>
  <c r="H70" i="5"/>
  <c r="M71" i="5" s="1"/>
  <c r="M62" i="5"/>
  <c r="J70" i="5"/>
  <c r="M61" i="5"/>
  <c r="L70" i="5"/>
  <c r="M36" i="5" l="1"/>
  <c r="M70" i="5"/>
  <c r="M72" i="5" s="1"/>
  <c r="M38" i="5"/>
  <c r="M39" i="5" s="1"/>
  <c r="M40" i="5" s="1"/>
  <c r="M73" i="5" l="1"/>
  <c r="M74" i="5" s="1"/>
  <c r="M75" i="5" s="1"/>
  <c r="M76" i="5" s="1"/>
  <c r="M77" i="5" s="1"/>
  <c r="M78" i="5" s="1"/>
  <c r="J3" i="5" s="1"/>
  <c r="M79" i="5" l="1"/>
  <c r="M51" i="2"/>
  <c r="M52" i="2"/>
  <c r="L46" i="2"/>
  <c r="M16" i="2"/>
  <c r="M15" i="2"/>
  <c r="L13" i="2"/>
  <c r="D3" i="5" l="1"/>
  <c r="C4" i="6"/>
  <c r="J56" i="2"/>
  <c r="M56" i="2" s="1"/>
  <c r="M55" i="2"/>
  <c r="J54" i="2"/>
  <c r="M54" i="2" s="1"/>
  <c r="J53" i="2"/>
  <c r="L50" i="2"/>
  <c r="M50" i="2" s="1"/>
  <c r="M46" i="2"/>
  <c r="M36" i="2"/>
  <c r="M35" i="2"/>
  <c r="M34" i="2"/>
  <c r="M32" i="2"/>
  <c r="J31" i="2"/>
  <c r="J38" i="2" s="1"/>
  <c r="M39" i="2" s="1"/>
  <c r="M30" i="2"/>
  <c r="M28" i="2"/>
  <c r="M27" i="2"/>
  <c r="M26" i="2"/>
  <c r="M24" i="2"/>
  <c r="M23" i="2"/>
  <c r="L21" i="2"/>
  <c r="M21" i="2" s="1"/>
  <c r="M20" i="2"/>
  <c r="M18" i="2"/>
  <c r="F12" i="2"/>
  <c r="M49" i="2" l="1"/>
  <c r="H61" i="2"/>
  <c r="M62" i="2" s="1"/>
  <c r="M53" i="2"/>
  <c r="J61" i="2"/>
  <c r="L61" i="2"/>
  <c r="M31" i="2"/>
  <c r="M25" i="2"/>
  <c r="L38" i="2"/>
  <c r="M12" i="2"/>
  <c r="M45" i="2"/>
  <c r="M61" i="2" s="1"/>
  <c r="M13" i="2"/>
  <c r="M63" i="2" l="1"/>
  <c r="M38" i="2"/>
  <c r="M40" i="2" s="1"/>
  <c r="M41" i="2" l="1"/>
  <c r="M42" i="2" s="1"/>
  <c r="M64" i="2" s="1"/>
  <c r="M65" i="2" l="1"/>
  <c r="M66" i="2" s="1"/>
  <c r="M67" i="2" s="1"/>
  <c r="M68" i="2" s="1"/>
  <c r="M69" i="2" s="1"/>
  <c r="M70" i="2" l="1"/>
  <c r="C7" i="6" l="1"/>
</calcChain>
</file>

<file path=xl/sharedStrings.xml><?xml version="1.0" encoding="utf-8"?>
<sst xmlns="http://schemas.openxmlformats.org/spreadsheetml/2006/main" count="480" uniqueCount="183">
  <si>
    <t xml:space="preserve"> ლოკალურ-რესურსული ხარჯთაღრიცხვა</t>
  </si>
  <si>
    <t>სახარჯთაღრიცხვო ღირებულება</t>
  </si>
  <si>
    <t>ლარი დღგ-ს ჩათვლით</t>
  </si>
  <si>
    <t>ნორმატივის ნომერი და შიფრი</t>
  </si>
  <si>
    <t>სამუშაოებისა და დანახარჯების დასახელება</t>
  </si>
  <si>
    <t>რაოდენობა</t>
  </si>
  <si>
    <t>ღირებულება (ლარი)</t>
  </si>
  <si>
    <t>ნორმატივით  ერთეულზე</t>
  </si>
  <si>
    <t>საპროექტო მონაცემებით</t>
  </si>
  <si>
    <t>ხელფასი</t>
  </si>
  <si>
    <t>მასალები</t>
  </si>
  <si>
    <t>ტრანსპორტი</t>
  </si>
  <si>
    <t xml:space="preserve"> ჯამი</t>
  </si>
  <si>
    <t>ერთეული</t>
  </si>
  <si>
    <t>სულ</t>
  </si>
  <si>
    <t>თავი I   სამშენებლო სამუშაოები</t>
  </si>
  <si>
    <t>ორმოების ამოღება ბოძების დაყენების ადგილებში ორმო-ამომთხრელი მანქანით</t>
  </si>
  <si>
    <t>ცალი</t>
  </si>
  <si>
    <t xml:space="preserve">_შრომითი დანახარჯი             </t>
  </si>
  <si>
    <t>კ-სთ</t>
  </si>
  <si>
    <t>სრფ 14-297</t>
  </si>
  <si>
    <t>ავტოამწე საბურღით</t>
  </si>
  <si>
    <t>მ-სთ</t>
  </si>
  <si>
    <t>საბაზრო</t>
  </si>
  <si>
    <r>
      <t xml:space="preserve">ბეტონი </t>
    </r>
    <r>
      <rPr>
        <sz val="10"/>
        <color indexed="8"/>
        <rFont val="Times New Roman"/>
        <family val="1"/>
      </rPr>
      <t>B</t>
    </r>
    <r>
      <rPr>
        <sz val="10"/>
        <color indexed="8"/>
        <rFont val="AcadNusx"/>
      </rPr>
      <t xml:space="preserve">-15 ტრანსპორტირებით </t>
    </r>
  </si>
  <si>
    <r>
      <t xml:space="preserve"> მ</t>
    </r>
    <r>
      <rPr>
        <vertAlign val="superscript"/>
        <sz val="10"/>
        <color indexed="8"/>
        <rFont val="AcadNusx"/>
      </rPr>
      <t>3</t>
    </r>
  </si>
  <si>
    <t>სნ და წ. IV-84წ. 1-81-2 მისად</t>
  </si>
  <si>
    <t>დარჩენილი გრუნტის გაშლა</t>
  </si>
  <si>
    <r>
      <t>მ</t>
    </r>
    <r>
      <rPr>
        <b/>
        <vertAlign val="superscript"/>
        <sz val="10"/>
        <color indexed="8"/>
        <rFont val="AcadNusx"/>
      </rPr>
      <t>3</t>
    </r>
  </si>
  <si>
    <t>კც/სთ</t>
  </si>
  <si>
    <t>33-251-6 მიყ.</t>
  </si>
  <si>
    <t>ანძის მონტაჟი საძირკველზე</t>
  </si>
  <si>
    <t>14-1-297</t>
  </si>
  <si>
    <t>ამწე საავტომობილო სვლაზე 16 ტ</t>
  </si>
  <si>
    <t>1 ტ</t>
  </si>
  <si>
    <t>1-10-0.14</t>
  </si>
  <si>
    <t>ელექტროდი</t>
  </si>
  <si>
    <t>კგ</t>
  </si>
  <si>
    <t>სრფ 1-10-14</t>
  </si>
  <si>
    <r>
      <t>ლითონის მილი დ-114</t>
    </r>
    <r>
      <rPr>
        <sz val="10"/>
        <rFont val="Calibri"/>
        <family val="2"/>
        <charset val="204"/>
      </rPr>
      <t>×2.5</t>
    </r>
  </si>
  <si>
    <t>სრფ 2.1-106</t>
  </si>
  <si>
    <t>გლინულა</t>
  </si>
  <si>
    <t>მ</t>
  </si>
  <si>
    <t>პრ</t>
  </si>
  <si>
    <t xml:space="preserve"> - თუნუქის ბურთულა სისქით 0.5 მმ დ-125</t>
  </si>
  <si>
    <t>15-164-7</t>
  </si>
  <si>
    <t>ლითონის  A ტიპის  ანძის  შეღებვა 2-ჯერ</t>
  </si>
  <si>
    <t>მ 2</t>
  </si>
  <si>
    <t>სრფ 4-2-34</t>
  </si>
  <si>
    <t xml:space="preserve"> - საღებავი</t>
  </si>
  <si>
    <t xml:space="preserve"> - სხვა მასალები</t>
  </si>
  <si>
    <t>ლარი</t>
  </si>
  <si>
    <t>ანძის დამიწების მოწყობა</t>
  </si>
  <si>
    <t>შესადუღებელი აპარატი</t>
  </si>
  <si>
    <t>მნქ/სთ</t>
  </si>
  <si>
    <t xml:space="preserve"> - სხვა მანქანები</t>
  </si>
  <si>
    <t>lari</t>
  </si>
  <si>
    <t>ლითონის ზოლოვანა 30x3 მმ</t>
  </si>
  <si>
    <t>m</t>
  </si>
  <si>
    <t>ჯამი</t>
  </si>
  <si>
    <t>სატრანსპორტო ხარჯები შიდა გადაზიდვებზე მასალიდან</t>
  </si>
  <si>
    <t xml:space="preserve">ზედნადები ხარჯები </t>
  </si>
  <si>
    <t>I თავის  ჯამი</t>
  </si>
  <si>
    <t>თავი II   ელ. სამონტაჟო სამუშაოები</t>
  </si>
  <si>
    <t>სანათების მონტაჟი ანძებზე</t>
  </si>
  <si>
    <t xml:space="preserve">შრომის დანახარჯი </t>
  </si>
  <si>
    <t>კაც.სთ</t>
  </si>
  <si>
    <t>სრფ 14-20-0409</t>
  </si>
  <si>
    <t>კოშკურა ამწეკალათა</t>
  </si>
  <si>
    <t>მქ/სთ</t>
  </si>
  <si>
    <t>8-150-4</t>
  </si>
  <si>
    <t xml:space="preserve">კაბელების მონტაჟი </t>
  </si>
  <si>
    <t>გრძ.მ</t>
  </si>
  <si>
    <t>მანქ.სთ</t>
  </si>
  <si>
    <t xml:space="preserve">სხვა მასალები </t>
  </si>
  <si>
    <t>სხვა მანქანები</t>
  </si>
  <si>
    <t>სპილენძის kabeli 2X1,5</t>
  </si>
  <si>
    <t>zednadebi xarji eleqtro-samontaJo samuSaoebze xelfasidan</t>
  </si>
  <si>
    <t>II თავის  ჯამი</t>
  </si>
  <si>
    <t>I და II თავის  ჯამი</t>
  </si>
  <si>
    <t xml:space="preserve">გეგმიური დაგროვება </t>
  </si>
  <si>
    <t>დღგ</t>
  </si>
  <si>
    <t>ანძebis მონტაჟი საძირკველზე</t>
  </si>
  <si>
    <t>amwე საავტომობილო სვლაზე 16 ტ</t>
  </si>
  <si>
    <t>m-sT</t>
  </si>
  <si>
    <t>kg</t>
  </si>
  <si>
    <r>
      <t>ლითონის მილი დ-50</t>
    </r>
    <r>
      <rPr>
        <sz val="10"/>
        <rFont val="Calibri"/>
        <family val="2"/>
        <charset val="204"/>
      </rPr>
      <t>×2.5</t>
    </r>
  </si>
  <si>
    <t>jami</t>
  </si>
  <si>
    <t>8-370-3</t>
  </si>
  <si>
    <t>შრომის დანახარჯი</t>
  </si>
  <si>
    <t>სრფ. 14-80</t>
  </si>
  <si>
    <t>ამწე კალათა</t>
  </si>
  <si>
    <t>მქ.სთ</t>
  </si>
  <si>
    <t>სრფ 8.2-55</t>
  </si>
  <si>
    <t>შედგენილია: 1984 წლის სახარჯთაღრიცხვო ნორმატივებისა და 2019 წლის II კვარტლის საბაზრო რესურსულ ფასებში</t>
  </si>
  <si>
    <t>gauTvaliswinebeli xarjebi</t>
  </si>
  <si>
    <r>
      <t xml:space="preserve">  </t>
    </r>
    <r>
      <rPr>
        <b/>
        <sz val="11"/>
        <rFont val="Sylfaen"/>
        <family val="1"/>
        <charset val="204"/>
      </rPr>
      <t>ილიას ტბასთან მისასვლელ გზაზე გარე განათების მოწყობა</t>
    </r>
    <r>
      <rPr>
        <b/>
        <sz val="11"/>
        <rFont val="AcadNusx"/>
      </rPr>
      <t xml:space="preserve"> </t>
    </r>
  </si>
  <si>
    <t>ორმოების შევსება ბეტონით В-15</t>
  </si>
  <si>
    <t>liTonis karada 600*400*300</t>
  </si>
  <si>
    <t>kontraqtori 40/2</t>
  </si>
  <si>
    <t>fotosensori</t>
  </si>
  <si>
    <t>33-20-9</t>
  </si>
  <si>
    <t>კრონშტეინი საკიდით</t>
  </si>
  <si>
    <t>თუნუქის ზოლოვანა (20*0.125მ ჩამჭერით)</t>
  </si>
  <si>
    <t>კაბელის დამჭერი</t>
  </si>
  <si>
    <t>სრფ. 8.2-55</t>
  </si>
  <si>
    <t>კაბელის ჩამჭერი</t>
  </si>
  <si>
    <t>გაუთვალისწისწინებელი ხარჯები</t>
  </si>
  <si>
    <t>ქ. ყვარელში გარე განათების სანათების და ნათურებით შეცვლა ენერგოეფექტური შუქდიოდებით (LED) სანათებით და ნათურებით ი. ჭავჭავაძის გამზირზე დაბალი ანძების, ეკლესიის და ციხე-გალავნის მინათების ჩათვლით და ი. ჭავჭავაძის გამზირზე 4 კმ მონაკვეთზე ბორდიურებზე საინდიკაციო მზის ენერგიიდან მომუშავე სანათების მონტაჟი</t>
  </si>
  <si>
    <t xml:space="preserve">ბეტონი B-15 ტრანსპორტირებით </t>
  </si>
  <si>
    <t>9-17-5  მისად</t>
  </si>
  <si>
    <t>ლითონის მილი დ-114×2.5</t>
  </si>
  <si>
    <t xml:space="preserve">სნ და წ   </t>
  </si>
  <si>
    <t>სრფ 14.1070740</t>
  </si>
  <si>
    <t>სნ და წ. IV-84წ. 8-370-3</t>
  </si>
  <si>
    <r>
      <t>თავი</t>
    </r>
    <r>
      <rPr>
        <b/>
        <sz val="10"/>
        <color rgb="FF000000"/>
        <rFont val="Sylfaen"/>
        <family val="1"/>
      </rPr>
      <t xml:space="preserve"> I   </t>
    </r>
    <r>
      <rPr>
        <sz val="10"/>
        <color rgb="FF000000"/>
        <rFont val="Sylfaen"/>
        <family val="1"/>
      </rPr>
      <t>სამშენებლო</t>
    </r>
    <r>
      <rPr>
        <b/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სამუშაოები</t>
    </r>
  </si>
  <si>
    <r>
      <t xml:space="preserve"> მ</t>
    </r>
    <r>
      <rPr>
        <vertAlign val="superscript"/>
        <sz val="10"/>
        <color rgb="FF000000"/>
        <rFont val="Sylfaen"/>
        <family val="1"/>
      </rPr>
      <t>3</t>
    </r>
  </si>
  <si>
    <r>
      <t xml:space="preserve">1 </t>
    </r>
    <r>
      <rPr>
        <sz val="10"/>
        <color rgb="FF000000"/>
        <rFont val="Sylfaen"/>
        <family val="1"/>
      </rPr>
      <t>ტ</t>
    </r>
  </si>
  <si>
    <r>
      <t>ანძის</t>
    </r>
    <r>
      <rPr>
        <b/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დამიწების</t>
    </r>
    <r>
      <rPr>
        <b/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მოწყობა</t>
    </r>
  </si>
  <si>
    <r>
      <t>კ</t>
    </r>
    <r>
      <rPr>
        <b/>
        <sz val="10"/>
        <color rgb="FF000000"/>
        <rFont val="Sylfaen"/>
        <family val="1"/>
      </rPr>
      <t>-</t>
    </r>
    <r>
      <rPr>
        <sz val="10"/>
        <color rgb="FF000000"/>
        <rFont val="Sylfaen"/>
        <family val="1"/>
      </rPr>
      <t>სთ</t>
    </r>
  </si>
  <si>
    <t xml:space="preserve">                                                           </t>
  </si>
  <si>
    <t>საღებავი</t>
  </si>
  <si>
    <t>გაუთვალისწინებელი ხარჯები</t>
  </si>
  <si>
    <t>მინათების სანათის სამაგრი</t>
  </si>
  <si>
    <t>საინდიკაციო სანათი</t>
  </si>
  <si>
    <t>100გრძ.მ</t>
  </si>
  <si>
    <r>
      <t>ლითონის</t>
    </r>
    <r>
      <rPr>
        <b/>
        <sz val="10"/>
        <color rgb="FF000000"/>
        <rFont val="Sylfaen"/>
        <family val="1"/>
      </rPr>
      <t xml:space="preserve">  A </t>
    </r>
    <r>
      <rPr>
        <sz val="10"/>
        <color rgb="FF000000"/>
        <rFont val="Sylfaen"/>
        <family val="1"/>
      </rPr>
      <t>ტიპის</t>
    </r>
    <r>
      <rPr>
        <b/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ანძების</t>
    </r>
    <r>
      <rPr>
        <b/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დამზადება 57ცალი</t>
    </r>
    <r>
      <rPr>
        <b/>
        <sz val="10"/>
        <color rgb="FF000000"/>
        <rFont val="Sylfaen"/>
        <family val="1"/>
      </rPr>
      <t xml:space="preserve"> </t>
    </r>
  </si>
  <si>
    <t xml:space="preserve">შრომითი დანახარჯი             </t>
  </si>
  <si>
    <t>სხვა მასალები</t>
  </si>
  <si>
    <t>ლითონის  A ტიპის ანძების დამზადება        97 ცალი</t>
  </si>
  <si>
    <t>100 გრძ.მ</t>
  </si>
  <si>
    <t>კრებსითი ხარჯთაღრიცხვა</t>
  </si>
  <si>
    <t>№</t>
  </si>
  <si>
    <t>პროექტის დახახელება</t>
  </si>
  <si>
    <t xml:space="preserve">  ილიას ტბასთან მისასვლელ გზაზე გარე განათების მოწყობა </t>
  </si>
  <si>
    <t>საზომი ერთეული</t>
  </si>
  <si>
    <t xml:space="preserve"># </t>
  </si>
  <si>
    <r>
      <t>მ</t>
    </r>
    <r>
      <rPr>
        <vertAlign val="superscript"/>
        <sz val="10"/>
        <color indexed="8"/>
        <rFont val="AcadNusx"/>
      </rPr>
      <t>3</t>
    </r>
  </si>
  <si>
    <r>
      <t>მ</t>
    </r>
    <r>
      <rPr>
        <b/>
        <vertAlign val="superscript"/>
        <sz val="10"/>
        <color theme="1"/>
        <rFont val="AcadNusx"/>
      </rPr>
      <t>3</t>
    </r>
  </si>
  <si>
    <t>c</t>
  </si>
  <si>
    <r>
      <t>ლითონის</t>
    </r>
    <r>
      <rPr>
        <b/>
        <sz val="10"/>
        <color rgb="FF000000"/>
        <rFont val="Sylfaen"/>
        <family val="1"/>
      </rPr>
      <t xml:space="preserve">  A </t>
    </r>
    <r>
      <rPr>
        <sz val="10"/>
        <color rgb="FF000000"/>
        <rFont val="Sylfaen"/>
        <family val="1"/>
      </rPr>
      <t>ტიპის</t>
    </r>
    <r>
      <rPr>
        <b/>
        <sz val="10"/>
        <color rgb="FF000000"/>
        <rFont val="Sylfaen"/>
        <family val="1"/>
      </rPr>
      <t xml:space="preserve">  </t>
    </r>
    <r>
      <rPr>
        <sz val="10"/>
        <color rgb="FF000000"/>
        <rFont val="Sylfaen"/>
        <family val="1"/>
      </rPr>
      <t>ანძის</t>
    </r>
    <r>
      <rPr>
        <b/>
        <sz val="10"/>
        <color rgb="FF000000"/>
        <rFont val="Sylfaen"/>
        <family val="1"/>
      </rPr>
      <t xml:space="preserve">  </t>
    </r>
    <r>
      <rPr>
        <sz val="10"/>
        <color rgb="FF000000"/>
        <rFont val="Sylfaen"/>
        <family val="1"/>
      </rPr>
      <t>შეღებვა</t>
    </r>
    <r>
      <rPr>
        <b/>
        <sz val="10"/>
        <color rgb="FF000000"/>
        <rFont val="Sylfaen"/>
        <family val="1"/>
      </rPr>
      <t xml:space="preserve">       2-</t>
    </r>
    <r>
      <rPr>
        <sz val="10"/>
        <color rgb="FF000000"/>
        <rFont val="Sylfaen"/>
        <family val="1"/>
      </rPr>
      <t>ჯერ</t>
    </r>
  </si>
  <si>
    <r>
      <t>მ</t>
    </r>
    <r>
      <rPr>
        <vertAlign val="superscript"/>
        <sz val="10"/>
        <color rgb="FF000000"/>
        <rFont val="Sylfaen"/>
        <family val="1"/>
      </rPr>
      <t>3</t>
    </r>
  </si>
  <si>
    <r>
      <t>მ</t>
    </r>
    <r>
      <rPr>
        <vertAlign val="superscript"/>
        <sz val="10"/>
        <color rgb="FF000000"/>
        <rFont val="Sylfaen"/>
        <family val="1"/>
      </rPr>
      <t>2</t>
    </r>
  </si>
  <si>
    <t>N</t>
  </si>
  <si>
    <t>`--------~</t>
  </si>
  <si>
    <t>სნ და წ. IV-84წ.     1-50-2</t>
  </si>
  <si>
    <t>სნ და წ. IV-84წ.  33-254-1</t>
  </si>
  <si>
    <t>ც</t>
  </si>
  <si>
    <t>კონტრაქტორი 40/2</t>
  </si>
  <si>
    <t>ავტოამომრთველი 32/2-В</t>
  </si>
  <si>
    <t>ფოტოსენორი</t>
  </si>
  <si>
    <t>კაბელი СИП -2X16</t>
  </si>
  <si>
    <t>სპილენძის კაბელი 2X1,5</t>
  </si>
  <si>
    <t>ლითონის კარადა 600*400*300</t>
  </si>
  <si>
    <t>ლითონის  A ტიპის ანძების დამზადება  (76ცალი)</t>
  </si>
  <si>
    <t>1ტ</t>
  </si>
  <si>
    <t>კაბელების მონტაჟი (2090გრძ.მ.)</t>
  </si>
  <si>
    <t>ლამიანების ქუჩაზე გარე განათების მოწყობა</t>
  </si>
  <si>
    <t>დღგ -</t>
  </si>
  <si>
    <t>LED ნათურა ე-3-ის მიხედვით  30 vt (ი.ჭავჭავაძის ქუჩაზე დაბალი ანძებისთვის)</t>
  </si>
  <si>
    <t>LED ნათურა ე-3-ის მიხედვით  20 vt (ახალგაზრდობის სკვერის სანათებისთვის)</t>
  </si>
  <si>
    <t>ზედნადები ხარჯი ელექტრო-სამონტაჟო სამუშაოებზე ხელფასიდან</t>
  </si>
  <si>
    <t>avt. amomrTveli 50ა/2В</t>
  </si>
  <si>
    <t>საინდიკაციო სანათის მონტაჟი ბორდიურებზე</t>
  </si>
  <si>
    <t xml:space="preserve"> ლამიანების ქუჩაზე გარე განათების მოწყობა </t>
  </si>
  <si>
    <t>LED სანათი ე-3-ის მიხედვით მინათებისთვის 50 ვტ (ციხე-გალავნისთვის)</t>
  </si>
  <si>
    <t>სრფ 8.2-109</t>
  </si>
  <si>
    <t>kabeli СИП -4X16</t>
  </si>
  <si>
    <t>kabeli СИП - (4*35)</t>
  </si>
  <si>
    <t>kabeli СИП - (4*25)</t>
  </si>
  <si>
    <t>კაბელი СИП -4X16</t>
  </si>
  <si>
    <t>სპილენძის კაბელი 4X35</t>
  </si>
  <si>
    <t>კაბელი СИП -4X25</t>
  </si>
  <si>
    <t>ღირებულება დღგ-ის ჩათვლით</t>
  </si>
  <si>
    <t>%</t>
  </si>
  <si>
    <t>3</t>
  </si>
  <si>
    <t>18</t>
  </si>
  <si>
    <t>LED სანათი ე-3-ის მიხედვით 50 ვტ.</t>
  </si>
  <si>
    <t>LED სანათი ე-3-ის მიხედვით 100 ვტ.</t>
  </si>
  <si>
    <t xml:space="preserve">LED სანათი ე-3-ის მიხედვით 50 ვტ. </t>
  </si>
  <si>
    <t>LED სანათი ე-3-ის მიხედვით 150 ვტ.</t>
  </si>
  <si>
    <t>LED სანათი ე-4-ის მიხედვით 100 ვტ.</t>
  </si>
  <si>
    <t>სანათების დემონტაჟი ანძებიდან დასაწყობებით (დამკვეთის მიერ მითითებულ ადგილზე)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</si>
</sst>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_-* #,##0.00_р_._-;\-* #,##0.00_р_._-;_-* &quot;-&quot;??_р_._-;_-@_-"/>
    <numFmt numFmtId="166" formatCode="0.000"/>
    <numFmt numFmtId="167" formatCode="0.0"/>
    <numFmt numFmtId="168" formatCode="0.0000"/>
    <numFmt numFmtId="169" formatCode="0.00_);\(0.00\)"/>
  </numFmts>
  <fonts count="63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AcadNusx"/>
    </font>
    <font>
      <sz val="10"/>
      <name val="Grigolia"/>
    </font>
    <font>
      <b/>
      <sz val="10"/>
      <name val="AcadNusx"/>
    </font>
    <font>
      <sz val="1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Cyr"/>
      <charset val="204"/>
    </font>
    <font>
      <b/>
      <i/>
      <sz val="10"/>
      <name val="AcadNusx"/>
    </font>
    <font>
      <b/>
      <i/>
      <sz val="1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color indexed="8"/>
      <name val="Times New Roman"/>
      <family val="1"/>
    </font>
    <font>
      <sz val="10"/>
      <color indexed="8"/>
      <name val="AcadNusx"/>
    </font>
    <font>
      <vertAlign val="superscript"/>
      <sz val="10"/>
      <color indexed="8"/>
      <name val="AcadNusx"/>
    </font>
    <font>
      <b/>
      <vertAlign val="superscript"/>
      <sz val="10"/>
      <color indexed="8"/>
      <name val="AcadNusx"/>
    </font>
    <font>
      <sz val="10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9"/>
      <color theme="1"/>
      <name val="AcadNusx"/>
    </font>
    <font>
      <sz val="10"/>
      <name val="Sylfaen"/>
      <family val="1"/>
    </font>
    <font>
      <b/>
      <sz val="11"/>
      <color indexed="8"/>
      <name val="Calibri"/>
      <family val="2"/>
      <scheme val="minor"/>
    </font>
    <font>
      <sz val="10"/>
      <color rgb="FFFF0000"/>
      <name val="Arial Cyr"/>
      <charset val="204"/>
    </font>
    <font>
      <sz val="10"/>
      <color rgb="FFFF0000"/>
      <name val="Grigolia"/>
    </font>
    <font>
      <b/>
      <sz val="11"/>
      <name val="Calibri"/>
      <family val="2"/>
      <charset val="204"/>
      <scheme val="minor"/>
    </font>
    <font>
      <b/>
      <sz val="11"/>
      <name val="Sylfaen"/>
      <family val="1"/>
      <charset val="204"/>
    </font>
    <font>
      <b/>
      <sz val="11"/>
      <name val="Arial"/>
      <family val="2"/>
    </font>
    <font>
      <sz val="11"/>
      <name val="Calibri"/>
      <family val="2"/>
      <charset val="204"/>
      <scheme val="minor"/>
    </font>
    <font>
      <b/>
      <sz val="11"/>
      <name val="Sylfaen"/>
      <family val="1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Sylfaen"/>
      <family val="1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vertAlign val="superscript"/>
      <sz val="10"/>
      <color rgb="FF000000"/>
      <name val="Sylfaen"/>
      <family val="1"/>
    </font>
    <font>
      <sz val="16"/>
      <name val="Calibri"/>
      <family val="2"/>
      <scheme val="minor"/>
    </font>
    <font>
      <sz val="18"/>
      <name val="Arial Cyr"/>
      <charset val="204"/>
    </font>
    <font>
      <sz val="10"/>
      <color rgb="FFFF0000"/>
      <name val="Sylfaen"/>
      <family val="1"/>
    </font>
    <font>
      <sz val="10"/>
      <color theme="1"/>
      <name val="Sylfaen"/>
      <family val="1"/>
    </font>
    <font>
      <sz val="11"/>
      <color theme="1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vertAlign val="superscript"/>
      <sz val="10"/>
      <color theme="1"/>
      <name val="AcadNusx"/>
    </font>
    <font>
      <sz val="10"/>
      <color theme="1"/>
      <name val="Arial Cyr"/>
      <charset val="204"/>
    </font>
    <font>
      <i/>
      <sz val="10"/>
      <name val="Sylfaen"/>
      <family val="1"/>
    </font>
    <font>
      <i/>
      <sz val="10"/>
      <name val="Arial Cyr"/>
      <charset val="204"/>
    </font>
    <font>
      <i/>
      <sz val="10"/>
      <name val="Grigolia"/>
    </font>
    <font>
      <sz val="10"/>
      <name val="Sylfaen"/>
      <family val="1"/>
      <charset val="204"/>
    </font>
    <font>
      <b/>
      <sz val="11"/>
      <name val="Arial Cy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Grigolia"/>
    </font>
    <font>
      <b/>
      <sz val="10"/>
      <name val="Calibri"/>
      <family val="2"/>
      <charset val="204"/>
      <scheme val="minor"/>
    </font>
    <font>
      <b/>
      <sz val="9"/>
      <name val="Arial"/>
      <family val="2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52">
    <xf numFmtId="0" fontId="0" fillId="0" borderId="0" xfId="0"/>
    <xf numFmtId="0" fontId="0" fillId="2" borderId="0" xfId="0" applyFont="1" applyFill="1"/>
    <xf numFmtId="0" fontId="8" fillId="2" borderId="0" xfId="0" applyFont="1" applyFill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/>
    <xf numFmtId="0" fontId="14" fillId="2" borderId="0" xfId="0" applyFon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28" fillId="2" borderId="0" xfId="0" applyFont="1" applyFill="1"/>
    <xf numFmtId="0" fontId="29" fillId="2" borderId="0" xfId="0" applyFont="1" applyFill="1"/>
    <xf numFmtId="0" fontId="28" fillId="2" borderId="0" xfId="0" applyFont="1" applyFill="1" applyAlignment="1">
      <alignment vertical="center"/>
    </xf>
    <xf numFmtId="2" fontId="0" fillId="2" borderId="0" xfId="0" applyNumberFormat="1" applyFont="1" applyFill="1"/>
    <xf numFmtId="2" fontId="11" fillId="2" borderId="0" xfId="0" applyNumberFormat="1" applyFont="1" applyFill="1"/>
    <xf numFmtId="0" fontId="39" fillId="0" borderId="0" xfId="0" applyFont="1" applyBorder="1" applyAlignment="1">
      <alignment vertical="center" wrapText="1"/>
    </xf>
    <xf numFmtId="4" fontId="43" fillId="2" borderId="0" xfId="0" applyNumberFormat="1" applyFont="1" applyFill="1"/>
    <xf numFmtId="0" fontId="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 wrapText="1"/>
    </xf>
    <xf numFmtId="166" fontId="45" fillId="2" borderId="1" xfId="0" applyNumberFormat="1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2" fontId="39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2" fillId="2" borderId="0" xfId="0" applyFont="1" applyFill="1" applyBorder="1"/>
    <xf numFmtId="0" fontId="11" fillId="2" borderId="0" xfId="0" applyFont="1" applyFill="1" applyBorder="1"/>
    <xf numFmtId="2" fontId="11" fillId="2" borderId="0" xfId="0" applyNumberFormat="1" applyFont="1" applyFill="1" applyBorder="1"/>
    <xf numFmtId="2" fontId="0" fillId="2" borderId="0" xfId="0" applyNumberFormat="1" applyFont="1" applyFill="1" applyBorder="1" applyAlignment="1">
      <alignment horizontal="center" vertical="center"/>
    </xf>
    <xf numFmtId="2" fontId="40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2" fontId="4" fillId="2" borderId="1" xfId="2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 wrapText="1"/>
    </xf>
    <xf numFmtId="168" fontId="10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0" fontId="2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6" fontId="11" fillId="2" borderId="1" xfId="1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9" fontId="12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/>
    <xf numFmtId="0" fontId="16" fillId="2" borderId="1" xfId="0" applyFont="1" applyFill="1" applyBorder="1" applyAlignment="1">
      <alignment vertical="center" wrapText="1"/>
    </xf>
    <xf numFmtId="165" fontId="4" fillId="2" borderId="1" xfId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165" fontId="4" fillId="2" borderId="1" xfId="2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horizontal="center" vertical="center" wrapText="1"/>
    </xf>
    <xf numFmtId="39" fontId="5" fillId="2" borderId="1" xfId="2" applyNumberFormat="1" applyFont="1" applyFill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 wrapText="1"/>
    </xf>
    <xf numFmtId="0" fontId="0" fillId="2" borderId="0" xfId="0" applyFont="1" applyFill="1" applyBorder="1"/>
    <xf numFmtId="9" fontId="40" fillId="2" borderId="1" xfId="0" applyNumberFormat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47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48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2" fontId="0" fillId="0" borderId="0" xfId="0" applyNumberFormat="1" applyAlignment="1">
      <alignment horizontal="center" vertical="center"/>
    </xf>
    <xf numFmtId="0" fontId="36" fillId="2" borderId="0" xfId="0" applyFont="1" applyFill="1" applyBorder="1" applyAlignment="1">
      <alignment horizontal="left" vertical="center"/>
    </xf>
    <xf numFmtId="0" fontId="36" fillId="2" borderId="0" xfId="0" applyFont="1" applyFill="1" applyBorder="1" applyAlignment="1"/>
    <xf numFmtId="0" fontId="26" fillId="2" borderId="1" xfId="0" applyFont="1" applyFill="1" applyBorder="1" applyAlignment="1">
      <alignment wrapText="1"/>
    </xf>
    <xf numFmtId="168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165" fontId="3" fillId="2" borderId="1" xfId="2" applyFont="1" applyFill="1" applyBorder="1" applyAlignment="1">
      <alignment horizontal="center" vertical="center" wrapText="1"/>
    </xf>
    <xf numFmtId="169" fontId="5" fillId="2" borderId="1" xfId="2" applyNumberFormat="1" applyFont="1" applyFill="1" applyBorder="1" applyAlignment="1">
      <alignment horizontal="center" vertical="center" wrapText="1"/>
    </xf>
    <xf numFmtId="9" fontId="30" fillId="2" borderId="1" xfId="0" applyNumberFormat="1" applyFont="1" applyFill="1" applyBorder="1" applyAlignment="1">
      <alignment horizontal="center"/>
    </xf>
    <xf numFmtId="2" fontId="30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vertical="top"/>
    </xf>
    <xf numFmtId="0" fontId="24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/>
    </xf>
    <xf numFmtId="0" fontId="52" fillId="2" borderId="0" xfId="0" applyFont="1" applyFill="1" applyAlignment="1">
      <alignment horizontal="center" vertical="center"/>
    </xf>
    <xf numFmtId="0" fontId="52" fillId="2" borderId="0" xfId="0" applyFont="1" applyFill="1" applyBorder="1" applyAlignment="1">
      <alignment horizontal="center" vertical="center"/>
    </xf>
    <xf numFmtId="0" fontId="52" fillId="2" borderId="0" xfId="0" applyFont="1" applyFill="1"/>
    <xf numFmtId="2" fontId="52" fillId="2" borderId="0" xfId="0" applyNumberFormat="1" applyFont="1" applyFill="1"/>
    <xf numFmtId="0" fontId="53" fillId="2" borderId="0" xfId="0" applyFont="1" applyFill="1"/>
    <xf numFmtId="0" fontId="36" fillId="2" borderId="0" xfId="0" applyFont="1" applyFill="1" applyBorder="1" applyAlignment="1">
      <alignment horizontal="right" vertical="center"/>
    </xf>
    <xf numFmtId="2" fontId="36" fillId="2" borderId="0" xfId="0" applyNumberFormat="1" applyFont="1" applyFill="1" applyBorder="1" applyAlignment="1">
      <alignment horizontal="left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2" fontId="1" fillId="2" borderId="1" xfId="2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wrapText="1"/>
    </xf>
    <xf numFmtId="1" fontId="56" fillId="2" borderId="1" xfId="0" applyNumberFormat="1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57" fillId="2" borderId="1" xfId="0" applyFont="1" applyFill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center" vertical="center" wrapText="1"/>
    </xf>
    <xf numFmtId="167" fontId="57" fillId="2" borderId="1" xfId="0" applyNumberFormat="1" applyFont="1" applyFill="1" applyBorder="1" applyAlignment="1">
      <alignment horizontal="center" vertical="center" wrapText="1"/>
    </xf>
    <xf numFmtId="165" fontId="57" fillId="2" borderId="1" xfId="1" applyFont="1" applyFill="1" applyBorder="1" applyAlignment="1">
      <alignment horizontal="center" vertical="center" wrapText="1"/>
    </xf>
    <xf numFmtId="166" fontId="57" fillId="2" borderId="1" xfId="0" applyNumberFormat="1" applyFont="1" applyFill="1" applyBorder="1" applyAlignment="1">
      <alignment horizontal="center" vertical="center" wrapText="1"/>
    </xf>
    <xf numFmtId="165" fontId="57" fillId="2" borderId="1" xfId="2" applyFont="1" applyFill="1" applyBorder="1" applyAlignment="1">
      <alignment horizontal="center" vertical="center" wrapText="1"/>
    </xf>
    <xf numFmtId="166" fontId="36" fillId="2" borderId="1" xfId="0" applyNumberFormat="1" applyFont="1" applyFill="1" applyBorder="1" applyAlignment="1">
      <alignment horizontal="center" vertical="center" wrapText="1"/>
    </xf>
    <xf numFmtId="2" fontId="56" fillId="2" borderId="1" xfId="0" applyNumberFormat="1" applyFont="1" applyFill="1" applyBorder="1" applyAlignment="1">
      <alignment horizontal="center" vertical="center" wrapText="1"/>
    </xf>
    <xf numFmtId="1" fontId="57" fillId="2" borderId="1" xfId="0" applyNumberFormat="1" applyFont="1" applyFill="1" applyBorder="1" applyAlignment="1">
      <alignment horizontal="center" vertical="center" wrapText="1"/>
    </xf>
    <xf numFmtId="0" fontId="57" fillId="2" borderId="1" xfId="0" applyNumberFormat="1" applyFont="1" applyFill="1" applyBorder="1" applyAlignment="1">
      <alignment horizontal="center" vertical="center" wrapText="1"/>
    </xf>
    <xf numFmtId="2" fontId="58" fillId="2" borderId="1" xfId="0" applyNumberFormat="1" applyFont="1" applyFill="1" applyBorder="1" applyAlignment="1">
      <alignment horizontal="center" vertical="center" wrapText="1"/>
    </xf>
    <xf numFmtId="0" fontId="36" fillId="2" borderId="0" xfId="0" applyFont="1" applyFill="1"/>
    <xf numFmtId="10" fontId="37" fillId="2" borderId="1" xfId="0" applyNumberFormat="1" applyFont="1" applyFill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horizontal="center" vertical="center" wrapText="1"/>
    </xf>
    <xf numFmtId="164" fontId="36" fillId="2" borderId="1" xfId="0" applyNumberFormat="1" applyFont="1" applyFill="1" applyBorder="1" applyAlignment="1">
      <alignment wrapText="1"/>
    </xf>
    <xf numFmtId="0" fontId="36" fillId="2" borderId="1" xfId="0" applyFont="1" applyFill="1" applyBorder="1" applyAlignment="1">
      <alignment wrapText="1"/>
    </xf>
    <xf numFmtId="164" fontId="37" fillId="2" borderId="1" xfId="0" applyNumberFormat="1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wrapText="1"/>
    </xf>
    <xf numFmtId="2" fontId="60" fillId="2" borderId="1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37" fillId="2" borderId="0" xfId="0" applyFont="1" applyFill="1" applyAlignment="1">
      <alignment wrapText="1"/>
    </xf>
    <xf numFmtId="0" fontId="36" fillId="2" borderId="0" xfId="0" applyFont="1" applyFill="1" applyAlignment="1">
      <alignment wrapText="1"/>
    </xf>
    <xf numFmtId="2" fontId="57" fillId="2" borderId="1" xfId="1" applyNumberFormat="1" applyFont="1" applyFill="1" applyBorder="1" applyAlignment="1">
      <alignment horizontal="center" vertical="center" wrapText="1"/>
    </xf>
    <xf numFmtId="2" fontId="57" fillId="2" borderId="1" xfId="2" applyNumberFormat="1" applyFont="1" applyFill="1" applyBorder="1" applyAlignment="1">
      <alignment horizontal="center" vertical="center" wrapText="1"/>
    </xf>
    <xf numFmtId="2" fontId="0" fillId="0" borderId="0" xfId="0" applyNumberFormat="1"/>
    <xf numFmtId="169" fontId="56" fillId="2" borderId="1" xfId="2" applyNumberFormat="1" applyFont="1" applyFill="1" applyBorder="1" applyAlignment="1">
      <alignment horizontal="center" vertical="center" wrapText="1"/>
    </xf>
    <xf numFmtId="2" fontId="47" fillId="2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2" fontId="48" fillId="0" borderId="0" xfId="0" applyNumberFormat="1" applyFont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/>
    <xf numFmtId="2" fontId="11" fillId="2" borderId="0" xfId="0" applyNumberFormat="1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right" vertical="center"/>
    </xf>
    <xf numFmtId="2" fontId="33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right"/>
    </xf>
    <xf numFmtId="0" fontId="36" fillId="2" borderId="0" xfId="0" applyFont="1" applyFill="1" applyBorder="1"/>
    <xf numFmtId="0" fontId="50" fillId="2" borderId="0" xfId="0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/>
    <xf numFmtId="167" fontId="0" fillId="2" borderId="0" xfId="0" applyNumberFormat="1" applyFont="1" applyFill="1" applyBorder="1"/>
    <xf numFmtId="0" fontId="55" fillId="2" borderId="1" xfId="0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/>
    </xf>
    <xf numFmtId="2" fontId="0" fillId="2" borderId="0" xfId="0" applyNumberFormat="1" applyFont="1" applyFill="1" applyAlignment="1">
      <alignment horizontal="center" vertical="center"/>
    </xf>
    <xf numFmtId="2" fontId="62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40" fillId="2" borderId="1" xfId="0" applyFont="1" applyFill="1" applyBorder="1" applyAlignment="1">
      <alignment horizontal="center" vertical="center" wrapText="1"/>
    </xf>
    <xf numFmtId="2" fontId="39" fillId="2" borderId="1" xfId="0" applyNumberFormat="1" applyFont="1" applyFill="1" applyBorder="1" applyAlignment="1">
      <alignment vertical="center" wrapText="1"/>
    </xf>
    <xf numFmtId="166" fontId="39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 wrapText="1" indent="1"/>
    </xf>
    <xf numFmtId="0" fontId="39" fillId="2" borderId="1" xfId="0" applyFont="1" applyFill="1" applyBorder="1" applyAlignment="1">
      <alignment horizontal="center" vertical="center"/>
    </xf>
    <xf numFmtId="4" fontId="39" fillId="2" borderId="1" xfId="0" applyNumberFormat="1" applyFont="1" applyFill="1" applyBorder="1" applyAlignment="1">
      <alignment vertical="center" wrapText="1"/>
    </xf>
    <xf numFmtId="9" fontId="38" fillId="2" borderId="1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/>
    <xf numFmtId="9" fontId="38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2" fontId="35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 indent="10"/>
    </xf>
    <xf numFmtId="0" fontId="26" fillId="2" borderId="1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2" fontId="32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31" fillId="2" borderId="0" xfId="0" applyFont="1" applyFill="1" applyBorder="1" applyAlignment="1">
      <alignment horizontal="center" vertical="center" wrapText="1"/>
    </xf>
    <xf numFmtId="2" fontId="61" fillId="2" borderId="0" xfId="0" applyNumberFormat="1" applyFont="1" applyFill="1" applyAlignment="1">
      <alignment horizontal="center" vertical="center"/>
    </xf>
    <xf numFmtId="0" fontId="59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</cellXfs>
  <cellStyles count="4">
    <cellStyle name="Comma 3" xfId="2"/>
    <cellStyle name="Normal" xfId="0" builtinId="0"/>
    <cellStyle name="Percent 2" xfId="3"/>
    <cellStyle name="Финансовый 2" xfId="1"/>
  </cellStyles>
  <dxfs count="0"/>
  <tableStyles count="0" defaultTableStyle="TableStyleMedium2" defaultPivotStyle="PivotStyleLight16"/>
  <colors>
    <mruColors>
      <color rgb="FFFAB0F6"/>
      <color rgb="FFF888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130" zoomScaleNormal="130" workbookViewId="0">
      <selection activeCell="C17" sqref="C17"/>
    </sheetView>
  </sheetViews>
  <sheetFormatPr defaultRowHeight="12.75"/>
  <cols>
    <col min="1" max="1" width="4.85546875" customWidth="1"/>
    <col min="2" max="2" width="82.85546875" customWidth="1"/>
    <col min="3" max="3" width="22" customWidth="1"/>
    <col min="4" max="4" width="15.5703125" customWidth="1"/>
    <col min="5" max="5" width="28" customWidth="1"/>
    <col min="6" max="6" width="35.85546875" customWidth="1"/>
  </cols>
  <sheetData>
    <row r="1" spans="1:6">
      <c r="A1" s="215" t="s">
        <v>131</v>
      </c>
      <c r="B1" s="215"/>
      <c r="C1" s="215"/>
    </row>
    <row r="3" spans="1:6" ht="57.75" customHeight="1">
      <c r="A3" s="94" t="s">
        <v>132</v>
      </c>
      <c r="B3" s="95" t="s">
        <v>133</v>
      </c>
      <c r="C3" s="95" t="s">
        <v>173</v>
      </c>
    </row>
    <row r="4" spans="1:6" ht="63" customHeight="1">
      <c r="A4" s="96">
        <v>1</v>
      </c>
      <c r="B4" s="102" t="s">
        <v>108</v>
      </c>
      <c r="C4" s="97">
        <f>'ქ. ყვარელი'!M79</f>
        <v>0</v>
      </c>
      <c r="D4" s="177"/>
      <c r="E4" s="175"/>
      <c r="F4" s="103"/>
    </row>
    <row r="5" spans="1:6" ht="23.25" customHeight="1">
      <c r="A5" s="96">
        <v>2</v>
      </c>
      <c r="B5" s="98" t="s">
        <v>134</v>
      </c>
      <c r="C5" s="195">
        <f>ილიას!M70</f>
        <v>0</v>
      </c>
      <c r="D5" s="178"/>
      <c r="E5" s="175"/>
      <c r="F5" s="103"/>
    </row>
    <row r="6" spans="1:6" ht="20.25" customHeight="1">
      <c r="A6" s="96">
        <v>3</v>
      </c>
      <c r="B6" s="98" t="s">
        <v>164</v>
      </c>
      <c r="C6" s="97">
        <f>ლამიანები!M69</f>
        <v>0</v>
      </c>
      <c r="D6" s="177"/>
      <c r="E6" s="175"/>
      <c r="F6" s="103"/>
    </row>
    <row r="7" spans="1:6" ht="15.75">
      <c r="A7" s="99"/>
      <c r="B7" s="100" t="s">
        <v>14</v>
      </c>
      <c r="C7" s="101">
        <f>SUM(C4:C6)</f>
        <v>0</v>
      </c>
      <c r="D7" s="179"/>
      <c r="F7" s="103"/>
    </row>
    <row r="8" spans="1:6">
      <c r="E8" s="175"/>
    </row>
    <row r="10" spans="1:6">
      <c r="C10" s="175"/>
      <c r="D10" s="175"/>
    </row>
  </sheetData>
  <mergeCells count="1">
    <mergeCell ref="A1:C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B0F6"/>
  </sheetPr>
  <dimension ref="A1:DR366"/>
  <sheetViews>
    <sheetView topLeftCell="A58" zoomScale="110" zoomScaleNormal="110" zoomScaleSheetLayoutView="110" zoomScalePageLayoutView="73" workbookViewId="0">
      <selection activeCell="H44" sqref="H44"/>
    </sheetView>
  </sheetViews>
  <sheetFormatPr defaultRowHeight="15"/>
  <cols>
    <col min="1" max="1" width="3.7109375" style="26" customWidth="1"/>
    <col min="2" max="2" width="13.85546875" style="193" customWidth="1"/>
    <col min="3" max="3" width="38.5703125" style="27" customWidth="1"/>
    <col min="4" max="4" width="8.42578125" style="27" customWidth="1"/>
    <col min="5" max="5" width="9" style="27" customWidth="1"/>
    <col min="6" max="6" width="10.140625" style="29" customWidth="1"/>
    <col min="7" max="7" width="8.7109375" style="29" customWidth="1"/>
    <col min="8" max="8" width="13" style="29" customWidth="1"/>
    <col min="9" max="9" width="9.140625" style="29" customWidth="1"/>
    <col min="10" max="10" width="12.85546875" style="29" customWidth="1"/>
    <col min="11" max="11" width="8.5703125" style="29" customWidth="1"/>
    <col min="12" max="12" width="11.42578125" style="29" customWidth="1"/>
    <col min="13" max="13" width="24.7109375" style="29" customWidth="1"/>
    <col min="14" max="14" width="13.5703125" style="16" customWidth="1"/>
    <col min="15" max="15" width="10.5703125" style="20" customWidth="1"/>
    <col min="16" max="16" width="19.42578125" style="2" customWidth="1"/>
    <col min="17" max="17" width="22.85546875" style="2" customWidth="1"/>
    <col min="18" max="20" width="8.42578125" style="2" customWidth="1"/>
    <col min="21" max="21" width="10" style="2" customWidth="1"/>
    <col min="22" max="22" width="9.7109375" style="2" customWidth="1"/>
    <col min="23" max="23" width="12.28515625" style="2" customWidth="1"/>
    <col min="24" max="16384" width="9.140625" style="2"/>
  </cols>
  <sheetData>
    <row r="1" spans="1:122" ht="74.25" customHeight="1">
      <c r="A1" s="216" t="s">
        <v>108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15"/>
      <c r="O1" s="1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</row>
    <row r="2" spans="1:122" ht="28.5" customHeight="1">
      <c r="A2" s="218" t="s">
        <v>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15"/>
      <c r="O2" s="1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</row>
    <row r="3" spans="1:122" ht="18.75" customHeight="1">
      <c r="A3" s="219" t="s">
        <v>1</v>
      </c>
      <c r="B3" s="219"/>
      <c r="C3" s="219"/>
      <c r="D3" s="220">
        <f>M79</f>
        <v>0</v>
      </c>
      <c r="E3" s="220"/>
      <c r="F3" s="104" t="s">
        <v>2</v>
      </c>
      <c r="G3" s="104"/>
      <c r="H3" s="104"/>
      <c r="I3" s="130" t="s">
        <v>158</v>
      </c>
      <c r="J3" s="132">
        <f>M78</f>
        <v>0</v>
      </c>
      <c r="K3" s="131" t="s">
        <v>51</v>
      </c>
      <c r="L3" s="105"/>
      <c r="M3" s="105"/>
      <c r="N3" s="15"/>
      <c r="O3" s="17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</row>
    <row r="4" spans="1:122" ht="24" customHeight="1">
      <c r="A4" s="221" t="s">
        <v>94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15"/>
      <c r="O4" s="1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</row>
    <row r="5" spans="1:122" ht="22.5" customHeight="1">
      <c r="A5" s="224" t="s">
        <v>143</v>
      </c>
      <c r="B5" s="222" t="s">
        <v>3</v>
      </c>
      <c r="C5" s="222" t="s">
        <v>4</v>
      </c>
      <c r="D5" s="222" t="s">
        <v>135</v>
      </c>
      <c r="E5" s="222" t="s">
        <v>5</v>
      </c>
      <c r="F5" s="222"/>
      <c r="G5" s="222" t="s">
        <v>6</v>
      </c>
      <c r="H5" s="222"/>
      <c r="I5" s="222"/>
      <c r="J5" s="222"/>
      <c r="K5" s="222"/>
      <c r="L5" s="222"/>
      <c r="M5" s="222"/>
      <c r="N5" s="15"/>
      <c r="O5" s="17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</row>
    <row r="6" spans="1:122" ht="24.75" customHeight="1">
      <c r="A6" s="224"/>
      <c r="B6" s="222"/>
      <c r="C6" s="222"/>
      <c r="D6" s="222"/>
      <c r="E6" s="222" t="s">
        <v>7</v>
      </c>
      <c r="F6" s="222" t="s">
        <v>8</v>
      </c>
      <c r="G6" s="222" t="s">
        <v>9</v>
      </c>
      <c r="H6" s="222"/>
      <c r="I6" s="222" t="s">
        <v>10</v>
      </c>
      <c r="J6" s="222"/>
      <c r="K6" s="222" t="s">
        <v>11</v>
      </c>
      <c r="L6" s="222"/>
      <c r="M6" s="222" t="s">
        <v>59</v>
      </c>
      <c r="N6" s="15"/>
      <c r="O6" s="17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</row>
    <row r="7" spans="1:122" ht="23.25" customHeight="1">
      <c r="A7" s="224"/>
      <c r="B7" s="222"/>
      <c r="C7" s="222"/>
      <c r="D7" s="222"/>
      <c r="E7" s="222"/>
      <c r="F7" s="222"/>
      <c r="G7" s="222" t="s">
        <v>13</v>
      </c>
      <c r="H7" s="222" t="s">
        <v>14</v>
      </c>
      <c r="I7" s="222" t="s">
        <v>13</v>
      </c>
      <c r="J7" s="222" t="s">
        <v>14</v>
      </c>
      <c r="K7" s="222" t="s">
        <v>13</v>
      </c>
      <c r="L7" s="222" t="s">
        <v>14</v>
      </c>
      <c r="M7" s="222"/>
      <c r="N7" s="15"/>
      <c r="O7" s="1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</row>
    <row r="8" spans="1:122" ht="38.25" customHeight="1">
      <c r="A8" s="224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15"/>
      <c r="O8" s="17"/>
      <c r="P8" s="1"/>
      <c r="Q8" s="1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</row>
    <row r="9" spans="1:122" s="129" customFormat="1">
      <c r="A9" s="124">
        <v>1</v>
      </c>
      <c r="B9" s="124">
        <v>2</v>
      </c>
      <c r="C9" s="124">
        <v>3</v>
      </c>
      <c r="D9" s="124">
        <v>4</v>
      </c>
      <c r="E9" s="124">
        <v>5</v>
      </c>
      <c r="F9" s="124">
        <v>6</v>
      </c>
      <c r="G9" s="124">
        <v>7</v>
      </c>
      <c r="H9" s="124">
        <v>8</v>
      </c>
      <c r="I9" s="124">
        <v>9</v>
      </c>
      <c r="J9" s="124">
        <v>10</v>
      </c>
      <c r="K9" s="124">
        <v>11</v>
      </c>
      <c r="L9" s="124">
        <v>12</v>
      </c>
      <c r="M9" s="124">
        <v>13</v>
      </c>
      <c r="N9" s="125"/>
      <c r="O9" s="126"/>
      <c r="P9" s="127"/>
      <c r="Q9" s="128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</row>
    <row r="10" spans="1:122" ht="20.25" customHeight="1">
      <c r="A10" s="22"/>
      <c r="B10" s="223" t="s">
        <v>115</v>
      </c>
      <c r="C10" s="223"/>
      <c r="D10" s="223"/>
      <c r="E10" s="223"/>
      <c r="F10" s="21"/>
      <c r="G10" s="21"/>
      <c r="H10" s="21"/>
      <c r="I10" s="21"/>
      <c r="J10" s="21"/>
      <c r="K10" s="21"/>
      <c r="L10" s="21"/>
      <c r="M10" s="21"/>
      <c r="N10" s="15"/>
      <c r="O10" s="1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</row>
    <row r="11" spans="1:122" ht="50.25" customHeight="1">
      <c r="A11" s="223">
        <v>1</v>
      </c>
      <c r="B11" s="22" t="s">
        <v>145</v>
      </c>
      <c r="C11" s="21" t="s">
        <v>16</v>
      </c>
      <c r="D11" s="22" t="s">
        <v>17</v>
      </c>
      <c r="E11" s="21"/>
      <c r="F11" s="203">
        <v>57</v>
      </c>
      <c r="G11" s="21"/>
      <c r="H11" s="21"/>
      <c r="I11" s="21"/>
      <c r="J11" s="21"/>
      <c r="K11" s="21"/>
      <c r="L11" s="21"/>
      <c r="M11" s="21"/>
      <c r="N11" s="15"/>
      <c r="O11" s="1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</row>
    <row r="12" spans="1:122" ht="20.25" customHeight="1">
      <c r="A12" s="223"/>
      <c r="B12" s="200" t="s">
        <v>144</v>
      </c>
      <c r="C12" s="21" t="s">
        <v>18</v>
      </c>
      <c r="D12" s="22" t="s">
        <v>19</v>
      </c>
      <c r="E12" s="22">
        <v>0.2</v>
      </c>
      <c r="F12" s="22">
        <f>E12*F11</f>
        <v>11.4</v>
      </c>
      <c r="G12" s="22">
        <v>6</v>
      </c>
      <c r="H12" s="22"/>
      <c r="I12" s="21"/>
      <c r="J12" s="21"/>
      <c r="K12" s="21"/>
      <c r="L12" s="21"/>
      <c r="M12" s="25">
        <f>H12</f>
        <v>0</v>
      </c>
      <c r="N12" s="15"/>
      <c r="O12" s="1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</row>
    <row r="13" spans="1:122" ht="20.25" customHeight="1">
      <c r="A13" s="223"/>
      <c r="B13" s="22" t="s">
        <v>20</v>
      </c>
      <c r="C13" s="21" t="s">
        <v>21</v>
      </c>
      <c r="D13" s="22" t="s">
        <v>22</v>
      </c>
      <c r="E13" s="22">
        <v>0.112</v>
      </c>
      <c r="F13" s="22">
        <f>E13*F11</f>
        <v>6.3840000000000003</v>
      </c>
      <c r="G13" s="21"/>
      <c r="H13" s="21"/>
      <c r="I13" s="21"/>
      <c r="J13" s="21"/>
      <c r="K13" s="22"/>
      <c r="L13" s="25">
        <f>K13*F13</f>
        <v>0</v>
      </c>
      <c r="M13" s="25">
        <f>L13</f>
        <v>0</v>
      </c>
      <c r="N13" s="15"/>
      <c r="O13" s="1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</row>
    <row r="14" spans="1:122" ht="36.75" customHeight="1">
      <c r="A14" s="223">
        <v>2</v>
      </c>
      <c r="B14" s="22" t="s">
        <v>146</v>
      </c>
      <c r="C14" s="21" t="s">
        <v>97</v>
      </c>
      <c r="D14" s="22" t="s">
        <v>141</v>
      </c>
      <c r="E14" s="21"/>
      <c r="F14" s="22">
        <v>10.58</v>
      </c>
      <c r="G14" s="21"/>
      <c r="H14" s="21"/>
      <c r="I14" s="21"/>
      <c r="J14" s="21"/>
      <c r="K14" s="21"/>
      <c r="L14" s="21"/>
      <c r="M14" s="204"/>
      <c r="N14" s="15"/>
      <c r="O14" s="1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</row>
    <row r="15" spans="1:122" ht="22.5" customHeight="1">
      <c r="A15" s="223"/>
      <c r="B15" s="200" t="s">
        <v>144</v>
      </c>
      <c r="C15" s="21" t="s">
        <v>18</v>
      </c>
      <c r="D15" s="22" t="s">
        <v>19</v>
      </c>
      <c r="E15" s="22">
        <v>1.39</v>
      </c>
      <c r="F15" s="205">
        <f>E15*F14</f>
        <v>14.706199999999999</v>
      </c>
      <c r="G15" s="22">
        <v>6</v>
      </c>
      <c r="H15" s="25"/>
      <c r="I15" s="21"/>
      <c r="J15" s="21"/>
      <c r="K15" s="21"/>
      <c r="L15" s="21"/>
      <c r="M15" s="25">
        <f>H15</f>
        <v>0</v>
      </c>
      <c r="N15" s="15"/>
      <c r="O15" s="1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</row>
    <row r="16" spans="1:122" ht="21" customHeight="1">
      <c r="A16" s="223"/>
      <c r="B16" s="22" t="s">
        <v>23</v>
      </c>
      <c r="C16" s="21" t="s">
        <v>109</v>
      </c>
      <c r="D16" s="22" t="s">
        <v>116</v>
      </c>
      <c r="E16" s="22">
        <v>1.02</v>
      </c>
      <c r="F16" s="205">
        <f>E16*F14</f>
        <v>10.791600000000001</v>
      </c>
      <c r="G16" s="21"/>
      <c r="H16" s="21"/>
      <c r="I16" s="22"/>
      <c r="J16" s="25">
        <f>I16*F16</f>
        <v>0</v>
      </c>
      <c r="K16" s="21"/>
      <c r="L16" s="21"/>
      <c r="M16" s="25">
        <f>J16</f>
        <v>0</v>
      </c>
      <c r="N16" s="15"/>
      <c r="O16" s="1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</row>
    <row r="17" spans="1:122" ht="41.25" customHeight="1">
      <c r="A17" s="223"/>
      <c r="B17" s="22" t="s">
        <v>26</v>
      </c>
      <c r="C17" s="21" t="s">
        <v>27</v>
      </c>
      <c r="D17" s="22" t="s">
        <v>141</v>
      </c>
      <c r="E17" s="21"/>
      <c r="F17" s="22">
        <v>11.19</v>
      </c>
      <c r="G17" s="21"/>
      <c r="H17" s="21"/>
      <c r="I17" s="21"/>
      <c r="J17" s="21"/>
      <c r="K17" s="21"/>
      <c r="L17" s="21"/>
      <c r="M17" s="204"/>
      <c r="N17" s="15"/>
      <c r="O17" s="1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</row>
    <row r="18" spans="1:122" ht="19.5" customHeight="1">
      <c r="A18" s="223"/>
      <c r="B18" s="200" t="s">
        <v>144</v>
      </c>
      <c r="C18" s="21" t="s">
        <v>127</v>
      </c>
      <c r="D18" s="21" t="s">
        <v>29</v>
      </c>
      <c r="E18" s="22">
        <v>0.99299999999999999</v>
      </c>
      <c r="F18" s="205">
        <f>E18*F17</f>
        <v>11.11167</v>
      </c>
      <c r="G18" s="22">
        <v>6</v>
      </c>
      <c r="H18" s="25"/>
      <c r="I18" s="21"/>
      <c r="J18" s="21"/>
      <c r="K18" s="21"/>
      <c r="L18" s="21"/>
      <c r="M18" s="25">
        <f>H18</f>
        <v>0</v>
      </c>
      <c r="N18" s="15"/>
      <c r="O18" s="1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</row>
    <row r="19" spans="1:122" ht="22.5" customHeight="1">
      <c r="A19" s="223">
        <v>3</v>
      </c>
      <c r="B19" s="22" t="s">
        <v>30</v>
      </c>
      <c r="C19" s="21" t="s">
        <v>31</v>
      </c>
      <c r="D19" s="21" t="s">
        <v>17</v>
      </c>
      <c r="E19" s="21"/>
      <c r="F19" s="203">
        <v>57</v>
      </c>
      <c r="G19" s="21"/>
      <c r="H19" s="21"/>
      <c r="I19" s="21"/>
      <c r="J19" s="21"/>
      <c r="K19" s="21"/>
      <c r="L19" s="21"/>
      <c r="M19" s="204"/>
      <c r="N19" s="15"/>
      <c r="O19" s="1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</row>
    <row r="20" spans="1:122" ht="22.5" customHeight="1">
      <c r="A20" s="223"/>
      <c r="B20" s="200" t="s">
        <v>144</v>
      </c>
      <c r="C20" s="21" t="s">
        <v>127</v>
      </c>
      <c r="D20" s="22" t="s">
        <v>19</v>
      </c>
      <c r="E20" s="22">
        <v>1.28</v>
      </c>
      <c r="F20" s="22">
        <f>E20*F19</f>
        <v>72.960000000000008</v>
      </c>
      <c r="G20" s="22">
        <v>6</v>
      </c>
      <c r="H20" s="22"/>
      <c r="I20" s="21"/>
      <c r="J20" s="21"/>
      <c r="K20" s="21"/>
      <c r="L20" s="21"/>
      <c r="M20" s="25">
        <f>H20</f>
        <v>0</v>
      </c>
      <c r="N20" s="15"/>
      <c r="O20" s="1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</row>
    <row r="21" spans="1:122" ht="22.5" customHeight="1">
      <c r="A21" s="223"/>
      <c r="B21" s="22" t="s">
        <v>32</v>
      </c>
      <c r="C21" s="21" t="s">
        <v>33</v>
      </c>
      <c r="D21" s="22" t="s">
        <v>22</v>
      </c>
      <c r="E21" s="22">
        <v>1.25</v>
      </c>
      <c r="F21" s="22">
        <f>E21*F19</f>
        <v>71.25</v>
      </c>
      <c r="G21" s="21"/>
      <c r="H21" s="21"/>
      <c r="I21" s="21"/>
      <c r="J21" s="21"/>
      <c r="K21" s="22"/>
      <c r="L21" s="25">
        <f>K21*F21</f>
        <v>0</v>
      </c>
      <c r="M21" s="25">
        <f>L21</f>
        <v>0</v>
      </c>
      <c r="N21" s="15"/>
      <c r="O21" s="17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</row>
    <row r="22" spans="1:122" ht="31.5" customHeight="1">
      <c r="A22" s="223">
        <v>4</v>
      </c>
      <c r="B22" s="22" t="s">
        <v>110</v>
      </c>
      <c r="C22" s="206" t="s">
        <v>126</v>
      </c>
      <c r="D22" s="203" t="s">
        <v>117</v>
      </c>
      <c r="E22" s="21"/>
      <c r="F22" s="22">
        <v>2.98</v>
      </c>
      <c r="G22" s="21"/>
      <c r="H22" s="21"/>
      <c r="I22" s="21"/>
      <c r="J22" s="21"/>
      <c r="K22" s="21"/>
      <c r="L22" s="21"/>
      <c r="M22" s="204"/>
      <c r="N22" s="15"/>
      <c r="O22" s="1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</row>
    <row r="23" spans="1:122" ht="20.25" customHeight="1">
      <c r="A23" s="223"/>
      <c r="B23" s="200" t="s">
        <v>144</v>
      </c>
      <c r="C23" s="21" t="s">
        <v>127</v>
      </c>
      <c r="D23" s="22" t="s">
        <v>19</v>
      </c>
      <c r="E23" s="22">
        <v>34.9</v>
      </c>
      <c r="F23" s="22">
        <f>E23*F22</f>
        <v>104.002</v>
      </c>
      <c r="G23" s="22">
        <v>7.8</v>
      </c>
      <c r="H23" s="25"/>
      <c r="I23" s="21"/>
      <c r="J23" s="21"/>
      <c r="K23" s="21"/>
      <c r="L23" s="21"/>
      <c r="M23" s="25">
        <f>H23</f>
        <v>0</v>
      </c>
      <c r="N23" s="15"/>
      <c r="O23" s="17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</row>
    <row r="24" spans="1:122" ht="20.25" customHeight="1">
      <c r="A24" s="223"/>
      <c r="B24" s="22" t="s">
        <v>35</v>
      </c>
      <c r="C24" s="21" t="s">
        <v>36</v>
      </c>
      <c r="D24" s="22" t="s">
        <v>37</v>
      </c>
      <c r="E24" s="22">
        <v>15.2</v>
      </c>
      <c r="F24" s="22">
        <f>E24*F22</f>
        <v>45.295999999999999</v>
      </c>
      <c r="G24" s="21"/>
      <c r="H24" s="21"/>
      <c r="I24" s="22"/>
      <c r="J24" s="25">
        <f>I24*F24</f>
        <v>0</v>
      </c>
      <c r="K24" s="21"/>
      <c r="L24" s="21"/>
      <c r="M24" s="25">
        <f>J24</f>
        <v>0</v>
      </c>
      <c r="N24" s="15"/>
      <c r="O24" s="17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</row>
    <row r="25" spans="1:122" ht="20.25" customHeight="1">
      <c r="A25" s="223"/>
      <c r="B25" s="22" t="s">
        <v>38</v>
      </c>
      <c r="C25" s="21" t="s">
        <v>111</v>
      </c>
      <c r="D25" s="22" t="s">
        <v>42</v>
      </c>
      <c r="E25" s="21"/>
      <c r="F25" s="22">
        <v>456</v>
      </c>
      <c r="G25" s="21"/>
      <c r="H25" s="21"/>
      <c r="I25" s="22"/>
      <c r="J25" s="22">
        <f>I25*F25</f>
        <v>0</v>
      </c>
      <c r="K25" s="21"/>
      <c r="L25" s="21"/>
      <c r="M25" s="25">
        <f>J25</f>
        <v>0</v>
      </c>
      <c r="N25" s="15"/>
      <c r="O25" s="17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</row>
    <row r="26" spans="1:122" ht="20.25" customHeight="1">
      <c r="A26" s="223"/>
      <c r="B26" s="22" t="s">
        <v>40</v>
      </c>
      <c r="C26" s="21" t="s">
        <v>41</v>
      </c>
      <c r="D26" s="22" t="s">
        <v>42</v>
      </c>
      <c r="E26" s="22" t="s">
        <v>43</v>
      </c>
      <c r="F26" s="22">
        <v>6.85</v>
      </c>
      <c r="G26" s="21"/>
      <c r="H26" s="21"/>
      <c r="I26" s="22"/>
      <c r="J26" s="25">
        <f>I26*F26</f>
        <v>0</v>
      </c>
      <c r="K26" s="21"/>
      <c r="L26" s="21"/>
      <c r="M26" s="25">
        <f>J26</f>
        <v>0</v>
      </c>
      <c r="N26" s="15"/>
      <c r="O26" s="17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</row>
    <row r="27" spans="1:122" ht="30.75" customHeight="1">
      <c r="A27" s="223">
        <v>5</v>
      </c>
      <c r="B27" s="22" t="s">
        <v>45</v>
      </c>
      <c r="C27" s="21" t="s">
        <v>140</v>
      </c>
      <c r="D27" s="22" t="s">
        <v>142</v>
      </c>
      <c r="E27" s="21"/>
      <c r="F27" s="207">
        <v>154.69</v>
      </c>
      <c r="G27" s="21"/>
      <c r="H27" s="21"/>
      <c r="I27" s="21"/>
      <c r="J27" s="21"/>
      <c r="K27" s="21"/>
      <c r="L27" s="21"/>
      <c r="M27" s="204"/>
      <c r="N27" s="15"/>
      <c r="O27" s="17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</row>
    <row r="28" spans="1:122" ht="21" customHeight="1">
      <c r="A28" s="223"/>
      <c r="B28" s="22"/>
      <c r="C28" s="21" t="s">
        <v>127</v>
      </c>
      <c r="D28" s="22" t="s">
        <v>19</v>
      </c>
      <c r="E28" s="22">
        <v>0.38800000000000001</v>
      </c>
      <c r="F28" s="25">
        <f>E28*F27</f>
        <v>60.01972</v>
      </c>
      <c r="G28" s="22">
        <v>6</v>
      </c>
      <c r="H28" s="25"/>
      <c r="I28" s="21"/>
      <c r="J28" s="21"/>
      <c r="K28" s="21"/>
      <c r="L28" s="21"/>
      <c r="M28" s="25">
        <f>H28</f>
        <v>0</v>
      </c>
      <c r="N28" s="15"/>
      <c r="O28" s="17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</row>
    <row r="29" spans="1:122" ht="21" customHeight="1">
      <c r="A29" s="223"/>
      <c r="B29" s="22" t="s">
        <v>48</v>
      </c>
      <c r="C29" s="21" t="s">
        <v>121</v>
      </c>
      <c r="D29" s="22" t="s">
        <v>37</v>
      </c>
      <c r="E29" s="22">
        <v>0.28000000000000003</v>
      </c>
      <c r="F29" s="25">
        <f>E29*F27</f>
        <v>43.313200000000002</v>
      </c>
      <c r="G29" s="21"/>
      <c r="H29" s="21"/>
      <c r="I29" s="22"/>
      <c r="J29" s="25">
        <f>I29*F29</f>
        <v>0</v>
      </c>
      <c r="K29" s="21"/>
      <c r="L29" s="21"/>
      <c r="M29" s="25">
        <f>J29</f>
        <v>0</v>
      </c>
      <c r="N29" s="15"/>
      <c r="O29" s="1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</row>
    <row r="30" spans="1:122" ht="21" customHeight="1">
      <c r="A30" s="223"/>
      <c r="B30" s="22"/>
      <c r="C30" s="21" t="s">
        <v>128</v>
      </c>
      <c r="D30" s="207" t="s">
        <v>51</v>
      </c>
      <c r="E30" s="22">
        <v>1.9E-3</v>
      </c>
      <c r="F30" s="205">
        <f>E30*F27</f>
        <v>0.29391099999999998</v>
      </c>
      <c r="G30" s="21"/>
      <c r="H30" s="21"/>
      <c r="I30" s="22"/>
      <c r="J30" s="205">
        <f>I30*F30</f>
        <v>0</v>
      </c>
      <c r="K30" s="21"/>
      <c r="L30" s="21"/>
      <c r="M30" s="25">
        <f>J30</f>
        <v>0</v>
      </c>
      <c r="N30" s="15"/>
      <c r="O30" s="17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</row>
    <row r="31" spans="1:122" ht="22.5" customHeight="1">
      <c r="A31" s="223">
        <v>6</v>
      </c>
      <c r="B31" s="22" t="s">
        <v>112</v>
      </c>
      <c r="C31" s="21" t="s">
        <v>118</v>
      </c>
      <c r="D31" s="207" t="s">
        <v>17</v>
      </c>
      <c r="E31" s="21"/>
      <c r="F31" s="22">
        <v>57</v>
      </c>
      <c r="G31" s="21"/>
      <c r="H31" s="21"/>
      <c r="I31" s="21"/>
      <c r="J31" s="21"/>
      <c r="K31" s="21"/>
      <c r="L31" s="21"/>
      <c r="M31" s="204"/>
      <c r="N31" s="15"/>
      <c r="O31" s="17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</row>
    <row r="32" spans="1:122" ht="22.5" customHeight="1">
      <c r="A32" s="223"/>
      <c r="B32" s="22" t="s">
        <v>101</v>
      </c>
      <c r="C32" s="21" t="s">
        <v>127</v>
      </c>
      <c r="D32" s="22" t="s">
        <v>119</v>
      </c>
      <c r="E32" s="22">
        <v>0.89</v>
      </c>
      <c r="F32" s="22">
        <f>E32*F31</f>
        <v>50.730000000000004</v>
      </c>
      <c r="G32" s="22">
        <v>6</v>
      </c>
      <c r="H32" s="22"/>
      <c r="I32" s="21"/>
      <c r="J32" s="21"/>
      <c r="K32" s="21"/>
      <c r="L32" s="21"/>
      <c r="M32" s="25">
        <f>H32</f>
        <v>0</v>
      </c>
      <c r="N32" s="15"/>
      <c r="O32" s="17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</row>
    <row r="33" spans="1:122" ht="29.25" customHeight="1">
      <c r="A33" s="223"/>
      <c r="B33" s="22" t="s">
        <v>113</v>
      </c>
      <c r="C33" s="21" t="s">
        <v>53</v>
      </c>
      <c r="D33" s="21" t="s">
        <v>54</v>
      </c>
      <c r="E33" s="22">
        <v>0.12</v>
      </c>
      <c r="F33" s="22">
        <f>E33*F31</f>
        <v>6.84</v>
      </c>
      <c r="G33" s="21"/>
      <c r="H33" s="21"/>
      <c r="I33" s="21"/>
      <c r="J33" s="21"/>
      <c r="K33" s="22"/>
      <c r="L33" s="25">
        <f>K33*F33</f>
        <v>0</v>
      </c>
      <c r="M33" s="25">
        <f>L33</f>
        <v>0</v>
      </c>
      <c r="N33" s="15"/>
      <c r="O33" s="17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</row>
    <row r="34" spans="1:122" ht="20.25" customHeight="1">
      <c r="A34" s="223"/>
      <c r="B34" s="22"/>
      <c r="C34" s="21" t="s">
        <v>75</v>
      </c>
      <c r="D34" s="207" t="s">
        <v>51</v>
      </c>
      <c r="E34" s="22">
        <v>5.0000000000000001E-3</v>
      </c>
      <c r="F34" s="22">
        <f>E34*F31</f>
        <v>0.28500000000000003</v>
      </c>
      <c r="G34" s="21"/>
      <c r="H34" s="21"/>
      <c r="I34" s="21"/>
      <c r="J34" s="21"/>
      <c r="K34" s="22"/>
      <c r="L34" s="22">
        <f>K34*F34</f>
        <v>0</v>
      </c>
      <c r="M34" s="25">
        <f>L34</f>
        <v>0</v>
      </c>
      <c r="N34" s="15"/>
      <c r="O34" s="17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</row>
    <row r="35" spans="1:122" ht="20.25" customHeight="1">
      <c r="A35" s="223"/>
      <c r="B35" s="22" t="s">
        <v>23</v>
      </c>
      <c r="C35" s="21" t="s">
        <v>57</v>
      </c>
      <c r="D35" s="22" t="s">
        <v>42</v>
      </c>
      <c r="E35" s="22" t="s">
        <v>43</v>
      </c>
      <c r="F35" s="22">
        <v>68.400000000000006</v>
      </c>
      <c r="G35" s="21"/>
      <c r="H35" s="21"/>
      <c r="I35" s="22"/>
      <c r="J35" s="22">
        <f>I35*F35</f>
        <v>0</v>
      </c>
      <c r="K35" s="21"/>
      <c r="L35" s="21"/>
      <c r="M35" s="25">
        <f>J35</f>
        <v>0</v>
      </c>
      <c r="N35" s="15"/>
      <c r="O35" s="17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</row>
    <row r="36" spans="1:122" ht="20.25" customHeight="1">
      <c r="A36" s="22"/>
      <c r="B36" s="223" t="s">
        <v>59</v>
      </c>
      <c r="C36" s="223"/>
      <c r="D36" s="223"/>
      <c r="E36" s="21"/>
      <c r="F36" s="21"/>
      <c r="G36" s="21"/>
      <c r="H36" s="32"/>
      <c r="I36" s="21"/>
      <c r="J36" s="32">
        <f>SUM(J11:J35)</f>
        <v>0</v>
      </c>
      <c r="K36" s="21"/>
      <c r="L36" s="32">
        <f>SUM(L11:L35)</f>
        <v>0</v>
      </c>
      <c r="M36" s="32">
        <f>SUM(M11:M35)</f>
        <v>0</v>
      </c>
      <c r="N36" s="15"/>
      <c r="O36" s="17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</row>
    <row r="37" spans="1:122" ht="33.75" customHeight="1">
      <c r="A37" s="22"/>
      <c r="B37" s="223" t="s">
        <v>60</v>
      </c>
      <c r="C37" s="223"/>
      <c r="D37" s="223"/>
      <c r="E37" s="21"/>
      <c r="F37" s="21"/>
      <c r="G37" s="93">
        <v>0.05</v>
      </c>
      <c r="H37" s="21"/>
      <c r="I37" s="21"/>
      <c r="J37" s="21"/>
      <c r="K37" s="21"/>
      <c r="L37" s="21"/>
      <c r="M37" s="32">
        <f>J36*G37</f>
        <v>0</v>
      </c>
      <c r="N37" s="15"/>
      <c r="O37" s="17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</row>
    <row r="38" spans="1:122" ht="18.75" customHeight="1">
      <c r="A38" s="22"/>
      <c r="B38" s="223" t="s">
        <v>59</v>
      </c>
      <c r="C38" s="223"/>
      <c r="D38" s="223"/>
      <c r="E38" s="21"/>
      <c r="F38" s="21"/>
      <c r="G38" s="21"/>
      <c r="H38" s="21"/>
      <c r="I38" s="21"/>
      <c r="J38" s="21"/>
      <c r="K38" s="21"/>
      <c r="L38" s="21"/>
      <c r="M38" s="32">
        <f>M37+M36</f>
        <v>0</v>
      </c>
      <c r="N38" s="15"/>
      <c r="O38" s="17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</row>
    <row r="39" spans="1:122" ht="21.75" customHeight="1">
      <c r="A39" s="22"/>
      <c r="B39" s="223" t="s">
        <v>61</v>
      </c>
      <c r="C39" s="223"/>
      <c r="D39" s="223"/>
      <c r="E39" s="21"/>
      <c r="F39" s="21"/>
      <c r="G39" s="93">
        <v>0.1</v>
      </c>
      <c r="H39" s="21"/>
      <c r="I39" s="21"/>
      <c r="J39" s="21"/>
      <c r="K39" s="21"/>
      <c r="L39" s="21"/>
      <c r="M39" s="32">
        <f>G39*M38</f>
        <v>0</v>
      </c>
      <c r="N39" s="15"/>
      <c r="O39" s="17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</row>
    <row r="40" spans="1:122" ht="21.75" customHeight="1">
      <c r="A40" s="22"/>
      <c r="B40" s="223" t="s">
        <v>62</v>
      </c>
      <c r="C40" s="223"/>
      <c r="D40" s="223"/>
      <c r="E40" s="21"/>
      <c r="F40" s="21"/>
      <c r="G40" s="21"/>
      <c r="H40" s="21"/>
      <c r="I40" s="21"/>
      <c r="J40" s="21"/>
      <c r="K40" s="21"/>
      <c r="L40" s="21"/>
      <c r="M40" s="32">
        <f>M39+M38</f>
        <v>0</v>
      </c>
      <c r="N40" s="15"/>
      <c r="O40" s="31"/>
      <c r="P40" s="1"/>
      <c r="Q40" s="1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</row>
    <row r="41" spans="1:122" ht="29.25" customHeight="1">
      <c r="A41" s="22"/>
      <c r="B41" s="225" t="s">
        <v>63</v>
      </c>
      <c r="C41" s="225"/>
      <c r="D41" s="225"/>
      <c r="E41" s="21"/>
      <c r="F41" s="21"/>
      <c r="G41" s="21"/>
      <c r="H41" s="21"/>
      <c r="I41" s="21"/>
      <c r="J41" s="21"/>
      <c r="K41" s="21"/>
      <c r="L41" s="21"/>
      <c r="M41" s="21"/>
      <c r="N41" s="15"/>
      <c r="O41" s="17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</row>
    <row r="42" spans="1:122" ht="53.25" customHeight="1">
      <c r="A42" s="223">
        <v>7</v>
      </c>
      <c r="B42" s="223" t="s">
        <v>114</v>
      </c>
      <c r="C42" s="21" t="s">
        <v>182</v>
      </c>
      <c r="D42" s="22" t="s">
        <v>17</v>
      </c>
      <c r="E42" s="21"/>
      <c r="F42" s="22">
        <v>3332</v>
      </c>
      <c r="G42" s="21"/>
      <c r="H42" s="21"/>
      <c r="I42" s="21"/>
      <c r="J42" s="21"/>
      <c r="K42" s="21"/>
      <c r="L42" s="21"/>
      <c r="M42" s="21"/>
      <c r="N42" s="15"/>
      <c r="O42" s="17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</row>
    <row r="43" spans="1:122" ht="38.25" customHeight="1">
      <c r="A43" s="223"/>
      <c r="B43" s="223"/>
      <c r="C43" s="21" t="s">
        <v>89</v>
      </c>
      <c r="D43" s="207" t="s">
        <v>66</v>
      </c>
      <c r="E43" s="22">
        <v>0.67</v>
      </c>
      <c r="F43" s="22">
        <f>E43*F42</f>
        <v>2232.44</v>
      </c>
      <c r="G43" s="22">
        <v>6</v>
      </c>
      <c r="H43" s="207"/>
      <c r="I43" s="21"/>
      <c r="J43" s="21"/>
      <c r="K43" s="21"/>
      <c r="L43" s="22"/>
      <c r="M43" s="22">
        <f>H43</f>
        <v>0</v>
      </c>
      <c r="N43" s="15"/>
      <c r="O43" s="18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</row>
    <row r="44" spans="1:122" ht="31.5" customHeight="1">
      <c r="A44" s="223"/>
      <c r="B44" s="22" t="s">
        <v>90</v>
      </c>
      <c r="C44" s="21" t="s">
        <v>91</v>
      </c>
      <c r="D44" s="22" t="s">
        <v>92</v>
      </c>
      <c r="E44" s="22">
        <v>0.33500000000000002</v>
      </c>
      <c r="F44" s="22">
        <f>E44*F42</f>
        <v>1116.22</v>
      </c>
      <c r="G44" s="21"/>
      <c r="H44" s="21"/>
      <c r="I44" s="21"/>
      <c r="J44" s="21"/>
      <c r="K44" s="22"/>
      <c r="L44" s="25">
        <f>K44*F44</f>
        <v>0</v>
      </c>
      <c r="M44" s="25">
        <f>L44</f>
        <v>0</v>
      </c>
      <c r="N44" s="15"/>
      <c r="O44" s="18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</row>
    <row r="45" spans="1:122" ht="31.5" customHeight="1">
      <c r="A45" s="227">
        <v>8</v>
      </c>
      <c r="B45" s="223" t="s">
        <v>114</v>
      </c>
      <c r="C45" s="21" t="s">
        <v>64</v>
      </c>
      <c r="D45" s="21" t="s">
        <v>17</v>
      </c>
      <c r="E45" s="21"/>
      <c r="F45" s="22">
        <v>3332</v>
      </c>
      <c r="G45" s="21"/>
      <c r="H45" s="21"/>
      <c r="I45" s="21"/>
      <c r="J45" s="21"/>
      <c r="K45" s="21"/>
      <c r="L45" s="21"/>
      <c r="M45" s="22"/>
      <c r="N45" s="15"/>
      <c r="O45" s="18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</row>
    <row r="46" spans="1:122" ht="35.25" customHeight="1">
      <c r="A46" s="229"/>
      <c r="B46" s="223"/>
      <c r="C46" s="21" t="s">
        <v>89</v>
      </c>
      <c r="D46" s="207" t="s">
        <v>66</v>
      </c>
      <c r="E46" s="22">
        <v>0.67</v>
      </c>
      <c r="F46" s="22">
        <f>E46*F45</f>
        <v>2232.44</v>
      </c>
      <c r="G46" s="22">
        <v>6</v>
      </c>
      <c r="H46" s="25"/>
      <c r="I46" s="21"/>
      <c r="J46" s="21"/>
      <c r="K46" s="21"/>
      <c r="L46" s="21"/>
      <c r="M46" s="25">
        <f>H46</f>
        <v>0</v>
      </c>
      <c r="N46" s="15"/>
      <c r="O46" s="18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</row>
    <row r="47" spans="1:122" ht="34.5" customHeight="1">
      <c r="A47" s="229"/>
      <c r="B47" s="22" t="s">
        <v>90</v>
      </c>
      <c r="C47" s="21" t="s">
        <v>91</v>
      </c>
      <c r="D47" s="22" t="s">
        <v>92</v>
      </c>
      <c r="E47" s="22">
        <v>0.33500000000000002</v>
      </c>
      <c r="F47" s="22">
        <f>E47*F45</f>
        <v>1116.22</v>
      </c>
      <c r="G47" s="21"/>
      <c r="H47" s="21"/>
      <c r="I47" s="21"/>
      <c r="J47" s="21"/>
      <c r="K47" s="22"/>
      <c r="L47" s="25">
        <f>K47*F47</f>
        <v>0</v>
      </c>
      <c r="M47" s="25">
        <f>L47</f>
        <v>0</v>
      </c>
      <c r="N47" s="15"/>
      <c r="O47" s="18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</row>
    <row r="48" spans="1:122" ht="38.25" customHeight="1">
      <c r="A48" s="229"/>
      <c r="B48" s="22"/>
      <c r="C48" s="21" t="s">
        <v>179</v>
      </c>
      <c r="D48" s="207" t="s">
        <v>17</v>
      </c>
      <c r="E48" s="22"/>
      <c r="F48" s="22">
        <v>210</v>
      </c>
      <c r="G48" s="21"/>
      <c r="H48" s="21"/>
      <c r="I48" s="22"/>
      <c r="J48" s="22">
        <f t="shared" ref="J48:J56" si="0">I48*F48</f>
        <v>0</v>
      </c>
      <c r="K48" s="21"/>
      <c r="L48" s="21"/>
      <c r="M48" s="22">
        <f t="shared" ref="M48:M56" si="1">J48</f>
        <v>0</v>
      </c>
      <c r="N48" s="194"/>
      <c r="O48" s="18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</row>
    <row r="49" spans="1:122" ht="31.5" customHeight="1">
      <c r="A49" s="229"/>
      <c r="B49" s="22" t="s">
        <v>23</v>
      </c>
      <c r="C49" s="21" t="s">
        <v>178</v>
      </c>
      <c r="D49" s="207" t="s">
        <v>17</v>
      </c>
      <c r="E49" s="22"/>
      <c r="F49" s="22">
        <v>530</v>
      </c>
      <c r="G49" s="21"/>
      <c r="H49" s="21"/>
      <c r="I49" s="22"/>
      <c r="J49" s="22">
        <f t="shared" si="0"/>
        <v>0</v>
      </c>
      <c r="K49" s="21"/>
      <c r="L49" s="21"/>
      <c r="M49" s="22">
        <f t="shared" si="1"/>
        <v>0</v>
      </c>
      <c r="N49" s="15"/>
      <c r="O49" s="18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</row>
    <row r="50" spans="1:122" ht="31.5" customHeight="1">
      <c r="A50" s="229"/>
      <c r="B50" s="22" t="s">
        <v>23</v>
      </c>
      <c r="C50" s="21" t="s">
        <v>180</v>
      </c>
      <c r="D50" s="207" t="s">
        <v>17</v>
      </c>
      <c r="E50" s="22"/>
      <c r="F50" s="22">
        <v>140</v>
      </c>
      <c r="G50" s="21"/>
      <c r="H50" s="21"/>
      <c r="I50" s="22"/>
      <c r="J50" s="22">
        <f t="shared" si="0"/>
        <v>0</v>
      </c>
      <c r="K50" s="21"/>
      <c r="L50" s="21"/>
      <c r="M50" s="22">
        <f t="shared" si="1"/>
        <v>0</v>
      </c>
      <c r="N50" s="15"/>
      <c r="O50" s="1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</row>
    <row r="51" spans="1:122" ht="30.75" customHeight="1">
      <c r="A51" s="229"/>
      <c r="B51" s="22" t="s">
        <v>23</v>
      </c>
      <c r="C51" s="21" t="s">
        <v>177</v>
      </c>
      <c r="D51" s="207" t="s">
        <v>120</v>
      </c>
      <c r="E51" s="22"/>
      <c r="F51" s="22">
        <v>2290</v>
      </c>
      <c r="G51" s="21"/>
      <c r="H51" s="21"/>
      <c r="I51" s="22"/>
      <c r="J51" s="22">
        <f t="shared" si="0"/>
        <v>0</v>
      </c>
      <c r="K51" s="21"/>
      <c r="L51" s="21"/>
      <c r="M51" s="22">
        <f t="shared" si="1"/>
        <v>0</v>
      </c>
      <c r="N51" s="194"/>
      <c r="O51" s="18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</row>
    <row r="52" spans="1:122" ht="51" customHeight="1">
      <c r="A52" s="229"/>
      <c r="B52" s="22" t="s">
        <v>23</v>
      </c>
      <c r="C52" s="21" t="s">
        <v>165</v>
      </c>
      <c r="D52" s="207" t="s">
        <v>17</v>
      </c>
      <c r="E52" s="22"/>
      <c r="F52" s="22">
        <v>12</v>
      </c>
      <c r="G52" s="21"/>
      <c r="H52" s="21"/>
      <c r="I52" s="22"/>
      <c r="J52" s="22">
        <f t="shared" si="0"/>
        <v>0</v>
      </c>
      <c r="K52" s="21"/>
      <c r="L52" s="21"/>
      <c r="M52" s="22">
        <f t="shared" si="1"/>
        <v>0</v>
      </c>
      <c r="N52" s="15"/>
      <c r="O52" s="18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</row>
    <row r="53" spans="1:122" ht="57" customHeight="1">
      <c r="A53" s="229"/>
      <c r="B53" s="22" t="s">
        <v>23</v>
      </c>
      <c r="C53" s="21" t="s">
        <v>160</v>
      </c>
      <c r="D53" s="207" t="s">
        <v>17</v>
      </c>
      <c r="E53" s="22"/>
      <c r="F53" s="22">
        <v>10</v>
      </c>
      <c r="G53" s="21"/>
      <c r="H53" s="21"/>
      <c r="I53" s="25"/>
      <c r="J53" s="22">
        <f>I53*F53</f>
        <v>0</v>
      </c>
      <c r="K53" s="21"/>
      <c r="L53" s="21"/>
      <c r="M53" s="22">
        <f t="shared" si="1"/>
        <v>0</v>
      </c>
      <c r="N53" s="15"/>
      <c r="O53" s="18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</row>
    <row r="54" spans="1:122" ht="45.75" customHeight="1">
      <c r="A54" s="229"/>
      <c r="B54" s="22" t="s">
        <v>23</v>
      </c>
      <c r="C54" s="21" t="s">
        <v>159</v>
      </c>
      <c r="D54" s="207" t="s">
        <v>17</v>
      </c>
      <c r="E54" s="22"/>
      <c r="F54" s="22">
        <v>140</v>
      </c>
      <c r="G54" s="181"/>
      <c r="H54" s="181"/>
      <c r="I54" s="22"/>
      <c r="J54" s="22">
        <f>I54*F54</f>
        <v>0</v>
      </c>
      <c r="K54" s="181"/>
      <c r="L54" s="181"/>
      <c r="M54" s="22">
        <f t="shared" si="1"/>
        <v>0</v>
      </c>
      <c r="N54" s="15"/>
      <c r="O54" s="19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</row>
    <row r="55" spans="1:122" ht="35.25" customHeight="1">
      <c r="A55" s="229"/>
      <c r="B55" s="22" t="s">
        <v>23</v>
      </c>
      <c r="C55" s="21" t="s">
        <v>123</v>
      </c>
      <c r="D55" s="207" t="s">
        <v>17</v>
      </c>
      <c r="E55" s="22"/>
      <c r="F55" s="22">
        <v>10</v>
      </c>
      <c r="G55" s="21"/>
      <c r="H55" s="21"/>
      <c r="I55" s="22"/>
      <c r="J55" s="22">
        <f t="shared" si="0"/>
        <v>0</v>
      </c>
      <c r="K55" s="21"/>
      <c r="L55" s="21"/>
      <c r="M55" s="22">
        <f t="shared" si="1"/>
        <v>0</v>
      </c>
      <c r="N55" s="15"/>
      <c r="O55" s="18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</row>
    <row r="56" spans="1:122" ht="35.25" customHeight="1">
      <c r="A56" s="228"/>
      <c r="B56" s="22" t="s">
        <v>23</v>
      </c>
      <c r="C56" s="21" t="s">
        <v>124</v>
      </c>
      <c r="D56" s="207" t="s">
        <v>17</v>
      </c>
      <c r="E56" s="22"/>
      <c r="F56" s="22">
        <v>1334</v>
      </c>
      <c r="G56" s="21"/>
      <c r="H56" s="21"/>
      <c r="I56" s="22"/>
      <c r="J56" s="22">
        <f t="shared" si="0"/>
        <v>0</v>
      </c>
      <c r="K56" s="21"/>
      <c r="L56" s="21"/>
      <c r="M56" s="22">
        <f t="shared" si="1"/>
        <v>0</v>
      </c>
      <c r="N56" s="15"/>
      <c r="O56" s="18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</row>
    <row r="57" spans="1:122" ht="36" customHeight="1">
      <c r="A57" s="230">
        <v>9</v>
      </c>
      <c r="B57" s="227" t="s">
        <v>88</v>
      </c>
      <c r="C57" s="21" t="s">
        <v>163</v>
      </c>
      <c r="D57" s="22" t="s">
        <v>17</v>
      </c>
      <c r="E57" s="21"/>
      <c r="F57" s="22">
        <v>1334</v>
      </c>
      <c r="G57" s="21"/>
      <c r="H57" s="21"/>
      <c r="I57" s="21"/>
      <c r="J57" s="21"/>
      <c r="K57" s="21"/>
      <c r="L57" s="21"/>
      <c r="M57" s="21"/>
      <c r="N57" s="15"/>
      <c r="O57" s="13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</row>
    <row r="58" spans="1:122" ht="26.25" customHeight="1">
      <c r="A58" s="231"/>
      <c r="B58" s="228"/>
      <c r="C58" s="106" t="s">
        <v>89</v>
      </c>
      <c r="D58" s="180" t="s">
        <v>29</v>
      </c>
      <c r="E58" s="22">
        <v>0.5</v>
      </c>
      <c r="F58" s="22">
        <f>E58*F57</f>
        <v>667</v>
      </c>
      <c r="G58" s="180">
        <v>6</v>
      </c>
      <c r="H58" s="180"/>
      <c r="I58" s="181"/>
      <c r="J58" s="181"/>
      <c r="K58" s="181"/>
      <c r="L58" s="181"/>
      <c r="M58" s="22">
        <f>H58</f>
        <v>0</v>
      </c>
      <c r="N58" s="15"/>
      <c r="O58" s="19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</row>
    <row r="59" spans="1:122" ht="34.5" customHeight="1">
      <c r="A59" s="226">
        <v>10</v>
      </c>
      <c r="B59" s="208" t="s">
        <v>70</v>
      </c>
      <c r="C59" s="21" t="s">
        <v>71</v>
      </c>
      <c r="D59" s="22" t="s">
        <v>125</v>
      </c>
      <c r="E59" s="21"/>
      <c r="F59" s="207">
        <v>111.14</v>
      </c>
      <c r="G59" s="21"/>
      <c r="H59" s="21"/>
      <c r="I59" s="21"/>
      <c r="J59" s="21"/>
      <c r="K59" s="21"/>
      <c r="L59" s="21"/>
      <c r="M59" s="21"/>
      <c r="N59" s="15"/>
      <c r="O59" s="1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</row>
    <row r="60" spans="1:122" ht="35.450000000000003" customHeight="1">
      <c r="A60" s="226"/>
      <c r="B60" s="22"/>
      <c r="C60" s="21" t="s">
        <v>65</v>
      </c>
      <c r="D60" s="21" t="s">
        <v>66</v>
      </c>
      <c r="E60" s="22">
        <v>4.38</v>
      </c>
      <c r="F60" s="25">
        <f>E60*F59</f>
        <v>486.79320000000001</v>
      </c>
      <c r="G60" s="22">
        <v>4.5999999999999996</v>
      </c>
      <c r="H60" s="25"/>
      <c r="I60" s="21"/>
      <c r="J60" s="21"/>
      <c r="K60" s="21"/>
      <c r="L60" s="21"/>
      <c r="M60" s="25">
        <f>H60</f>
        <v>0</v>
      </c>
      <c r="N60" s="15"/>
      <c r="O60" s="18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</row>
    <row r="61" spans="1:122" ht="42" customHeight="1">
      <c r="A61" s="226"/>
      <c r="B61" s="22" t="s">
        <v>67</v>
      </c>
      <c r="C61" s="21" t="s">
        <v>68</v>
      </c>
      <c r="D61" s="21" t="s">
        <v>73</v>
      </c>
      <c r="E61" s="22">
        <v>2.19</v>
      </c>
      <c r="F61" s="25">
        <f>E61*F59</f>
        <v>243.39660000000001</v>
      </c>
      <c r="G61" s="21"/>
      <c r="H61" s="21"/>
      <c r="I61" s="21"/>
      <c r="J61" s="209"/>
      <c r="K61" s="22"/>
      <c r="L61" s="25">
        <f>K61*F61</f>
        <v>0</v>
      </c>
      <c r="M61" s="25">
        <f>L61</f>
        <v>0</v>
      </c>
      <c r="N61" s="194"/>
      <c r="O61" s="18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</row>
    <row r="62" spans="1:122" ht="22.5" customHeight="1">
      <c r="A62" s="226"/>
      <c r="B62" s="22"/>
      <c r="C62" s="21" t="s">
        <v>74</v>
      </c>
      <c r="D62" s="21" t="s">
        <v>51</v>
      </c>
      <c r="E62" s="22">
        <v>0.72399999999999998</v>
      </c>
      <c r="F62" s="25">
        <f>E62*F59</f>
        <v>80.465360000000004</v>
      </c>
      <c r="G62" s="21"/>
      <c r="H62" s="21"/>
      <c r="I62" s="22"/>
      <c r="J62" s="23">
        <f>I62*F62</f>
        <v>0</v>
      </c>
      <c r="K62" s="24"/>
      <c r="L62" s="22"/>
      <c r="M62" s="25">
        <f>J62</f>
        <v>0</v>
      </c>
      <c r="N62" s="15"/>
      <c r="O62" s="18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</row>
    <row r="63" spans="1:122" ht="22.5" customHeight="1">
      <c r="A63" s="226"/>
      <c r="B63" s="22"/>
      <c r="C63" s="21" t="s">
        <v>75</v>
      </c>
      <c r="D63" s="21" t="s">
        <v>51</v>
      </c>
      <c r="E63" s="22">
        <v>1.0900000000000001</v>
      </c>
      <c r="F63" s="25">
        <f>E63*F59</f>
        <v>121.14260000000002</v>
      </c>
      <c r="G63" s="21"/>
      <c r="H63" s="21"/>
      <c r="I63" s="21"/>
      <c r="J63" s="21"/>
      <c r="K63" s="22"/>
      <c r="L63" s="25">
        <f>K63*F63</f>
        <v>0</v>
      </c>
      <c r="M63" s="25">
        <f>L63</f>
        <v>0</v>
      </c>
      <c r="N63" s="15"/>
      <c r="O63" s="18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</row>
    <row r="64" spans="1:122" ht="36.75" customHeight="1">
      <c r="A64" s="226"/>
      <c r="B64" s="22" t="s">
        <v>166</v>
      </c>
      <c r="C64" s="21" t="s">
        <v>151</v>
      </c>
      <c r="D64" s="22" t="s">
        <v>72</v>
      </c>
      <c r="E64" s="22" t="s">
        <v>43</v>
      </c>
      <c r="F64" s="207">
        <v>11000</v>
      </c>
      <c r="G64" s="21"/>
      <c r="H64" s="21"/>
      <c r="I64" s="22"/>
      <c r="J64" s="25">
        <f t="shared" ref="J64:J69" si="2">I64*F64</f>
        <v>0</v>
      </c>
      <c r="K64" s="21"/>
      <c r="L64" s="21"/>
      <c r="M64" s="25">
        <f t="shared" ref="M64:M69" si="3">J64</f>
        <v>0</v>
      </c>
      <c r="N64" s="15"/>
      <c r="O64" s="18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</row>
    <row r="65" spans="1:122" ht="24.75" customHeight="1">
      <c r="A65" s="226"/>
      <c r="B65" s="22" t="s">
        <v>23</v>
      </c>
      <c r="C65" s="21" t="s">
        <v>152</v>
      </c>
      <c r="D65" s="22" t="s">
        <v>72</v>
      </c>
      <c r="E65" s="22" t="s">
        <v>43</v>
      </c>
      <c r="F65" s="207">
        <v>114</v>
      </c>
      <c r="G65" s="21"/>
      <c r="H65" s="21"/>
      <c r="I65" s="22"/>
      <c r="J65" s="22">
        <f t="shared" si="2"/>
        <v>0</v>
      </c>
      <c r="K65" s="21"/>
      <c r="L65" s="21"/>
      <c r="M65" s="22">
        <f t="shared" si="3"/>
        <v>0</v>
      </c>
      <c r="N65" s="15"/>
      <c r="O65" s="18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</row>
    <row r="66" spans="1:122" ht="23.25" customHeight="1">
      <c r="A66" s="226"/>
      <c r="B66" s="22" t="s">
        <v>23</v>
      </c>
      <c r="C66" s="21" t="s">
        <v>102</v>
      </c>
      <c r="D66" s="22" t="s">
        <v>72</v>
      </c>
      <c r="E66" s="21"/>
      <c r="F66" s="207">
        <v>155</v>
      </c>
      <c r="G66" s="21"/>
      <c r="H66" s="21"/>
      <c r="I66" s="22"/>
      <c r="J66" s="22">
        <f t="shared" si="2"/>
        <v>0</v>
      </c>
      <c r="K66" s="21"/>
      <c r="L66" s="21"/>
      <c r="M66" s="22">
        <f t="shared" si="3"/>
        <v>0</v>
      </c>
      <c r="N66" s="15"/>
      <c r="O66" s="18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</row>
    <row r="67" spans="1:122" ht="48.75" customHeight="1">
      <c r="A67" s="226"/>
      <c r="B67" s="22" t="s">
        <v>23</v>
      </c>
      <c r="C67" s="21" t="s">
        <v>103</v>
      </c>
      <c r="D67" s="22" t="s">
        <v>17</v>
      </c>
      <c r="E67" s="22" t="s">
        <v>43</v>
      </c>
      <c r="F67" s="22">
        <v>310</v>
      </c>
      <c r="G67" s="21"/>
      <c r="H67" s="21"/>
      <c r="I67" s="22"/>
      <c r="J67" s="22">
        <f t="shared" si="2"/>
        <v>0</v>
      </c>
      <c r="K67" s="21"/>
      <c r="L67" s="21"/>
      <c r="M67" s="22">
        <f t="shared" si="3"/>
        <v>0</v>
      </c>
      <c r="N67" s="15"/>
      <c r="O67" s="18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</row>
    <row r="68" spans="1:122" ht="35.25" customHeight="1">
      <c r="A68" s="226"/>
      <c r="B68" s="22" t="s">
        <v>93</v>
      </c>
      <c r="C68" s="21" t="s">
        <v>104</v>
      </c>
      <c r="D68" s="207" t="s">
        <v>17</v>
      </c>
      <c r="E68" s="22"/>
      <c r="F68" s="22">
        <v>157</v>
      </c>
      <c r="G68" s="21"/>
      <c r="H68" s="21"/>
      <c r="I68" s="22"/>
      <c r="J68" s="22">
        <f t="shared" si="2"/>
        <v>0</v>
      </c>
      <c r="K68" s="21"/>
      <c r="L68" s="21"/>
      <c r="M68" s="22">
        <f t="shared" si="3"/>
        <v>0</v>
      </c>
      <c r="N68" s="15"/>
      <c r="O68" s="18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</row>
    <row r="69" spans="1:122" ht="42.75" customHeight="1">
      <c r="A69" s="226"/>
      <c r="B69" s="22" t="s">
        <v>105</v>
      </c>
      <c r="C69" s="21" t="s">
        <v>106</v>
      </c>
      <c r="D69" s="22" t="s">
        <v>17</v>
      </c>
      <c r="E69" s="22"/>
      <c r="F69" s="22">
        <v>310</v>
      </c>
      <c r="G69" s="21"/>
      <c r="H69" s="21"/>
      <c r="I69" s="22"/>
      <c r="J69" s="22">
        <f t="shared" si="2"/>
        <v>0</v>
      </c>
      <c r="K69" s="21"/>
      <c r="L69" s="21"/>
      <c r="M69" s="22">
        <f t="shared" si="3"/>
        <v>0</v>
      </c>
      <c r="N69" s="15"/>
      <c r="O69" s="18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</row>
    <row r="70" spans="1:122" ht="23.25" customHeight="1">
      <c r="A70" s="22"/>
      <c r="B70" s="223" t="s">
        <v>59</v>
      </c>
      <c r="C70" s="223"/>
      <c r="D70" s="21"/>
      <c r="E70" s="21"/>
      <c r="F70" s="21"/>
      <c r="G70" s="21"/>
      <c r="H70" s="25">
        <f>SUM(H41:H69)</f>
        <v>0</v>
      </c>
      <c r="I70" s="21"/>
      <c r="J70" s="25">
        <f>SUM(J42:J69)</f>
        <v>0</v>
      </c>
      <c r="K70" s="21"/>
      <c r="L70" s="25">
        <f>SUM(L42:L69)</f>
        <v>0</v>
      </c>
      <c r="M70" s="32">
        <f>SUM(M42:M69)</f>
        <v>0</v>
      </c>
      <c r="N70" s="15"/>
      <c r="O70" s="17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</row>
    <row r="71" spans="1:122" ht="44.25" customHeight="1">
      <c r="A71" s="223" t="s">
        <v>161</v>
      </c>
      <c r="B71" s="223"/>
      <c r="C71" s="223"/>
      <c r="D71" s="21"/>
      <c r="E71" s="21"/>
      <c r="F71" s="21"/>
      <c r="G71" s="93">
        <v>0</v>
      </c>
      <c r="H71" s="21"/>
      <c r="I71" s="21"/>
      <c r="J71" s="21"/>
      <c r="K71" s="21"/>
      <c r="L71" s="21"/>
      <c r="M71" s="25">
        <f>H70*G71</f>
        <v>0</v>
      </c>
      <c r="N71" s="15"/>
      <c r="O71" s="17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</row>
    <row r="72" spans="1:122" ht="22.5" customHeight="1">
      <c r="A72" s="223" t="s">
        <v>78</v>
      </c>
      <c r="B72" s="223"/>
      <c r="C72" s="223"/>
      <c r="D72" s="21"/>
      <c r="E72" s="21"/>
      <c r="F72" s="21"/>
      <c r="G72" s="22"/>
      <c r="H72" s="21"/>
      <c r="I72" s="21"/>
      <c r="J72" s="21"/>
      <c r="K72" s="21"/>
      <c r="L72" s="21"/>
      <c r="M72" s="25">
        <f>M70+M71</f>
        <v>0</v>
      </c>
      <c r="N72" s="15"/>
      <c r="O72" s="17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</row>
    <row r="73" spans="1:122" ht="22.5" customHeight="1">
      <c r="A73" s="223" t="s">
        <v>79</v>
      </c>
      <c r="B73" s="223"/>
      <c r="C73" s="223"/>
      <c r="D73" s="21"/>
      <c r="E73" s="21"/>
      <c r="F73" s="21"/>
      <c r="G73" s="22"/>
      <c r="H73" s="21"/>
      <c r="I73" s="21"/>
      <c r="J73" s="21"/>
      <c r="K73" s="21"/>
      <c r="L73" s="21"/>
      <c r="M73" s="32">
        <f>M72+M40</f>
        <v>0</v>
      </c>
      <c r="N73" s="15"/>
      <c r="O73" s="17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</row>
    <row r="74" spans="1:122" ht="22.5" customHeight="1">
      <c r="A74" s="223" t="s">
        <v>80</v>
      </c>
      <c r="B74" s="223"/>
      <c r="C74" s="223"/>
      <c r="D74" s="21"/>
      <c r="E74" s="21"/>
      <c r="F74" s="21"/>
      <c r="G74" s="93">
        <v>0</v>
      </c>
      <c r="H74" s="21"/>
      <c r="I74" s="21"/>
      <c r="J74" s="21"/>
      <c r="K74" s="21"/>
      <c r="L74" s="21"/>
      <c r="M74" s="32">
        <f>M73*G74</f>
        <v>0</v>
      </c>
      <c r="N74" s="15"/>
      <c r="O74" s="17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</row>
    <row r="75" spans="1:122" ht="22.5" customHeight="1">
      <c r="A75" s="223" t="s">
        <v>59</v>
      </c>
      <c r="B75" s="223"/>
      <c r="C75" s="223"/>
      <c r="D75" s="21"/>
      <c r="E75" s="21"/>
      <c r="F75" s="21"/>
      <c r="G75" s="21"/>
      <c r="H75" s="21"/>
      <c r="I75" s="21"/>
      <c r="J75" s="21"/>
      <c r="K75" s="21"/>
      <c r="L75" s="21"/>
      <c r="M75" s="32">
        <f>M73+M74</f>
        <v>0</v>
      </c>
      <c r="N75" s="15"/>
      <c r="O75" s="17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</row>
    <row r="76" spans="1:122" ht="42" customHeight="1">
      <c r="A76" s="223" t="s">
        <v>107</v>
      </c>
      <c r="B76" s="223"/>
      <c r="C76" s="223"/>
      <c r="D76" s="181"/>
      <c r="E76" s="181"/>
      <c r="F76" s="181"/>
      <c r="G76" s="210">
        <v>3.3939999999999998E-2</v>
      </c>
      <c r="H76" s="181"/>
      <c r="I76" s="181"/>
      <c r="J76" s="181"/>
      <c r="K76" s="181"/>
      <c r="L76" s="181"/>
      <c r="M76" s="32">
        <f>M75*G76</f>
        <v>0</v>
      </c>
      <c r="N76" s="15"/>
      <c r="O76" s="17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</row>
    <row r="77" spans="1:122" ht="20.25" customHeight="1">
      <c r="A77" s="223" t="s">
        <v>59</v>
      </c>
      <c r="B77" s="223"/>
      <c r="C77" s="223"/>
      <c r="D77" s="181"/>
      <c r="E77" s="181"/>
      <c r="F77" s="181"/>
      <c r="G77" s="211"/>
      <c r="H77" s="181"/>
      <c r="I77" s="181"/>
      <c r="J77" s="181"/>
      <c r="K77" s="181"/>
      <c r="L77" s="181"/>
      <c r="M77" s="32">
        <f>M75+M76</f>
        <v>0</v>
      </c>
      <c r="N77" s="15"/>
      <c r="O77" s="17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</row>
    <row r="78" spans="1:122" ht="21" customHeight="1">
      <c r="A78" s="223" t="s">
        <v>81</v>
      </c>
      <c r="B78" s="223"/>
      <c r="C78" s="223"/>
      <c r="D78" s="181"/>
      <c r="E78" s="181"/>
      <c r="F78" s="181"/>
      <c r="G78" s="212">
        <v>0.18</v>
      </c>
      <c r="H78" s="181"/>
      <c r="I78" s="181"/>
      <c r="J78" s="181"/>
      <c r="K78" s="181"/>
      <c r="L78" s="181"/>
      <c r="M78" s="32">
        <f>M77*G78</f>
        <v>0</v>
      </c>
      <c r="N78" s="15"/>
      <c r="O78" s="17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</row>
    <row r="79" spans="1:122" ht="23.25" customHeight="1">
      <c r="A79" s="223" t="s">
        <v>14</v>
      </c>
      <c r="B79" s="223"/>
      <c r="C79" s="223"/>
      <c r="D79" s="181"/>
      <c r="E79" s="181"/>
      <c r="F79" s="181"/>
      <c r="G79" s="211"/>
      <c r="H79" s="181"/>
      <c r="I79" s="181"/>
      <c r="J79" s="181"/>
      <c r="K79" s="181"/>
      <c r="L79" s="181"/>
      <c r="M79" s="32">
        <f>M78+M77</f>
        <v>0</v>
      </c>
      <c r="N79" s="15"/>
      <c r="O79" s="17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</row>
    <row r="80" spans="1:122">
      <c r="F80" s="28"/>
      <c r="N80" s="15"/>
      <c r="O80" s="17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</row>
    <row r="81" spans="10:122">
      <c r="N81" s="15"/>
      <c r="O81" s="17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</row>
    <row r="82" spans="10:122">
      <c r="N82" s="15"/>
      <c r="O82" s="17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</row>
    <row r="83" spans="10:122" ht="23.25">
      <c r="M83" s="122"/>
      <c r="N83" s="15"/>
      <c r="O83" s="17"/>
      <c r="P83" s="14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</row>
    <row r="84" spans="10:122">
      <c r="J84" s="30"/>
      <c r="N84" s="15"/>
      <c r="O84" s="17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</row>
    <row r="85" spans="10:122">
      <c r="N85" s="15"/>
      <c r="O85" s="17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</row>
    <row r="86" spans="10:122">
      <c r="N86" s="15"/>
      <c r="O86" s="17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</row>
    <row r="87" spans="10:122">
      <c r="N87" s="15"/>
      <c r="O87" s="17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</row>
    <row r="88" spans="10:122">
      <c r="N88" s="15"/>
      <c r="O88" s="17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</row>
    <row r="89" spans="10:122">
      <c r="N89" s="15"/>
      <c r="O89" s="17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</row>
    <row r="90" spans="10:122">
      <c r="N90" s="15"/>
      <c r="O90" s="17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</row>
    <row r="91" spans="10:122">
      <c r="N91" s="15"/>
      <c r="O91" s="17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</row>
    <row r="92" spans="10:122">
      <c r="N92" s="15"/>
      <c r="O92" s="17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</row>
    <row r="93" spans="10:122">
      <c r="N93" s="15"/>
      <c r="O93" s="17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</row>
    <row r="94" spans="10:122">
      <c r="N94" s="15"/>
      <c r="O94" s="17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</row>
    <row r="95" spans="10:122">
      <c r="N95" s="15"/>
      <c r="O95" s="17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</row>
    <row r="96" spans="10:122">
      <c r="N96" s="15"/>
      <c r="O96" s="17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</row>
    <row r="97" spans="14:122">
      <c r="N97" s="15"/>
      <c r="O97" s="17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</row>
    <row r="98" spans="14:122">
      <c r="N98" s="15"/>
      <c r="O98" s="17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</row>
    <row r="99" spans="14:122">
      <c r="N99" s="15"/>
      <c r="O99" s="17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</row>
    <row r="100" spans="14:122">
      <c r="N100" s="15"/>
      <c r="O100" s="17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</row>
    <row r="101" spans="14:122">
      <c r="N101" s="15"/>
      <c r="O101" s="17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</row>
    <row r="102" spans="14:122">
      <c r="N102" s="15"/>
      <c r="O102" s="17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</row>
    <row r="103" spans="14:122">
      <c r="N103" s="15"/>
      <c r="O103" s="17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</row>
    <row r="104" spans="14:122">
      <c r="N104" s="15"/>
      <c r="O104" s="17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</row>
    <row r="105" spans="14:122">
      <c r="N105" s="15"/>
      <c r="O105" s="17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</row>
    <row r="106" spans="14:122">
      <c r="N106" s="15"/>
      <c r="O106" s="17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</row>
    <row r="107" spans="14:122">
      <c r="N107" s="15"/>
      <c r="O107" s="17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</row>
    <row r="108" spans="14:122">
      <c r="N108" s="15"/>
      <c r="O108" s="17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</row>
    <row r="109" spans="14:122">
      <c r="N109" s="15"/>
      <c r="O109" s="17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</row>
    <row r="110" spans="14:122">
      <c r="N110" s="15"/>
      <c r="O110" s="17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</row>
    <row r="111" spans="14:122">
      <c r="N111" s="15"/>
      <c r="O111" s="17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</row>
    <row r="112" spans="14:122">
      <c r="N112" s="15"/>
      <c r="O112" s="17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</row>
    <row r="113" spans="14:122">
      <c r="N113" s="15"/>
      <c r="O113" s="17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</row>
    <row r="114" spans="14:122">
      <c r="N114" s="15"/>
      <c r="O114" s="17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</row>
    <row r="115" spans="14:122">
      <c r="N115" s="15"/>
      <c r="O115" s="17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</row>
    <row r="116" spans="14:122">
      <c r="N116" s="15"/>
      <c r="O116" s="17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</row>
    <row r="117" spans="14:122">
      <c r="N117" s="15"/>
      <c r="O117" s="17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</row>
    <row r="118" spans="14:122">
      <c r="N118" s="15"/>
      <c r="O118" s="17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</row>
    <row r="119" spans="14:122">
      <c r="N119" s="15"/>
      <c r="O119" s="17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</row>
    <row r="120" spans="14:122">
      <c r="N120" s="15"/>
      <c r="O120" s="17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</row>
    <row r="121" spans="14:122">
      <c r="N121" s="15"/>
      <c r="O121" s="17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</row>
    <row r="122" spans="14:122">
      <c r="N122" s="15"/>
      <c r="O122" s="17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</row>
    <row r="123" spans="14:122">
      <c r="N123" s="15"/>
      <c r="O123" s="17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</row>
    <row r="124" spans="14:122">
      <c r="N124" s="15"/>
      <c r="O124" s="17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</row>
    <row r="125" spans="14:122">
      <c r="N125" s="15"/>
      <c r="O125" s="17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</row>
    <row r="126" spans="14:122">
      <c r="N126" s="15"/>
      <c r="O126" s="17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</row>
    <row r="127" spans="14:122">
      <c r="N127" s="15"/>
      <c r="O127" s="17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</row>
    <row r="128" spans="14:122">
      <c r="N128" s="15"/>
      <c r="O128" s="17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</row>
    <row r="129" spans="14:122">
      <c r="N129" s="15"/>
      <c r="O129" s="17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</row>
    <row r="130" spans="14:122">
      <c r="N130" s="15"/>
      <c r="O130" s="17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</row>
    <row r="131" spans="14:122">
      <c r="N131" s="15"/>
      <c r="O131" s="17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</row>
    <row r="132" spans="14:122">
      <c r="N132" s="15"/>
      <c r="O132" s="17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</row>
    <row r="133" spans="14:122">
      <c r="N133" s="15"/>
      <c r="O133" s="17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</row>
    <row r="134" spans="14:122">
      <c r="N134" s="15"/>
      <c r="O134" s="17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</row>
    <row r="135" spans="14:122">
      <c r="N135" s="15"/>
      <c r="O135" s="17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</row>
    <row r="136" spans="14:122">
      <c r="N136" s="15"/>
      <c r="O136" s="17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</row>
    <row r="137" spans="14:122">
      <c r="N137" s="15"/>
      <c r="O137" s="17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</row>
    <row r="138" spans="14:122">
      <c r="N138" s="15"/>
      <c r="O138" s="17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</row>
    <row r="139" spans="14:122">
      <c r="N139" s="15"/>
      <c r="O139" s="17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</row>
    <row r="140" spans="14:122">
      <c r="N140" s="15"/>
      <c r="O140" s="17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</row>
    <row r="141" spans="14:122">
      <c r="N141" s="15"/>
      <c r="O141" s="17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</row>
    <row r="142" spans="14:122">
      <c r="N142" s="15"/>
      <c r="O142" s="17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</row>
    <row r="143" spans="14:122">
      <c r="N143" s="15"/>
      <c r="O143" s="17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</row>
    <row r="144" spans="14:122">
      <c r="N144" s="15"/>
      <c r="O144" s="17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</row>
    <row r="145" spans="14:122">
      <c r="N145" s="15"/>
      <c r="O145" s="17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</row>
    <row r="146" spans="14:122">
      <c r="N146" s="15"/>
      <c r="O146" s="17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</row>
    <row r="147" spans="14:122">
      <c r="N147" s="15"/>
      <c r="O147" s="17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</row>
    <row r="148" spans="14:122">
      <c r="N148" s="15"/>
      <c r="O148" s="17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</row>
    <row r="149" spans="14:122">
      <c r="N149" s="15"/>
      <c r="O149" s="17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</row>
    <row r="150" spans="14:122">
      <c r="N150" s="15"/>
      <c r="O150" s="17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</row>
    <row r="151" spans="14:122">
      <c r="N151" s="15"/>
      <c r="O151" s="17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</row>
    <row r="152" spans="14:122">
      <c r="N152" s="15"/>
      <c r="O152" s="17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</row>
    <row r="153" spans="14:122">
      <c r="N153" s="15"/>
      <c r="O153" s="1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</row>
    <row r="154" spans="14:122">
      <c r="N154" s="15"/>
      <c r="O154" s="17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</row>
    <row r="155" spans="14:122">
      <c r="N155" s="15"/>
      <c r="O155" s="17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</row>
    <row r="156" spans="14:122">
      <c r="N156" s="15"/>
      <c r="O156" s="17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</row>
    <row r="157" spans="14:122">
      <c r="N157" s="15"/>
      <c r="O157" s="17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</row>
    <row r="158" spans="14:122">
      <c r="N158" s="15"/>
      <c r="O158" s="17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</row>
    <row r="159" spans="14:122">
      <c r="N159" s="15"/>
      <c r="O159" s="17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</row>
    <row r="160" spans="14:122">
      <c r="N160" s="15"/>
      <c r="O160" s="17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</row>
    <row r="161" spans="14:122">
      <c r="N161" s="15"/>
      <c r="O161" s="1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</row>
    <row r="162" spans="14:122">
      <c r="N162" s="15"/>
      <c r="O162" s="1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</row>
    <row r="163" spans="14:122">
      <c r="N163" s="15"/>
      <c r="O163" s="1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</row>
    <row r="164" spans="14:122">
      <c r="N164" s="15"/>
      <c r="O164" s="1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</row>
    <row r="165" spans="14:122">
      <c r="N165" s="15"/>
      <c r="O165" s="1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</row>
    <row r="166" spans="14:122">
      <c r="N166" s="15"/>
      <c r="O166" s="1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</row>
    <row r="167" spans="14:122">
      <c r="N167" s="15"/>
      <c r="O167" s="1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</row>
    <row r="168" spans="14:122">
      <c r="N168" s="15"/>
      <c r="O168" s="1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</row>
    <row r="169" spans="14:122">
      <c r="N169" s="15"/>
      <c r="O169" s="1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</row>
    <row r="170" spans="14:122">
      <c r="N170" s="15"/>
      <c r="O170" s="1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</row>
    <row r="171" spans="14:122">
      <c r="N171" s="15"/>
      <c r="O171" s="1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</row>
    <row r="172" spans="14:122">
      <c r="N172" s="15"/>
      <c r="O172" s="1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</row>
    <row r="173" spans="14:122">
      <c r="N173" s="15"/>
      <c r="O173" s="1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</row>
    <row r="174" spans="14:122">
      <c r="N174" s="15"/>
      <c r="O174" s="1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</row>
    <row r="175" spans="14:122">
      <c r="N175" s="15"/>
      <c r="O175" s="1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</row>
    <row r="176" spans="14:122">
      <c r="N176" s="15"/>
      <c r="O176" s="1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</row>
    <row r="177" spans="14:122">
      <c r="N177" s="15"/>
      <c r="O177" s="1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</row>
    <row r="178" spans="14:122">
      <c r="N178" s="15"/>
      <c r="O178" s="1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</row>
    <row r="179" spans="14:122">
      <c r="N179" s="15"/>
      <c r="O179" s="1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</row>
    <row r="180" spans="14:122">
      <c r="N180" s="15"/>
      <c r="O180" s="1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</row>
    <row r="181" spans="14:122">
      <c r="N181" s="15"/>
      <c r="O181" s="1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</row>
    <row r="182" spans="14:122">
      <c r="N182" s="15"/>
      <c r="O182" s="1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</row>
    <row r="183" spans="14:122">
      <c r="N183" s="15"/>
      <c r="O183" s="1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</row>
    <row r="184" spans="14:122">
      <c r="N184" s="15"/>
      <c r="O184" s="1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</row>
    <row r="185" spans="14:122">
      <c r="N185" s="15"/>
      <c r="O185" s="1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</row>
    <row r="186" spans="14:122">
      <c r="N186" s="15"/>
      <c r="O186" s="1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</row>
    <row r="187" spans="14:122">
      <c r="N187" s="15"/>
      <c r="O187" s="1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</row>
    <row r="188" spans="14:122">
      <c r="N188" s="15"/>
      <c r="O188" s="1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</row>
    <row r="189" spans="14:122">
      <c r="N189" s="15"/>
      <c r="O189" s="1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</row>
    <row r="190" spans="14:122">
      <c r="N190" s="15"/>
      <c r="O190" s="1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</row>
    <row r="191" spans="14:122">
      <c r="N191" s="15"/>
      <c r="O191" s="1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</row>
    <row r="192" spans="14:122">
      <c r="N192" s="15"/>
      <c r="O192" s="1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</row>
    <row r="193" spans="14:122">
      <c r="N193" s="15"/>
      <c r="O193" s="1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</row>
    <row r="194" spans="14:122">
      <c r="N194" s="15"/>
      <c r="O194" s="1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</row>
    <row r="195" spans="14:122">
      <c r="N195" s="15"/>
      <c r="O195" s="1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</row>
    <row r="196" spans="14:122">
      <c r="N196" s="15"/>
      <c r="O196" s="1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</row>
    <row r="197" spans="14:122">
      <c r="N197" s="15"/>
      <c r="O197" s="1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</row>
    <row r="198" spans="14:122">
      <c r="N198" s="15"/>
      <c r="O198" s="1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</row>
    <row r="199" spans="14:122">
      <c r="N199" s="15"/>
      <c r="O199" s="1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</row>
    <row r="200" spans="14:122">
      <c r="N200" s="15"/>
      <c r="O200" s="1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</row>
    <row r="201" spans="14:122">
      <c r="N201" s="15"/>
      <c r="O201" s="1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</row>
    <row r="202" spans="14:122">
      <c r="N202" s="15"/>
      <c r="O202" s="1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</row>
    <row r="203" spans="14:122">
      <c r="N203" s="15"/>
      <c r="O203" s="1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</row>
    <row r="204" spans="14:122">
      <c r="N204" s="15"/>
      <c r="O204" s="1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</row>
    <row r="205" spans="14:122">
      <c r="N205" s="15"/>
      <c r="O205" s="1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</row>
    <row r="206" spans="14:122">
      <c r="N206" s="15"/>
      <c r="O206" s="1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</row>
    <row r="207" spans="14:122">
      <c r="N207" s="15"/>
      <c r="O207" s="1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</row>
    <row r="208" spans="14:122">
      <c r="N208" s="15"/>
      <c r="O208" s="1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</row>
    <row r="209" spans="14:122">
      <c r="N209" s="15"/>
      <c r="O209" s="1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</row>
    <row r="210" spans="14:122">
      <c r="N210" s="15"/>
      <c r="O210" s="1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</row>
    <row r="211" spans="14:122">
      <c r="N211" s="15"/>
      <c r="O211" s="1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</row>
    <row r="212" spans="14:122">
      <c r="N212" s="15"/>
      <c r="O212" s="1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</row>
    <row r="213" spans="14:122">
      <c r="N213" s="15"/>
      <c r="O213" s="1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</row>
    <row r="214" spans="14:122">
      <c r="N214" s="15"/>
      <c r="O214" s="1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</row>
    <row r="215" spans="14:122">
      <c r="N215" s="15"/>
      <c r="O215" s="1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</row>
    <row r="216" spans="14:122">
      <c r="N216" s="15"/>
      <c r="O216" s="1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</row>
    <row r="217" spans="14:122">
      <c r="N217" s="15"/>
      <c r="O217" s="1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</row>
    <row r="218" spans="14:122">
      <c r="N218" s="15"/>
      <c r="O218" s="1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</row>
    <row r="219" spans="14:122">
      <c r="N219" s="15"/>
      <c r="O219" s="1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</row>
    <row r="220" spans="14:122">
      <c r="N220" s="15"/>
      <c r="O220" s="1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</row>
    <row r="221" spans="14:122">
      <c r="N221" s="15"/>
      <c r="O221" s="1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</row>
    <row r="222" spans="14:122">
      <c r="N222" s="15"/>
      <c r="O222" s="1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</row>
    <row r="223" spans="14:122">
      <c r="N223" s="15"/>
      <c r="O223" s="1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</row>
    <row r="224" spans="14:122">
      <c r="N224" s="15"/>
      <c r="O224" s="1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</row>
    <row r="225" spans="14:121">
      <c r="N225" s="15"/>
      <c r="O225" s="1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</row>
    <row r="226" spans="14:121">
      <c r="N226" s="15"/>
      <c r="O226" s="1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</row>
    <row r="227" spans="14:121">
      <c r="N227" s="15"/>
      <c r="O227" s="1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</row>
    <row r="228" spans="14:121">
      <c r="N228" s="15"/>
      <c r="O228" s="1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</row>
    <row r="229" spans="14:121">
      <c r="N229" s="15"/>
      <c r="O229" s="1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</row>
    <row r="230" spans="14:121">
      <c r="N230" s="15"/>
      <c r="O230" s="1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</row>
    <row r="231" spans="14:121">
      <c r="N231" s="15"/>
      <c r="O231" s="1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</row>
    <row r="232" spans="14:121">
      <c r="N232" s="15"/>
      <c r="O232" s="1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</row>
    <row r="233" spans="14:121">
      <c r="N233" s="15"/>
      <c r="O233" s="1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</row>
    <row r="234" spans="14:121">
      <c r="N234" s="15"/>
      <c r="O234" s="1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</row>
    <row r="235" spans="14:121">
      <c r="N235" s="15"/>
      <c r="O235" s="1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</row>
    <row r="236" spans="14:121">
      <c r="N236" s="15"/>
      <c r="O236" s="1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</row>
    <row r="237" spans="14:121">
      <c r="N237" s="15"/>
      <c r="O237" s="1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</row>
    <row r="238" spans="14:121">
      <c r="N238" s="15"/>
      <c r="O238" s="1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</row>
    <row r="239" spans="14:121">
      <c r="N239" s="15"/>
      <c r="O239" s="1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</row>
    <row r="240" spans="14:121">
      <c r="N240" s="15"/>
      <c r="O240" s="1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</row>
    <row r="241" spans="14:121">
      <c r="N241" s="15"/>
      <c r="O241" s="1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</row>
    <row r="242" spans="14:121">
      <c r="N242" s="15"/>
      <c r="O242" s="1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</row>
    <row r="243" spans="14:121">
      <c r="N243" s="15"/>
      <c r="O243" s="1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</row>
    <row r="244" spans="14:121">
      <c r="N244" s="15"/>
      <c r="O244" s="1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</row>
    <row r="245" spans="14:121">
      <c r="N245" s="15"/>
      <c r="O245" s="1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</row>
    <row r="246" spans="14:121">
      <c r="N246" s="15"/>
      <c r="O246" s="1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</row>
    <row r="247" spans="14:121">
      <c r="N247" s="15"/>
      <c r="O247" s="1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</row>
    <row r="248" spans="14:121">
      <c r="N248" s="15"/>
      <c r="O248" s="1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</row>
    <row r="249" spans="14:121">
      <c r="N249" s="15"/>
      <c r="O249" s="1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</row>
    <row r="250" spans="14:121">
      <c r="N250" s="15"/>
      <c r="O250" s="1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</row>
    <row r="251" spans="14:121">
      <c r="N251" s="15"/>
      <c r="O251" s="1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</row>
    <row r="252" spans="14:121">
      <c r="N252" s="15"/>
      <c r="O252" s="1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</row>
    <row r="253" spans="14:121">
      <c r="N253" s="15"/>
      <c r="O253" s="1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</row>
    <row r="254" spans="14:121">
      <c r="N254" s="15"/>
      <c r="O254" s="1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</row>
    <row r="255" spans="14:121">
      <c r="N255" s="15"/>
      <c r="O255" s="1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</row>
    <row r="256" spans="14:121">
      <c r="N256" s="15"/>
      <c r="O256" s="1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</row>
    <row r="257" spans="14:121">
      <c r="N257" s="15"/>
      <c r="O257" s="1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</row>
    <row r="258" spans="14:121">
      <c r="N258" s="15"/>
      <c r="O258" s="1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</row>
    <row r="259" spans="14:121">
      <c r="N259" s="15"/>
      <c r="O259" s="1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</row>
    <row r="260" spans="14:121">
      <c r="N260" s="15"/>
      <c r="O260" s="1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</row>
    <row r="261" spans="14:121">
      <c r="N261" s="15"/>
      <c r="O261" s="1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</row>
    <row r="262" spans="14:121">
      <c r="N262" s="15"/>
      <c r="O262" s="1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</row>
    <row r="263" spans="14:121">
      <c r="N263" s="15"/>
      <c r="O263" s="1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</row>
    <row r="264" spans="14:121">
      <c r="N264" s="15"/>
      <c r="O264" s="1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</row>
    <row r="265" spans="14:121">
      <c r="N265" s="15"/>
      <c r="O265" s="1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</row>
    <row r="266" spans="14:121">
      <c r="N266" s="15"/>
      <c r="O266" s="1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</row>
    <row r="267" spans="14:121">
      <c r="N267" s="15"/>
      <c r="O267" s="1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</row>
    <row r="268" spans="14:121">
      <c r="N268" s="15"/>
      <c r="O268" s="1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</row>
    <row r="269" spans="14:121">
      <c r="N269" s="15"/>
      <c r="O269" s="1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</row>
    <row r="270" spans="14:121">
      <c r="N270" s="15"/>
      <c r="O270" s="1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</row>
    <row r="271" spans="14:121">
      <c r="N271" s="15"/>
      <c r="O271" s="1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</row>
    <row r="272" spans="14:121">
      <c r="N272" s="15"/>
      <c r="O272" s="1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</row>
    <row r="273" spans="14:121">
      <c r="N273" s="15"/>
      <c r="O273" s="1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</row>
    <row r="274" spans="14:121">
      <c r="N274" s="15"/>
      <c r="O274" s="1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</row>
    <row r="275" spans="14:121">
      <c r="N275" s="15"/>
      <c r="O275" s="1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</row>
    <row r="276" spans="14:121">
      <c r="N276" s="15"/>
      <c r="O276" s="1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</row>
    <row r="277" spans="14:121">
      <c r="N277" s="15"/>
      <c r="O277" s="1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</row>
    <row r="278" spans="14:121">
      <c r="N278" s="15"/>
      <c r="O278" s="1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</row>
    <row r="279" spans="14:121">
      <c r="N279" s="15"/>
      <c r="O279" s="1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</row>
    <row r="280" spans="14:121">
      <c r="N280" s="15"/>
      <c r="O280" s="1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</row>
    <row r="281" spans="14:121">
      <c r="N281" s="15"/>
      <c r="O281" s="1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</row>
    <row r="282" spans="14:121">
      <c r="N282" s="15"/>
      <c r="O282" s="1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</row>
    <row r="283" spans="14:121">
      <c r="N283" s="15"/>
      <c r="O283" s="1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</row>
    <row r="284" spans="14:121">
      <c r="N284" s="15"/>
      <c r="O284" s="1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</row>
    <row r="285" spans="14:121">
      <c r="N285" s="15"/>
      <c r="O285" s="1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</row>
    <row r="286" spans="14:121">
      <c r="N286" s="15"/>
      <c r="O286" s="1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</row>
    <row r="287" spans="14:121">
      <c r="N287" s="15"/>
      <c r="O287" s="1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</row>
    <row r="288" spans="14:121">
      <c r="N288" s="15"/>
      <c r="O288" s="1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</row>
    <row r="289" spans="14:121">
      <c r="N289" s="15"/>
      <c r="O289" s="1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</row>
    <row r="290" spans="14:121">
      <c r="N290" s="15"/>
      <c r="O290" s="1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</row>
    <row r="291" spans="14:121">
      <c r="N291" s="15"/>
      <c r="O291" s="1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</row>
    <row r="292" spans="14:121">
      <c r="N292" s="15"/>
      <c r="O292" s="1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</row>
    <row r="293" spans="14:121">
      <c r="N293" s="15"/>
      <c r="O293" s="1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</row>
    <row r="294" spans="14:121">
      <c r="N294" s="15"/>
      <c r="O294" s="1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</row>
    <row r="295" spans="14:121">
      <c r="N295" s="15"/>
      <c r="O295" s="1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</row>
    <row r="296" spans="14:121">
      <c r="N296" s="15"/>
      <c r="O296" s="1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</row>
    <row r="297" spans="14:121">
      <c r="N297" s="15"/>
      <c r="O297" s="1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</row>
    <row r="298" spans="14:121">
      <c r="N298" s="15"/>
      <c r="O298" s="1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</row>
    <row r="299" spans="14:121">
      <c r="N299" s="15"/>
      <c r="O299" s="1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</row>
    <row r="300" spans="14:121">
      <c r="N300" s="15"/>
      <c r="O300" s="1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</row>
    <row r="301" spans="14:121">
      <c r="N301" s="15"/>
      <c r="O301" s="1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</row>
    <row r="302" spans="14:121">
      <c r="N302" s="15"/>
      <c r="O302" s="1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</row>
    <row r="303" spans="14:121">
      <c r="N303" s="15"/>
      <c r="O303" s="1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</row>
    <row r="304" spans="14:121">
      <c r="N304" s="15"/>
      <c r="O304" s="1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</row>
    <row r="305" spans="14:121">
      <c r="N305" s="15"/>
      <c r="O305" s="1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</row>
    <row r="306" spans="14:121">
      <c r="N306" s="15"/>
      <c r="O306" s="1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</row>
    <row r="307" spans="14:121">
      <c r="N307" s="15"/>
      <c r="O307" s="1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</row>
    <row r="308" spans="14:121">
      <c r="N308" s="15"/>
      <c r="O308" s="1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</row>
    <row r="309" spans="14:121">
      <c r="N309" s="15"/>
      <c r="O309" s="1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</row>
    <row r="310" spans="14:121">
      <c r="N310" s="15"/>
      <c r="O310" s="1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</row>
    <row r="311" spans="14:121">
      <c r="N311" s="15"/>
      <c r="O311" s="1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</row>
    <row r="312" spans="14:121">
      <c r="N312" s="15"/>
      <c r="O312" s="1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</row>
    <row r="313" spans="14:121">
      <c r="N313" s="15"/>
      <c r="O313" s="1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</row>
    <row r="314" spans="14:121">
      <c r="N314" s="15"/>
      <c r="O314" s="1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</row>
    <row r="315" spans="14:121">
      <c r="N315" s="15"/>
      <c r="O315" s="1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</row>
    <row r="316" spans="14:121">
      <c r="N316" s="15"/>
      <c r="O316" s="1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</row>
    <row r="317" spans="14:121">
      <c r="N317" s="15"/>
      <c r="O317" s="1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</row>
    <row r="318" spans="14:121">
      <c r="N318" s="15"/>
      <c r="O318" s="1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</row>
    <row r="319" spans="14:121">
      <c r="N319" s="15"/>
      <c r="O319" s="1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</row>
    <row r="320" spans="14:121">
      <c r="N320" s="15"/>
      <c r="O320" s="1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</row>
    <row r="321" spans="14:121">
      <c r="N321" s="15"/>
      <c r="O321" s="1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</row>
    <row r="322" spans="14:121">
      <c r="N322" s="15"/>
      <c r="O322" s="1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</row>
    <row r="323" spans="14:121">
      <c r="N323" s="15"/>
      <c r="O323" s="1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</row>
    <row r="324" spans="14:121">
      <c r="N324" s="15"/>
      <c r="O324" s="1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</row>
    <row r="325" spans="14:121">
      <c r="N325" s="15"/>
      <c r="O325" s="1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</row>
    <row r="326" spans="14:121">
      <c r="N326" s="15"/>
      <c r="O326" s="1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</row>
    <row r="327" spans="14:121">
      <c r="N327" s="15"/>
      <c r="O327" s="1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</row>
    <row r="328" spans="14:121">
      <c r="N328" s="15"/>
      <c r="O328" s="1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</row>
    <row r="329" spans="14:121">
      <c r="N329" s="15"/>
      <c r="O329" s="1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</row>
    <row r="330" spans="14:121">
      <c r="N330" s="15"/>
      <c r="O330" s="1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</row>
    <row r="331" spans="14:121">
      <c r="N331" s="15"/>
      <c r="O331" s="1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</row>
    <row r="332" spans="14:121">
      <c r="N332" s="15"/>
      <c r="O332" s="1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</row>
    <row r="333" spans="14:121">
      <c r="N333" s="15"/>
      <c r="O333" s="1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</row>
    <row r="334" spans="14:121">
      <c r="N334" s="15"/>
      <c r="O334" s="1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</row>
    <row r="335" spans="14:121">
      <c r="N335" s="15"/>
      <c r="O335" s="1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</row>
    <row r="336" spans="14:121">
      <c r="N336" s="15"/>
      <c r="O336" s="1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</row>
    <row r="337" spans="14:121">
      <c r="N337" s="15"/>
      <c r="O337" s="1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</row>
    <row r="338" spans="14:121">
      <c r="N338" s="15"/>
      <c r="O338" s="1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</row>
    <row r="339" spans="14:121">
      <c r="N339" s="15"/>
      <c r="O339" s="1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</row>
    <row r="340" spans="14:121">
      <c r="N340" s="15"/>
      <c r="O340" s="1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</row>
    <row r="341" spans="14:121">
      <c r="N341" s="15"/>
      <c r="O341" s="1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</row>
    <row r="342" spans="14:121">
      <c r="N342" s="15"/>
      <c r="O342" s="1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</row>
    <row r="343" spans="14:121">
      <c r="N343" s="15"/>
      <c r="O343" s="1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</row>
    <row r="344" spans="14:121">
      <c r="N344" s="15"/>
      <c r="O344" s="1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</row>
    <row r="345" spans="14:121">
      <c r="N345" s="15"/>
      <c r="O345" s="1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</row>
    <row r="346" spans="14:121">
      <c r="N346" s="15"/>
      <c r="O346" s="1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</row>
    <row r="347" spans="14:121">
      <c r="N347" s="15"/>
      <c r="O347" s="1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</row>
    <row r="348" spans="14:121">
      <c r="N348" s="15"/>
      <c r="O348" s="1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</row>
    <row r="349" spans="14:121">
      <c r="N349" s="15"/>
      <c r="O349" s="1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</row>
    <row r="350" spans="14:121">
      <c r="N350" s="15"/>
      <c r="O350" s="1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</row>
    <row r="351" spans="14:121">
      <c r="N351" s="15"/>
      <c r="O351" s="1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</row>
    <row r="352" spans="14:121">
      <c r="N352" s="15"/>
      <c r="O352" s="1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</row>
    <row r="353" spans="14:121">
      <c r="N353" s="15"/>
      <c r="O353" s="1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</row>
    <row r="354" spans="14:121">
      <c r="N354" s="15"/>
      <c r="O354" s="1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</row>
    <row r="355" spans="14:121">
      <c r="N355" s="15"/>
      <c r="O355" s="1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</row>
    <row r="356" spans="14:121">
      <c r="N356" s="15"/>
      <c r="O356" s="1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</row>
    <row r="357" spans="14:121">
      <c r="N357" s="15"/>
      <c r="O357" s="1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</row>
    <row r="358" spans="14:121">
      <c r="N358" s="15"/>
      <c r="O358" s="1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</row>
    <row r="359" spans="14:121">
      <c r="N359" s="15"/>
      <c r="O359" s="1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</row>
    <row r="360" spans="14:121">
      <c r="N360" s="15"/>
      <c r="O360" s="1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</row>
    <row r="361" spans="14:121">
      <c r="N361" s="15"/>
      <c r="O361" s="1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</row>
    <row r="362" spans="14:121">
      <c r="N362" s="15"/>
      <c r="O362" s="1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</row>
    <row r="363" spans="14:121">
      <c r="N363" s="15"/>
      <c r="O363" s="1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</row>
    <row r="364" spans="14:121">
      <c r="N364" s="15"/>
      <c r="O364" s="1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</row>
    <row r="365" spans="14:121">
      <c r="N365" s="15"/>
      <c r="O365" s="1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</row>
    <row r="366" spans="14:121">
      <c r="N366" s="15"/>
      <c r="O366" s="1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</row>
  </sheetData>
  <mergeCells count="53">
    <mergeCell ref="A27:A30"/>
    <mergeCell ref="A31:A35"/>
    <mergeCell ref="A22:A26"/>
    <mergeCell ref="B37:D37"/>
    <mergeCell ref="B38:D38"/>
    <mergeCell ref="B39:D39"/>
    <mergeCell ref="B40:D40"/>
    <mergeCell ref="B36:D36"/>
    <mergeCell ref="A76:C76"/>
    <mergeCell ref="B41:D41"/>
    <mergeCell ref="B70:C70"/>
    <mergeCell ref="A71:C71"/>
    <mergeCell ref="A42:A44"/>
    <mergeCell ref="B42:B43"/>
    <mergeCell ref="B45:B46"/>
    <mergeCell ref="A59:A69"/>
    <mergeCell ref="B57:B58"/>
    <mergeCell ref="A45:A56"/>
    <mergeCell ref="A57:A58"/>
    <mergeCell ref="A77:C77"/>
    <mergeCell ref="A78:C78"/>
    <mergeCell ref="A79:C79"/>
    <mergeCell ref="A75:C75"/>
    <mergeCell ref="A72:C72"/>
    <mergeCell ref="A73:C73"/>
    <mergeCell ref="A74:C74"/>
    <mergeCell ref="A14:A18"/>
    <mergeCell ref="A19:A21"/>
    <mergeCell ref="J7:J8"/>
    <mergeCell ref="K7:K8"/>
    <mergeCell ref="C5:C8"/>
    <mergeCell ref="D5:D8"/>
    <mergeCell ref="E5:F5"/>
    <mergeCell ref="L7:L8"/>
    <mergeCell ref="B10:E10"/>
    <mergeCell ref="A11:A13"/>
    <mergeCell ref="G5:M5"/>
    <mergeCell ref="E6:E8"/>
    <mergeCell ref="F6:F8"/>
    <mergeCell ref="G6:H6"/>
    <mergeCell ref="I6:J6"/>
    <mergeCell ref="K6:L6"/>
    <mergeCell ref="M6:M8"/>
    <mergeCell ref="G7:G8"/>
    <mergeCell ref="H7:H8"/>
    <mergeCell ref="I7:I8"/>
    <mergeCell ref="A5:A8"/>
    <mergeCell ref="B5:B8"/>
    <mergeCell ref="A1:M1"/>
    <mergeCell ref="A2:M2"/>
    <mergeCell ref="A3:C3"/>
    <mergeCell ref="D3:E3"/>
    <mergeCell ref="A4:M4"/>
  </mergeCells>
  <pageMargins left="0.55118110236220474" right="3.937007874015748E-2" top="0.39370078740157483" bottom="0.27559055118110237" header="0.15748031496062992" footer="0.15748031496062992"/>
  <pageSetup scale="74" firstPageNumber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U364"/>
  <sheetViews>
    <sheetView tabSelected="1" showWhiteSpace="0" zoomScale="120" zoomScaleNormal="120" zoomScaleSheetLayoutView="98" zoomScalePageLayoutView="85" workbookViewId="0">
      <selection activeCell="C49" sqref="C49"/>
    </sheetView>
  </sheetViews>
  <sheetFormatPr defaultRowHeight="15"/>
  <cols>
    <col min="1" max="1" width="3.28515625" style="2" customWidth="1"/>
    <col min="2" max="2" width="14.42578125" style="6" customWidth="1"/>
    <col min="3" max="3" width="42.5703125" style="2" customWidth="1"/>
    <col min="4" max="4" width="8.42578125" style="2" customWidth="1"/>
    <col min="5" max="5" width="9" style="2" customWidth="1"/>
    <col min="6" max="6" width="9.85546875" style="7" customWidth="1"/>
    <col min="7" max="7" width="10.140625" style="7" customWidth="1"/>
    <col min="8" max="8" width="12.7109375" style="7" customWidth="1"/>
    <col min="9" max="9" width="12.42578125" style="7" customWidth="1"/>
    <col min="10" max="10" width="15.140625" style="7" customWidth="1"/>
    <col min="11" max="11" width="11.28515625" style="7" customWidth="1"/>
    <col min="12" max="12" width="13.85546875" style="7" customWidth="1"/>
    <col min="13" max="13" width="14" style="7" customWidth="1"/>
    <col min="14" max="14" width="9.5703125" style="2" customWidth="1"/>
    <col min="15" max="19" width="8.42578125" style="2" customWidth="1"/>
    <col min="20" max="20" width="22.85546875" style="2" customWidth="1"/>
    <col min="21" max="23" width="8.42578125" style="2" customWidth="1"/>
    <col min="24" max="24" width="10" style="2" customWidth="1"/>
    <col min="25" max="25" width="9.7109375" style="2" customWidth="1"/>
    <col min="26" max="26" width="12.28515625" style="2" customWidth="1"/>
    <col min="27" max="16384" width="9.140625" style="2"/>
  </cols>
  <sheetData>
    <row r="1" spans="1:125" ht="42.75" customHeight="1">
      <c r="A1" s="217" t="s">
        <v>96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1"/>
      <c r="O1" s="92"/>
      <c r="P1" s="9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</row>
    <row r="2" spans="1:125" ht="28.5" customHeight="1">
      <c r="A2" s="218" t="s">
        <v>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1"/>
      <c r="O2" s="92"/>
      <c r="P2" s="9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</row>
    <row r="3" spans="1:125" ht="18.75" customHeight="1">
      <c r="A3" s="243"/>
      <c r="B3" s="243"/>
      <c r="C3" s="243"/>
      <c r="D3" s="244"/>
      <c r="E3" s="244"/>
      <c r="F3" s="245"/>
      <c r="G3" s="245"/>
      <c r="H3" s="245"/>
      <c r="I3" s="185"/>
      <c r="J3" s="184"/>
      <c r="K3" s="182"/>
      <c r="L3" s="4"/>
      <c r="M3" s="4"/>
      <c r="N3" s="1"/>
      <c r="O3" s="92"/>
      <c r="P3" s="9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</row>
    <row r="4" spans="1:125" ht="24" customHeight="1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1"/>
      <c r="O4" s="92"/>
      <c r="P4" s="9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</row>
    <row r="5" spans="1:125" s="161" customFormat="1" ht="22.5" customHeight="1">
      <c r="A5" s="241" t="s">
        <v>136</v>
      </c>
      <c r="B5" s="239" t="s">
        <v>3</v>
      </c>
      <c r="C5" s="239" t="s">
        <v>4</v>
      </c>
      <c r="D5" s="239" t="s">
        <v>135</v>
      </c>
      <c r="E5" s="237" t="s">
        <v>5</v>
      </c>
      <c r="F5" s="237"/>
      <c r="G5" s="238" t="s">
        <v>6</v>
      </c>
      <c r="H5" s="238"/>
      <c r="I5" s="238"/>
      <c r="J5" s="238"/>
      <c r="K5" s="238"/>
      <c r="L5" s="238"/>
      <c r="M5" s="238"/>
      <c r="O5" s="186"/>
      <c r="P5" s="186"/>
    </row>
    <row r="6" spans="1:125" s="161" customFormat="1" ht="24.75" customHeight="1">
      <c r="A6" s="241"/>
      <c r="B6" s="239"/>
      <c r="C6" s="239"/>
      <c r="D6" s="239"/>
      <c r="E6" s="239" t="s">
        <v>7</v>
      </c>
      <c r="F6" s="239" t="s">
        <v>8</v>
      </c>
      <c r="G6" s="238" t="s">
        <v>9</v>
      </c>
      <c r="H6" s="238"/>
      <c r="I6" s="238" t="s">
        <v>10</v>
      </c>
      <c r="J6" s="238"/>
      <c r="K6" s="238" t="s">
        <v>11</v>
      </c>
      <c r="L6" s="238"/>
      <c r="M6" s="238" t="s">
        <v>12</v>
      </c>
      <c r="O6" s="186"/>
      <c r="P6" s="186"/>
    </row>
    <row r="7" spans="1:125" s="161" customFormat="1" ht="23.25" customHeight="1">
      <c r="A7" s="241"/>
      <c r="B7" s="239"/>
      <c r="C7" s="239"/>
      <c r="D7" s="239"/>
      <c r="E7" s="239"/>
      <c r="F7" s="239"/>
      <c r="G7" s="238" t="s">
        <v>13</v>
      </c>
      <c r="H7" s="238" t="s">
        <v>14</v>
      </c>
      <c r="I7" s="238" t="s">
        <v>13</v>
      </c>
      <c r="J7" s="238" t="s">
        <v>14</v>
      </c>
      <c r="K7" s="238" t="s">
        <v>13</v>
      </c>
      <c r="L7" s="238" t="s">
        <v>14</v>
      </c>
      <c r="M7" s="238"/>
      <c r="O7" s="186"/>
      <c r="P7" s="186"/>
    </row>
    <row r="8" spans="1:125" s="161" customFormat="1" ht="38.25" customHeight="1">
      <c r="A8" s="241"/>
      <c r="B8" s="239"/>
      <c r="C8" s="239"/>
      <c r="D8" s="239"/>
      <c r="E8" s="239"/>
      <c r="F8" s="239"/>
      <c r="G8" s="238"/>
      <c r="H8" s="238"/>
      <c r="I8" s="238"/>
      <c r="J8" s="238"/>
      <c r="K8" s="238"/>
      <c r="L8" s="238"/>
      <c r="M8" s="238"/>
      <c r="O8" s="186"/>
      <c r="P8" s="186"/>
    </row>
    <row r="9" spans="1:125">
      <c r="A9" s="33">
        <v>1</v>
      </c>
      <c r="B9" s="33">
        <v>2</v>
      </c>
      <c r="C9" s="33">
        <v>3</v>
      </c>
      <c r="D9" s="33">
        <v>4</v>
      </c>
      <c r="E9" s="33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  <c r="M9" s="34">
        <v>13</v>
      </c>
      <c r="N9" s="1"/>
      <c r="O9" s="5"/>
      <c r="P9" s="92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</row>
    <row r="10" spans="1:125" ht="20.25" customHeight="1">
      <c r="A10" s="35"/>
      <c r="B10" s="242" t="s">
        <v>15</v>
      </c>
      <c r="C10" s="242"/>
      <c r="D10" s="242"/>
      <c r="E10" s="242"/>
      <c r="F10" s="36"/>
      <c r="G10" s="37"/>
      <c r="H10" s="38"/>
      <c r="I10" s="38"/>
      <c r="J10" s="38"/>
      <c r="K10" s="38"/>
      <c r="L10" s="38"/>
      <c r="M10" s="38"/>
      <c r="N10" s="1"/>
      <c r="O10" s="92"/>
      <c r="P10" s="9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</row>
    <row r="11" spans="1:125" ht="70.5" customHeight="1">
      <c r="A11" s="232">
        <v>1</v>
      </c>
      <c r="B11" s="199"/>
      <c r="C11" s="39" t="s">
        <v>16</v>
      </c>
      <c r="D11" s="196" t="s">
        <v>17</v>
      </c>
      <c r="E11" s="196"/>
      <c r="F11" s="40">
        <v>97</v>
      </c>
      <c r="G11" s="41"/>
      <c r="H11" s="41"/>
      <c r="I11" s="41"/>
      <c r="J11" s="41"/>
      <c r="K11" s="41"/>
      <c r="L11" s="41"/>
      <c r="M11" s="41"/>
      <c r="N11" s="1"/>
      <c r="O11" s="92"/>
      <c r="P11" s="92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</row>
    <row r="12" spans="1:125" ht="20.25" customHeight="1">
      <c r="A12" s="232"/>
      <c r="B12" s="123"/>
      <c r="C12" s="42" t="s">
        <v>18</v>
      </c>
      <c r="D12" s="123" t="s">
        <v>19</v>
      </c>
      <c r="E12" s="43">
        <v>0.2</v>
      </c>
      <c r="F12" s="44">
        <f>E12*F11</f>
        <v>19.400000000000002</v>
      </c>
      <c r="G12" s="45">
        <v>6</v>
      </c>
      <c r="H12" s="46"/>
      <c r="I12" s="47"/>
      <c r="J12" s="47"/>
      <c r="K12" s="47"/>
      <c r="L12" s="47"/>
      <c r="M12" s="44">
        <f>L12+J12+H12</f>
        <v>0</v>
      </c>
      <c r="N12" s="1"/>
      <c r="O12" s="187"/>
      <c r="P12" s="92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</row>
    <row r="13" spans="1:125" ht="31.5" customHeight="1">
      <c r="A13" s="232"/>
      <c r="B13" s="123"/>
      <c r="C13" s="42" t="s">
        <v>21</v>
      </c>
      <c r="D13" s="123" t="s">
        <v>22</v>
      </c>
      <c r="E13" s="48">
        <v>0.112</v>
      </c>
      <c r="F13" s="44">
        <f>E13*F11</f>
        <v>10.864000000000001</v>
      </c>
      <c r="G13" s="44"/>
      <c r="H13" s="44"/>
      <c r="I13" s="47"/>
      <c r="J13" s="47"/>
      <c r="K13" s="45"/>
      <c r="L13" s="46">
        <f>K13*F13</f>
        <v>0</v>
      </c>
      <c r="M13" s="44">
        <f>L13+J13+H13</f>
        <v>0</v>
      </c>
      <c r="N13" s="1"/>
      <c r="O13" s="187"/>
      <c r="P13" s="9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</row>
    <row r="14" spans="1:125" ht="45" customHeight="1">
      <c r="A14" s="232">
        <v>2</v>
      </c>
      <c r="B14" s="199"/>
      <c r="C14" s="39" t="s">
        <v>97</v>
      </c>
      <c r="D14" s="196" t="s">
        <v>138</v>
      </c>
      <c r="E14" s="120"/>
      <c r="F14" s="53">
        <v>17.239999999999998</v>
      </c>
      <c r="G14" s="44"/>
      <c r="H14" s="44"/>
      <c r="I14" s="47"/>
      <c r="J14" s="47"/>
      <c r="K14" s="45"/>
      <c r="L14" s="46"/>
      <c r="M14" s="44"/>
      <c r="N14" s="1"/>
      <c r="O14" s="187"/>
      <c r="P14" s="92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</row>
    <row r="15" spans="1:125" ht="31.5" customHeight="1">
      <c r="A15" s="232"/>
      <c r="B15" s="123"/>
      <c r="C15" s="42" t="s">
        <v>18</v>
      </c>
      <c r="D15" s="123" t="s">
        <v>19</v>
      </c>
      <c r="E15" s="48">
        <v>1.39</v>
      </c>
      <c r="F15" s="44">
        <f>E15*F14</f>
        <v>23.963599999999996</v>
      </c>
      <c r="G15" s="50">
        <v>6</v>
      </c>
      <c r="H15" s="44"/>
      <c r="I15" s="47"/>
      <c r="J15" s="47"/>
      <c r="K15" s="45"/>
      <c r="L15" s="46"/>
      <c r="M15" s="44">
        <f t="shared" ref="M15:M16" si="0">L15+J15+H15</f>
        <v>0</v>
      </c>
      <c r="N15" s="1"/>
      <c r="O15" s="187"/>
      <c r="P15" s="9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</row>
    <row r="16" spans="1:125" ht="21" customHeight="1">
      <c r="A16" s="232"/>
      <c r="B16" s="123"/>
      <c r="C16" s="42" t="s">
        <v>24</v>
      </c>
      <c r="D16" s="123" t="s">
        <v>137</v>
      </c>
      <c r="E16" s="48">
        <v>1.02</v>
      </c>
      <c r="F16" s="121">
        <f>E16*F14</f>
        <v>17.584799999999998</v>
      </c>
      <c r="G16" s="51"/>
      <c r="H16" s="51"/>
      <c r="I16" s="46"/>
      <c r="J16" s="46">
        <f>I16*F16</f>
        <v>0</v>
      </c>
      <c r="K16" s="51"/>
      <c r="L16" s="51"/>
      <c r="M16" s="44">
        <f t="shared" si="0"/>
        <v>0</v>
      </c>
      <c r="N16" s="1"/>
      <c r="O16" s="187"/>
      <c r="P16" s="9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</row>
    <row r="17" spans="1:125" ht="39.75" customHeight="1">
      <c r="A17" s="232">
        <v>3</v>
      </c>
      <c r="B17" s="240"/>
      <c r="C17" s="39" t="s">
        <v>27</v>
      </c>
      <c r="D17" s="196" t="s">
        <v>28</v>
      </c>
      <c r="E17" s="52"/>
      <c r="F17" s="53">
        <v>19</v>
      </c>
      <c r="G17" s="54"/>
      <c r="H17" s="54"/>
      <c r="I17" s="54"/>
      <c r="J17" s="54"/>
      <c r="K17" s="54"/>
      <c r="L17" s="54"/>
      <c r="M17" s="54"/>
      <c r="N17" s="1"/>
      <c r="O17" s="187"/>
      <c r="P17" s="9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</row>
    <row r="18" spans="1:125" ht="27" customHeight="1">
      <c r="A18" s="232"/>
      <c r="B18" s="240"/>
      <c r="C18" s="42" t="s">
        <v>18</v>
      </c>
      <c r="D18" s="123" t="s">
        <v>29</v>
      </c>
      <c r="E18" s="55">
        <v>0.99299999999999999</v>
      </c>
      <c r="F18" s="49">
        <f>E18*F17</f>
        <v>18.867000000000001</v>
      </c>
      <c r="G18" s="44">
        <v>6</v>
      </c>
      <c r="H18" s="46"/>
      <c r="I18" s="51"/>
      <c r="J18" s="51"/>
      <c r="K18" s="51"/>
      <c r="L18" s="51"/>
      <c r="M18" s="44">
        <f>L18+J18+H18</f>
        <v>0</v>
      </c>
      <c r="N18" s="1"/>
      <c r="O18" s="187"/>
      <c r="P18" s="9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</row>
    <row r="19" spans="1:125" ht="33.75" customHeight="1">
      <c r="A19" s="232">
        <v>4</v>
      </c>
      <c r="B19" s="232"/>
      <c r="C19" s="39" t="s">
        <v>82</v>
      </c>
      <c r="D19" s="196" t="s">
        <v>17</v>
      </c>
      <c r="E19" s="52"/>
      <c r="F19" s="56">
        <v>97</v>
      </c>
      <c r="G19" s="54"/>
      <c r="H19" s="54"/>
      <c r="I19" s="54"/>
      <c r="J19" s="54"/>
      <c r="K19" s="54"/>
      <c r="L19" s="54"/>
      <c r="M19" s="54"/>
      <c r="N19" s="1"/>
      <c r="O19" s="188"/>
      <c r="P19" s="92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</row>
    <row r="20" spans="1:125" ht="19.5" customHeight="1">
      <c r="A20" s="232"/>
      <c r="B20" s="232"/>
      <c r="C20" s="42" t="s">
        <v>18</v>
      </c>
      <c r="D20" s="123" t="s">
        <v>19</v>
      </c>
      <c r="E20" s="43">
        <v>1.28</v>
      </c>
      <c r="F20" s="44">
        <f>E20*F19</f>
        <v>124.16</v>
      </c>
      <c r="G20" s="44">
        <v>6</v>
      </c>
      <c r="H20" s="46"/>
      <c r="I20" s="51"/>
      <c r="J20" s="51"/>
      <c r="K20" s="51"/>
      <c r="L20" s="51"/>
      <c r="M20" s="46">
        <f>H20+J20+L20</f>
        <v>0</v>
      </c>
      <c r="N20" s="1"/>
      <c r="O20" s="187"/>
      <c r="P20" s="92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</row>
    <row r="21" spans="1:125" ht="20.25" customHeight="1">
      <c r="A21" s="232"/>
      <c r="B21" s="123"/>
      <c r="C21" s="57" t="s">
        <v>83</v>
      </c>
      <c r="D21" s="123" t="s">
        <v>84</v>
      </c>
      <c r="E21" s="43">
        <v>1.25</v>
      </c>
      <c r="F21" s="44">
        <f>E21*F19</f>
        <v>121.25</v>
      </c>
      <c r="G21" s="51"/>
      <c r="H21" s="51"/>
      <c r="I21" s="44"/>
      <c r="J21" s="46"/>
      <c r="K21" s="51"/>
      <c r="L21" s="51">
        <f>F21*K21</f>
        <v>0</v>
      </c>
      <c r="M21" s="46">
        <f>H21+J21+L21</f>
        <v>0</v>
      </c>
      <c r="N21" s="1"/>
      <c r="O21" s="187"/>
      <c r="P21" s="92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</row>
    <row r="22" spans="1:125" s="9" customFormat="1" ht="46.5" customHeight="1">
      <c r="A22" s="236">
        <v>5</v>
      </c>
      <c r="B22" s="62"/>
      <c r="C22" s="58" t="s">
        <v>129</v>
      </c>
      <c r="D22" s="201" t="s">
        <v>34</v>
      </c>
      <c r="E22" s="59"/>
      <c r="F22" s="107">
        <v>4.75</v>
      </c>
      <c r="G22" s="60"/>
      <c r="H22" s="60"/>
      <c r="I22" s="46"/>
      <c r="J22" s="46"/>
      <c r="K22" s="60"/>
      <c r="L22" s="60"/>
      <c r="M22" s="46"/>
      <c r="N22" s="8"/>
      <c r="O22" s="187"/>
      <c r="P22" s="189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</row>
    <row r="23" spans="1:125" s="9" customFormat="1" ht="19.5" customHeight="1">
      <c r="A23" s="236"/>
      <c r="B23" s="62"/>
      <c r="C23" s="63" t="s">
        <v>18</v>
      </c>
      <c r="D23" s="200" t="s">
        <v>19</v>
      </c>
      <c r="E23" s="59">
        <v>34.9</v>
      </c>
      <c r="F23" s="64">
        <f>E23*F22</f>
        <v>165.77500000000001</v>
      </c>
      <c r="G23" s="64">
        <v>7.8</v>
      </c>
      <c r="H23" s="46"/>
      <c r="I23" s="60"/>
      <c r="J23" s="60"/>
      <c r="K23" s="60"/>
      <c r="L23" s="60"/>
      <c r="M23" s="46">
        <f t="shared" ref="M23:M28" si="1">H23+J23+L23</f>
        <v>0</v>
      </c>
      <c r="N23" s="8"/>
      <c r="O23" s="187"/>
      <c r="P23" s="189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</row>
    <row r="24" spans="1:125" s="9" customFormat="1" ht="20.25" customHeight="1">
      <c r="A24" s="236"/>
      <c r="B24" s="62"/>
      <c r="C24" s="63" t="s">
        <v>36</v>
      </c>
      <c r="D24" s="200" t="s">
        <v>85</v>
      </c>
      <c r="E24" s="59">
        <v>15.2</v>
      </c>
      <c r="F24" s="64">
        <f>E24*F22</f>
        <v>72.2</v>
      </c>
      <c r="G24" s="60"/>
      <c r="H24" s="60"/>
      <c r="I24" s="64"/>
      <c r="J24" s="46">
        <f>I24*F24</f>
        <v>0</v>
      </c>
      <c r="K24" s="60"/>
      <c r="L24" s="60"/>
      <c r="M24" s="46">
        <f t="shared" si="1"/>
        <v>0</v>
      </c>
      <c r="N24" s="8"/>
      <c r="O24" s="187"/>
      <c r="P24" s="189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</row>
    <row r="25" spans="1:125" s="9" customFormat="1" ht="20.25" customHeight="1">
      <c r="A25" s="236"/>
      <c r="B25" s="200"/>
      <c r="C25" s="63" t="s">
        <v>39</v>
      </c>
      <c r="D25" s="200" t="s">
        <v>58</v>
      </c>
      <c r="E25" s="59"/>
      <c r="F25" s="64">
        <v>727.5</v>
      </c>
      <c r="G25" s="60"/>
      <c r="H25" s="60"/>
      <c r="I25" s="64"/>
      <c r="J25" s="46">
        <f>I25*F25</f>
        <v>0</v>
      </c>
      <c r="K25" s="60"/>
      <c r="L25" s="60"/>
      <c r="M25" s="46">
        <f t="shared" si="1"/>
        <v>0</v>
      </c>
      <c r="N25" s="8"/>
      <c r="O25" s="187"/>
      <c r="P25" s="189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</row>
    <row r="26" spans="1:125" s="9" customFormat="1" ht="20.25" customHeight="1">
      <c r="A26" s="236"/>
      <c r="B26" s="200"/>
      <c r="C26" s="63" t="s">
        <v>86</v>
      </c>
      <c r="D26" s="200" t="s">
        <v>42</v>
      </c>
      <c r="E26" s="59" t="s">
        <v>43</v>
      </c>
      <c r="F26" s="64">
        <v>134.83000000000001</v>
      </c>
      <c r="G26" s="60"/>
      <c r="H26" s="60"/>
      <c r="I26" s="64"/>
      <c r="J26" s="46">
        <f>I26*F26</f>
        <v>0</v>
      </c>
      <c r="K26" s="60"/>
      <c r="L26" s="60"/>
      <c r="M26" s="46">
        <f t="shared" si="1"/>
        <v>0</v>
      </c>
      <c r="N26" s="8"/>
      <c r="O26" s="187"/>
      <c r="P26" s="189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</row>
    <row r="27" spans="1:125" s="9" customFormat="1" ht="20.25" customHeight="1">
      <c r="A27" s="236"/>
      <c r="B27" s="200"/>
      <c r="C27" s="63" t="s">
        <v>41</v>
      </c>
      <c r="D27" s="200" t="s">
        <v>42</v>
      </c>
      <c r="E27" s="59" t="s">
        <v>43</v>
      </c>
      <c r="F27" s="64">
        <v>11.04</v>
      </c>
      <c r="G27" s="60"/>
      <c r="H27" s="60"/>
      <c r="I27" s="64"/>
      <c r="J27" s="65">
        <f>I27*F27</f>
        <v>0</v>
      </c>
      <c r="K27" s="60"/>
      <c r="L27" s="60"/>
      <c r="M27" s="65">
        <f t="shared" si="1"/>
        <v>0</v>
      </c>
      <c r="N27" s="8"/>
      <c r="O27" s="187"/>
      <c r="P27" s="189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</row>
    <row r="28" spans="1:125" ht="27.95" customHeight="1">
      <c r="A28" s="236"/>
      <c r="B28" s="200"/>
      <c r="C28" s="63" t="s">
        <v>44</v>
      </c>
      <c r="D28" s="200" t="s">
        <v>17</v>
      </c>
      <c r="E28" s="59" t="s">
        <v>43</v>
      </c>
      <c r="F28" s="64">
        <v>97</v>
      </c>
      <c r="G28" s="60"/>
      <c r="H28" s="60"/>
      <c r="I28" s="64"/>
      <c r="J28" s="46">
        <f>I28*F28</f>
        <v>0</v>
      </c>
      <c r="K28" s="60"/>
      <c r="L28" s="60"/>
      <c r="M28" s="46">
        <f t="shared" si="1"/>
        <v>0</v>
      </c>
      <c r="N28" s="10"/>
      <c r="O28" s="187"/>
      <c r="P28" s="92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</row>
    <row r="29" spans="1:125" s="9" customFormat="1" ht="27.75" customHeight="1">
      <c r="A29" s="236">
        <v>6</v>
      </c>
      <c r="B29" s="236"/>
      <c r="C29" s="58" t="s">
        <v>46</v>
      </c>
      <c r="D29" s="201" t="s">
        <v>47</v>
      </c>
      <c r="E29" s="59"/>
      <c r="F29" s="108">
        <v>246.38</v>
      </c>
      <c r="G29" s="60"/>
      <c r="H29" s="60"/>
      <c r="I29" s="46"/>
      <c r="J29" s="46"/>
      <c r="K29" s="60"/>
      <c r="L29" s="60"/>
      <c r="M29" s="46"/>
      <c r="N29" s="8"/>
      <c r="O29" s="187"/>
      <c r="P29" s="189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</row>
    <row r="30" spans="1:125" s="9" customFormat="1" ht="19.5" customHeight="1">
      <c r="A30" s="236"/>
      <c r="B30" s="236"/>
      <c r="C30" s="63" t="s">
        <v>18</v>
      </c>
      <c r="D30" s="200" t="s">
        <v>19</v>
      </c>
      <c r="E30" s="66">
        <v>0.38800000000000001</v>
      </c>
      <c r="F30" s="64">
        <f>E30*F29</f>
        <v>95.595439999999996</v>
      </c>
      <c r="G30" s="64">
        <v>6</v>
      </c>
      <c r="H30" s="46"/>
      <c r="I30" s="60"/>
      <c r="J30" s="60"/>
      <c r="K30" s="60"/>
      <c r="L30" s="60"/>
      <c r="M30" s="46">
        <f>H30+J30+L30</f>
        <v>0</v>
      </c>
      <c r="N30" s="8"/>
      <c r="O30" s="187"/>
      <c r="P30" s="189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</row>
    <row r="31" spans="1:125" s="9" customFormat="1" ht="20.25" customHeight="1">
      <c r="A31" s="236"/>
      <c r="B31" s="200"/>
      <c r="C31" s="63" t="s">
        <v>49</v>
      </c>
      <c r="D31" s="200" t="s">
        <v>37</v>
      </c>
      <c r="E31" s="59">
        <v>0.28000000000000003</v>
      </c>
      <c r="F31" s="64">
        <f>E31*F29</f>
        <v>68.986400000000003</v>
      </c>
      <c r="G31" s="60"/>
      <c r="H31" s="60"/>
      <c r="I31" s="64"/>
      <c r="J31" s="46">
        <f>F31*I31</f>
        <v>0</v>
      </c>
      <c r="K31" s="60"/>
      <c r="L31" s="60"/>
      <c r="M31" s="46">
        <f>H31+J31+L31</f>
        <v>0</v>
      </c>
      <c r="N31" s="8"/>
      <c r="O31" s="187"/>
      <c r="P31" s="189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</row>
    <row r="32" spans="1:125" s="9" customFormat="1" ht="20.25" customHeight="1">
      <c r="A32" s="236"/>
      <c r="B32" s="200"/>
      <c r="C32" s="63" t="s">
        <v>50</v>
      </c>
      <c r="D32" s="200" t="s">
        <v>51</v>
      </c>
      <c r="E32" s="67">
        <v>1.9E-3</v>
      </c>
      <c r="F32" s="109">
        <f>E32*F29</f>
        <v>0.46812199999999998</v>
      </c>
      <c r="G32" s="60"/>
      <c r="H32" s="60"/>
      <c r="I32" s="64"/>
      <c r="J32" s="69">
        <f>I32*F32</f>
        <v>0</v>
      </c>
      <c r="K32" s="60"/>
      <c r="L32" s="60"/>
      <c r="M32" s="46">
        <f>H32+J32+L32</f>
        <v>0</v>
      </c>
      <c r="N32" s="8"/>
      <c r="O32" s="187"/>
      <c r="P32" s="189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</row>
    <row r="33" spans="1:125" ht="27.75" customHeight="1">
      <c r="A33" s="232">
        <v>7</v>
      </c>
      <c r="B33" s="232"/>
      <c r="C33" s="110" t="s">
        <v>52</v>
      </c>
      <c r="D33" s="70" t="s">
        <v>17</v>
      </c>
      <c r="E33" s="55"/>
      <c r="F33" s="213">
        <v>97</v>
      </c>
      <c r="G33" s="71"/>
      <c r="H33" s="71"/>
      <c r="I33" s="72"/>
      <c r="J33" s="72"/>
      <c r="K33" s="71"/>
      <c r="L33" s="71"/>
      <c r="M33" s="72"/>
      <c r="N33" s="1"/>
      <c r="O33" s="187"/>
      <c r="P33" s="92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</row>
    <row r="34" spans="1:125" ht="27.75" customHeight="1">
      <c r="A34" s="232"/>
      <c r="B34" s="232"/>
      <c r="C34" s="63" t="s">
        <v>18</v>
      </c>
      <c r="D34" s="118" t="s">
        <v>19</v>
      </c>
      <c r="E34" s="55">
        <v>0.89</v>
      </c>
      <c r="F34" s="119">
        <f>E34*F33</f>
        <v>86.33</v>
      </c>
      <c r="G34" s="71">
        <v>6</v>
      </c>
      <c r="H34" s="71"/>
      <c r="I34" s="72"/>
      <c r="J34" s="72"/>
      <c r="K34" s="71"/>
      <c r="L34" s="71"/>
      <c r="M34" s="72">
        <f>H34</f>
        <v>0</v>
      </c>
      <c r="N34" s="1"/>
      <c r="O34" s="187"/>
      <c r="P34" s="9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</row>
    <row r="35" spans="1:125" ht="27.75" customHeight="1">
      <c r="A35" s="232"/>
      <c r="B35" s="123"/>
      <c r="C35" s="74" t="s">
        <v>53</v>
      </c>
      <c r="D35" s="118" t="s">
        <v>54</v>
      </c>
      <c r="E35" s="119">
        <v>0.12</v>
      </c>
      <c r="F35" s="119">
        <f>E35*F33</f>
        <v>11.639999999999999</v>
      </c>
      <c r="G35" s="71"/>
      <c r="H35" s="71"/>
      <c r="I35" s="72"/>
      <c r="J35" s="72"/>
      <c r="K35" s="60"/>
      <c r="L35" s="60">
        <f>K35*F35</f>
        <v>0</v>
      </c>
      <c r="M35" s="46">
        <f>H35+J35+L35</f>
        <v>0</v>
      </c>
      <c r="N35" s="8"/>
      <c r="O35" s="187"/>
      <c r="P35" s="189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</row>
    <row r="36" spans="1:125" s="9" customFormat="1" ht="20.25" customHeight="1">
      <c r="A36" s="232"/>
      <c r="B36" s="123"/>
      <c r="C36" s="63" t="s">
        <v>55</v>
      </c>
      <c r="D36" s="200" t="s">
        <v>56</v>
      </c>
      <c r="E36" s="68">
        <v>5.0000000000000001E-3</v>
      </c>
      <c r="F36" s="64">
        <f>E36*F33</f>
        <v>0.48499999999999999</v>
      </c>
      <c r="G36" s="60"/>
      <c r="H36" s="60"/>
      <c r="I36" s="64"/>
      <c r="J36" s="46"/>
      <c r="K36" s="60"/>
      <c r="L36" s="76">
        <f>K36*F36</f>
        <v>0</v>
      </c>
      <c r="M36" s="65">
        <f>H36+J36+L36</f>
        <v>0</v>
      </c>
      <c r="N36" s="1"/>
      <c r="O36" s="187"/>
      <c r="P36" s="92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</row>
    <row r="37" spans="1:125" ht="27.75" customHeight="1">
      <c r="A37" s="232"/>
      <c r="B37" s="123"/>
      <c r="C37" s="74" t="s">
        <v>57</v>
      </c>
      <c r="D37" s="118" t="s">
        <v>43</v>
      </c>
      <c r="E37" s="55" t="s">
        <v>58</v>
      </c>
      <c r="F37" s="119">
        <v>116.4</v>
      </c>
      <c r="G37" s="71"/>
      <c r="H37" s="71"/>
      <c r="I37" s="72"/>
      <c r="J37" s="72">
        <f>I37*F37</f>
        <v>0</v>
      </c>
      <c r="K37" s="71"/>
      <c r="L37" s="71"/>
      <c r="M37" s="72">
        <f>J37</f>
        <v>0</v>
      </c>
      <c r="N37" s="1"/>
      <c r="O37" s="187"/>
      <c r="P37" s="92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</row>
    <row r="38" spans="1:125" ht="18.75" customHeight="1">
      <c r="A38" s="233" t="s">
        <v>59</v>
      </c>
      <c r="B38" s="233"/>
      <c r="C38" s="233"/>
      <c r="D38" s="233"/>
      <c r="E38" s="233"/>
      <c r="F38" s="36"/>
      <c r="G38" s="77"/>
      <c r="H38" s="77"/>
      <c r="I38" s="77"/>
      <c r="J38" s="77">
        <f>SUM(J10:J37)</f>
        <v>0</v>
      </c>
      <c r="K38" s="77"/>
      <c r="L38" s="77">
        <f>SUM(L10:L37)</f>
        <v>0</v>
      </c>
      <c r="M38" s="77">
        <f>SUM(M10:M37)</f>
        <v>0</v>
      </c>
      <c r="N38" s="1"/>
      <c r="O38" s="92"/>
      <c r="P38" s="92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</row>
    <row r="39" spans="1:125" ht="20.25" customHeight="1">
      <c r="A39" s="233" t="s">
        <v>60</v>
      </c>
      <c r="B39" s="233"/>
      <c r="C39" s="233"/>
      <c r="D39" s="233"/>
      <c r="E39" s="233"/>
      <c r="F39" s="78"/>
      <c r="G39" s="80">
        <v>0.05</v>
      </c>
      <c r="H39" s="38"/>
      <c r="I39" s="38"/>
      <c r="J39" s="79"/>
      <c r="K39" s="38"/>
      <c r="L39" s="38"/>
      <c r="M39" s="38">
        <f>J38*G39</f>
        <v>0</v>
      </c>
      <c r="N39" s="1"/>
      <c r="O39" s="92"/>
      <c r="P39" s="92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</row>
    <row r="40" spans="1:125">
      <c r="A40" s="233" t="s">
        <v>59</v>
      </c>
      <c r="B40" s="233"/>
      <c r="C40" s="233"/>
      <c r="D40" s="233"/>
      <c r="E40" s="233"/>
      <c r="F40" s="78"/>
      <c r="G40" s="80"/>
      <c r="H40" s="38"/>
      <c r="I40" s="38"/>
      <c r="J40" s="38"/>
      <c r="K40" s="38"/>
      <c r="L40" s="38"/>
      <c r="M40" s="38">
        <f>M38+M39</f>
        <v>0</v>
      </c>
      <c r="N40" s="1"/>
      <c r="O40" s="92"/>
      <c r="P40" s="92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</row>
    <row r="41" spans="1:125">
      <c r="A41" s="233" t="s">
        <v>61</v>
      </c>
      <c r="B41" s="233"/>
      <c r="C41" s="233"/>
      <c r="D41" s="233"/>
      <c r="E41" s="233"/>
      <c r="F41" s="78"/>
      <c r="G41" s="80">
        <v>0.1</v>
      </c>
      <c r="H41" s="38"/>
      <c r="I41" s="38"/>
      <c r="J41" s="38"/>
      <c r="K41" s="38"/>
      <c r="L41" s="38"/>
      <c r="M41" s="38">
        <f>M40*G41</f>
        <v>0</v>
      </c>
      <c r="N41" s="1"/>
      <c r="O41" s="190"/>
      <c r="P41" s="92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</row>
    <row r="42" spans="1:125" ht="21.75" customHeight="1">
      <c r="A42" s="233" t="s">
        <v>62</v>
      </c>
      <c r="B42" s="233"/>
      <c r="C42" s="233"/>
      <c r="D42" s="233"/>
      <c r="E42" s="233"/>
      <c r="F42" s="78"/>
      <c r="G42" s="81"/>
      <c r="H42" s="38"/>
      <c r="I42" s="38"/>
      <c r="J42" s="38"/>
      <c r="K42" s="38"/>
      <c r="L42" s="38"/>
      <c r="M42" s="38">
        <f>SUM(M40:M41)</f>
        <v>0</v>
      </c>
      <c r="N42" s="1"/>
      <c r="O42" s="92"/>
      <c r="P42" s="92"/>
      <c r="Q42" s="1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</row>
    <row r="43" spans="1:125" ht="21.75" customHeight="1">
      <c r="A43" s="233" t="s">
        <v>63</v>
      </c>
      <c r="B43" s="233"/>
      <c r="C43" s="233"/>
      <c r="D43" s="233"/>
      <c r="E43" s="233"/>
      <c r="F43" s="78"/>
      <c r="G43" s="37"/>
      <c r="H43" s="38"/>
      <c r="I43" s="38"/>
      <c r="J43" s="38"/>
      <c r="K43" s="38"/>
      <c r="L43" s="38"/>
      <c r="M43" s="38"/>
      <c r="N43" s="1"/>
      <c r="O43" s="92"/>
      <c r="P43" s="92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</row>
    <row r="44" spans="1:125" ht="55.5" customHeight="1">
      <c r="A44" s="232">
        <v>1</v>
      </c>
      <c r="B44" s="196"/>
      <c r="C44" s="82" t="s">
        <v>64</v>
      </c>
      <c r="D44" s="196" t="s">
        <v>17</v>
      </c>
      <c r="E44" s="196"/>
      <c r="F44" s="56">
        <v>97</v>
      </c>
      <c r="G44" s="41"/>
      <c r="H44" s="41"/>
      <c r="I44" s="41"/>
      <c r="J44" s="41"/>
      <c r="K44" s="41"/>
      <c r="L44" s="41"/>
      <c r="M44" s="41"/>
      <c r="N44" s="1"/>
      <c r="O44" s="92"/>
      <c r="P44" s="92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</row>
    <row r="45" spans="1:125" ht="24.75" customHeight="1">
      <c r="A45" s="232"/>
      <c r="B45" s="82"/>
      <c r="C45" s="42" t="s">
        <v>65</v>
      </c>
      <c r="D45" s="123" t="s">
        <v>66</v>
      </c>
      <c r="E45" s="45">
        <v>0.67</v>
      </c>
      <c r="F45" s="88">
        <f>E45*F44</f>
        <v>64.990000000000009</v>
      </c>
      <c r="G45" s="50">
        <v>6</v>
      </c>
      <c r="H45" s="44"/>
      <c r="I45" s="83"/>
      <c r="J45" s="83"/>
      <c r="K45" s="83"/>
      <c r="L45" s="83"/>
      <c r="M45" s="44">
        <f>L45+J45+H45</f>
        <v>0</v>
      </c>
      <c r="N45" s="1"/>
      <c r="O45" s="17"/>
      <c r="P45" s="9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</row>
    <row r="46" spans="1:125" ht="35.450000000000003" customHeight="1">
      <c r="A46" s="232"/>
      <c r="B46" s="84"/>
      <c r="C46" s="85" t="s">
        <v>68</v>
      </c>
      <c r="D46" s="123" t="s">
        <v>69</v>
      </c>
      <c r="E46" s="123">
        <v>0.33500000000000002</v>
      </c>
      <c r="F46" s="44">
        <f>E46*F44</f>
        <v>32.495000000000005</v>
      </c>
      <c r="G46" s="86"/>
      <c r="H46" s="86"/>
      <c r="I46" s="68"/>
      <c r="J46" s="44"/>
      <c r="K46" s="86"/>
      <c r="L46" s="86">
        <f>F46*K46</f>
        <v>0</v>
      </c>
      <c r="M46" s="44">
        <f>L46+J46+H46</f>
        <v>0</v>
      </c>
      <c r="N46" s="1"/>
      <c r="O46" s="17"/>
      <c r="P46" s="92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</row>
    <row r="47" spans="1:125" ht="35.450000000000003" customHeight="1">
      <c r="A47" s="232"/>
      <c r="B47" s="84"/>
      <c r="C47" s="21" t="s">
        <v>181</v>
      </c>
      <c r="D47" s="123" t="s">
        <v>17</v>
      </c>
      <c r="E47" s="49"/>
      <c r="F47" s="88">
        <v>97</v>
      </c>
      <c r="G47" s="44"/>
      <c r="H47" s="44"/>
      <c r="I47" s="83"/>
      <c r="J47" s="47">
        <f>I47*F47</f>
        <v>0</v>
      </c>
      <c r="K47" s="44"/>
      <c r="L47" s="44"/>
      <c r="M47" s="44">
        <f>J47</f>
        <v>0</v>
      </c>
      <c r="N47" s="1"/>
      <c r="O47" s="17"/>
      <c r="P47" s="92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</row>
    <row r="48" spans="1:125" ht="32.25" customHeight="1">
      <c r="A48" s="232">
        <v>2</v>
      </c>
      <c r="B48" s="111"/>
      <c r="C48" s="82" t="s">
        <v>71</v>
      </c>
      <c r="D48" s="196" t="s">
        <v>130</v>
      </c>
      <c r="E48" s="196"/>
      <c r="F48" s="112">
        <v>26</v>
      </c>
      <c r="G48" s="41"/>
      <c r="H48" s="41"/>
      <c r="I48" s="41"/>
      <c r="J48" s="41"/>
      <c r="K48" s="41"/>
      <c r="L48" s="41"/>
      <c r="M48" s="44"/>
      <c r="N48" s="1"/>
      <c r="O48" s="17"/>
      <c r="P48" s="92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</row>
    <row r="49" spans="1:125" ht="22.5" customHeight="1">
      <c r="A49" s="232"/>
      <c r="B49" s="87"/>
      <c r="C49" s="42" t="s">
        <v>65</v>
      </c>
      <c r="D49" s="123" t="s">
        <v>66</v>
      </c>
      <c r="E49" s="44">
        <v>12</v>
      </c>
      <c r="F49" s="49">
        <f>E49*F48</f>
        <v>312</v>
      </c>
      <c r="G49" s="50">
        <v>4.5999999999999996</v>
      </c>
      <c r="H49" s="44"/>
      <c r="I49" s="86"/>
      <c r="J49" s="86"/>
      <c r="K49" s="86"/>
      <c r="L49" s="86"/>
      <c r="M49" s="44">
        <f t="shared" ref="M49:M55" si="2">L49+J49+H49</f>
        <v>0</v>
      </c>
      <c r="N49" s="1"/>
      <c r="O49" s="17"/>
      <c r="P49" s="92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</row>
    <row r="50" spans="1:125" ht="23.25" customHeight="1">
      <c r="A50" s="232"/>
      <c r="B50" s="84"/>
      <c r="C50" s="42" t="s">
        <v>68</v>
      </c>
      <c r="D50" s="123" t="s">
        <v>73</v>
      </c>
      <c r="E50" s="44">
        <v>2.19</v>
      </c>
      <c r="F50" s="44">
        <f>E50*F48</f>
        <v>56.94</v>
      </c>
      <c r="G50" s="44"/>
      <c r="H50" s="44"/>
      <c r="I50" s="83"/>
      <c r="J50" s="83"/>
      <c r="K50" s="44"/>
      <c r="L50" s="44">
        <f>K50*F50</f>
        <v>0</v>
      </c>
      <c r="M50" s="44">
        <f t="shared" si="2"/>
        <v>0</v>
      </c>
      <c r="N50" s="1"/>
      <c r="O50" s="17"/>
      <c r="P50" s="92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</row>
    <row r="51" spans="1:125" ht="23.25" customHeight="1">
      <c r="A51" s="232"/>
      <c r="B51" s="123"/>
      <c r="C51" s="63" t="s">
        <v>74</v>
      </c>
      <c r="D51" s="73" t="s">
        <v>51</v>
      </c>
      <c r="E51" s="49">
        <v>0.72399999999999998</v>
      </c>
      <c r="F51" s="49">
        <f>E51*F48</f>
        <v>18.823999999999998</v>
      </c>
      <c r="G51" s="44"/>
      <c r="H51" s="44"/>
      <c r="I51" s="86"/>
      <c r="J51" s="86">
        <f>I51*F51</f>
        <v>0</v>
      </c>
      <c r="K51" s="44"/>
      <c r="L51" s="44"/>
      <c r="M51" s="44">
        <f t="shared" si="2"/>
        <v>0</v>
      </c>
      <c r="N51" s="1"/>
      <c r="O51" s="17"/>
      <c r="P51" s="92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</row>
    <row r="52" spans="1:125" ht="23.25" customHeight="1">
      <c r="A52" s="232"/>
      <c r="B52" s="123"/>
      <c r="C52" s="63" t="s">
        <v>75</v>
      </c>
      <c r="D52" s="73" t="s">
        <v>51</v>
      </c>
      <c r="E52" s="44">
        <v>1.0900000000000001</v>
      </c>
      <c r="F52" s="49">
        <f>E52*F48</f>
        <v>28.340000000000003</v>
      </c>
      <c r="G52" s="44"/>
      <c r="H52" s="44"/>
      <c r="I52" s="86"/>
      <c r="J52" s="86"/>
      <c r="K52" s="44"/>
      <c r="L52" s="44">
        <f>K52*F52</f>
        <v>0</v>
      </c>
      <c r="M52" s="44">
        <f t="shared" si="2"/>
        <v>0</v>
      </c>
      <c r="N52" s="1"/>
      <c r="O52" s="17"/>
      <c r="P52" s="92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</row>
    <row r="53" spans="1:125" ht="23.25" customHeight="1">
      <c r="A53" s="232"/>
      <c r="B53" s="22"/>
      <c r="C53" s="42" t="s">
        <v>167</v>
      </c>
      <c r="D53" s="123" t="s">
        <v>72</v>
      </c>
      <c r="E53" s="123" t="s">
        <v>43</v>
      </c>
      <c r="F53" s="49">
        <v>868</v>
      </c>
      <c r="G53" s="44"/>
      <c r="H53" s="44"/>
      <c r="I53" s="51"/>
      <c r="J53" s="51">
        <f>F53*I53</f>
        <v>0</v>
      </c>
      <c r="K53" s="44"/>
      <c r="L53" s="44"/>
      <c r="M53" s="44">
        <f t="shared" si="2"/>
        <v>0</v>
      </c>
      <c r="N53" s="1"/>
      <c r="O53" s="17"/>
      <c r="P53" s="92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</row>
    <row r="54" spans="1:125" ht="23.25" customHeight="1">
      <c r="A54" s="232"/>
      <c r="B54" s="123"/>
      <c r="C54" s="42" t="s">
        <v>76</v>
      </c>
      <c r="D54" s="123" t="s">
        <v>72</v>
      </c>
      <c r="E54" s="123" t="s">
        <v>43</v>
      </c>
      <c r="F54" s="88">
        <v>194</v>
      </c>
      <c r="G54" s="86"/>
      <c r="H54" s="86"/>
      <c r="I54" s="45"/>
      <c r="J54" s="44">
        <f t="shared" ref="J54" si="3">I54*F54</f>
        <v>0</v>
      </c>
      <c r="K54" s="86"/>
      <c r="L54" s="86"/>
      <c r="M54" s="44">
        <f t="shared" si="2"/>
        <v>0</v>
      </c>
      <c r="N54" s="1"/>
      <c r="O54" s="17"/>
      <c r="P54" s="92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</row>
    <row r="55" spans="1:125" ht="22.5" customHeight="1">
      <c r="A55" s="232"/>
      <c r="B55" s="123"/>
      <c r="C55" s="42" t="s">
        <v>168</v>
      </c>
      <c r="D55" s="123" t="s">
        <v>17</v>
      </c>
      <c r="E55" s="123" t="s">
        <v>43</v>
      </c>
      <c r="F55" s="88">
        <v>865</v>
      </c>
      <c r="G55" s="86"/>
      <c r="H55" s="86"/>
      <c r="I55" s="45"/>
      <c r="J55" s="44">
        <f t="shared" ref="J55:J60" si="4">I55*F55</f>
        <v>0</v>
      </c>
      <c r="K55" s="86"/>
      <c r="L55" s="86"/>
      <c r="M55" s="44">
        <f t="shared" si="2"/>
        <v>0</v>
      </c>
      <c r="N55" s="1"/>
      <c r="O55" s="17"/>
      <c r="P55" s="92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</row>
    <row r="56" spans="1:125" ht="22.5" customHeight="1">
      <c r="A56" s="232"/>
      <c r="B56" s="123"/>
      <c r="C56" s="42" t="s">
        <v>169</v>
      </c>
      <c r="D56" s="123" t="s">
        <v>17</v>
      </c>
      <c r="E56" s="123" t="s">
        <v>43</v>
      </c>
      <c r="F56" s="75">
        <v>867</v>
      </c>
      <c r="G56" s="86"/>
      <c r="H56" s="86"/>
      <c r="I56" s="45"/>
      <c r="J56" s="44">
        <f t="shared" si="4"/>
        <v>0</v>
      </c>
      <c r="K56" s="86"/>
      <c r="L56" s="86"/>
      <c r="M56" s="44">
        <f t="shared" ref="M56:M60" si="5">J56</f>
        <v>0</v>
      </c>
      <c r="N56" s="1"/>
      <c r="O56" s="17"/>
      <c r="P56" s="92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</row>
    <row r="57" spans="1:125" ht="22.5" customHeight="1">
      <c r="A57" s="232"/>
      <c r="B57" s="123"/>
      <c r="C57" s="42" t="s">
        <v>98</v>
      </c>
      <c r="D57" s="123" t="s">
        <v>17</v>
      </c>
      <c r="E57" s="123" t="s">
        <v>43</v>
      </c>
      <c r="F57" s="75">
        <v>1</v>
      </c>
      <c r="G57" s="86"/>
      <c r="H57" s="86"/>
      <c r="I57" s="45"/>
      <c r="J57" s="44">
        <f t="shared" si="4"/>
        <v>0</v>
      </c>
      <c r="K57" s="86"/>
      <c r="L57" s="113" t="s">
        <v>120</v>
      </c>
      <c r="M57" s="44">
        <f t="shared" si="5"/>
        <v>0</v>
      </c>
      <c r="N57" s="1"/>
      <c r="O57" s="17"/>
      <c r="P57" s="92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</row>
    <row r="58" spans="1:125" ht="22.5" customHeight="1">
      <c r="A58" s="232"/>
      <c r="B58" s="123"/>
      <c r="C58" s="42" t="s">
        <v>99</v>
      </c>
      <c r="D58" s="123" t="s">
        <v>17</v>
      </c>
      <c r="E58" s="123" t="s">
        <v>43</v>
      </c>
      <c r="F58" s="75">
        <v>1</v>
      </c>
      <c r="G58" s="86"/>
      <c r="H58" s="86"/>
      <c r="I58" s="45"/>
      <c r="J58" s="44">
        <f t="shared" si="4"/>
        <v>0</v>
      </c>
      <c r="K58" s="86"/>
      <c r="L58" s="86"/>
      <c r="M58" s="44">
        <f t="shared" si="5"/>
        <v>0</v>
      </c>
      <c r="N58" s="1"/>
      <c r="O58" s="17"/>
      <c r="P58" s="92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</row>
    <row r="59" spans="1:125" ht="22.5" customHeight="1">
      <c r="A59" s="232"/>
      <c r="B59" s="123"/>
      <c r="C59" s="145" t="s">
        <v>162</v>
      </c>
      <c r="D59" s="123" t="s">
        <v>17</v>
      </c>
      <c r="E59" s="123" t="s">
        <v>43</v>
      </c>
      <c r="F59" s="75">
        <v>1</v>
      </c>
      <c r="G59" s="86"/>
      <c r="H59" s="86"/>
      <c r="I59" s="45"/>
      <c r="J59" s="44">
        <f t="shared" si="4"/>
        <v>0</v>
      </c>
      <c r="K59" s="86"/>
      <c r="L59" s="86"/>
      <c r="M59" s="44">
        <f t="shared" si="5"/>
        <v>0</v>
      </c>
      <c r="N59" s="1"/>
      <c r="O59" s="17"/>
      <c r="P59" s="92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</row>
    <row r="60" spans="1:125" ht="22.5" customHeight="1">
      <c r="A60" s="232"/>
      <c r="B60" s="123"/>
      <c r="C60" s="42" t="s">
        <v>100</v>
      </c>
      <c r="D60" s="123" t="s">
        <v>17</v>
      </c>
      <c r="E60" s="123" t="s">
        <v>43</v>
      </c>
      <c r="F60" s="75">
        <v>1</v>
      </c>
      <c r="G60" s="86"/>
      <c r="H60" s="86"/>
      <c r="I60" s="45"/>
      <c r="J60" s="44">
        <f t="shared" si="4"/>
        <v>0</v>
      </c>
      <c r="K60" s="86"/>
      <c r="L60" s="86"/>
      <c r="M60" s="44">
        <f t="shared" si="5"/>
        <v>0</v>
      </c>
      <c r="N60" s="1"/>
      <c r="O60" s="17"/>
      <c r="P60" s="92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</row>
    <row r="61" spans="1:125" ht="22.5" customHeight="1">
      <c r="A61" s="232" t="s">
        <v>87</v>
      </c>
      <c r="B61" s="232"/>
      <c r="C61" s="232"/>
      <c r="D61" s="232"/>
      <c r="E61" s="232"/>
      <c r="F61" s="232"/>
      <c r="G61" s="86"/>
      <c r="H61" s="114">
        <f>SUM(H44:H60)</f>
        <v>0</v>
      </c>
      <c r="I61" s="89"/>
      <c r="J61" s="114">
        <f>SUM(J44:J60)</f>
        <v>0</v>
      </c>
      <c r="K61" s="89"/>
      <c r="L61" s="114">
        <f>SUM(L44:L60)</f>
        <v>0</v>
      </c>
      <c r="M61" s="114">
        <f>SUM(M44:M60)</f>
        <v>0</v>
      </c>
      <c r="N61" s="1"/>
      <c r="O61" s="92"/>
      <c r="P61" s="92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</row>
    <row r="62" spans="1:125" ht="22.5" customHeight="1">
      <c r="A62" s="232" t="s">
        <v>77</v>
      </c>
      <c r="B62" s="232"/>
      <c r="C62" s="232"/>
      <c r="D62" s="232"/>
      <c r="E62" s="232"/>
      <c r="F62" s="232"/>
      <c r="G62" s="37">
        <v>0</v>
      </c>
      <c r="H62" s="86"/>
      <c r="I62" s="38"/>
      <c r="J62" s="44"/>
      <c r="K62" s="86"/>
      <c r="L62" s="86"/>
      <c r="M62" s="90">
        <f>H61*G62</f>
        <v>0</v>
      </c>
      <c r="N62" s="1"/>
      <c r="O62" s="92"/>
      <c r="P62" s="9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</row>
    <row r="63" spans="1:125" ht="20.25" customHeight="1">
      <c r="A63" s="233" t="s">
        <v>87</v>
      </c>
      <c r="B63" s="233"/>
      <c r="C63" s="233"/>
      <c r="D63" s="233"/>
      <c r="E63" s="233"/>
      <c r="F63" s="233"/>
      <c r="G63" s="81"/>
      <c r="H63" s="38"/>
      <c r="I63" s="79"/>
      <c r="J63" s="38"/>
      <c r="K63" s="38"/>
      <c r="L63" s="38"/>
      <c r="M63" s="91">
        <f>M61+M62</f>
        <v>0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</row>
    <row r="64" spans="1:125" ht="21" customHeight="1">
      <c r="A64" s="233" t="s">
        <v>79</v>
      </c>
      <c r="B64" s="233"/>
      <c r="C64" s="233"/>
      <c r="D64" s="233"/>
      <c r="E64" s="233"/>
      <c r="F64" s="233"/>
      <c r="G64" s="37"/>
      <c r="H64" s="38"/>
      <c r="I64" s="38"/>
      <c r="J64" s="38"/>
      <c r="K64" s="38"/>
      <c r="L64" s="38"/>
      <c r="M64" s="90">
        <f>M63+M42</f>
        <v>0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</row>
    <row r="65" spans="1:125" ht="23.25" customHeight="1">
      <c r="A65" s="233" t="s">
        <v>80</v>
      </c>
      <c r="B65" s="233"/>
      <c r="C65" s="233"/>
      <c r="D65" s="233"/>
      <c r="E65" s="233"/>
      <c r="F65" s="233"/>
      <c r="G65" s="37">
        <v>0</v>
      </c>
      <c r="H65" s="38"/>
      <c r="I65" s="38"/>
      <c r="J65" s="38"/>
      <c r="K65" s="38"/>
      <c r="L65" s="38"/>
      <c r="M65" s="90">
        <f>G65*M64</f>
        <v>0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</row>
    <row r="66" spans="1:125" ht="23.25" customHeight="1">
      <c r="A66" s="233" t="s">
        <v>87</v>
      </c>
      <c r="B66" s="233"/>
      <c r="C66" s="233"/>
      <c r="D66" s="233"/>
      <c r="E66" s="233"/>
      <c r="F66" s="233"/>
      <c r="G66" s="37"/>
      <c r="H66" s="38"/>
      <c r="I66" s="38"/>
      <c r="J66" s="38"/>
      <c r="K66" s="38"/>
      <c r="L66" s="38"/>
      <c r="M66" s="90">
        <f>M65+M64</f>
        <v>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</row>
    <row r="67" spans="1:125" ht="23.25" customHeight="1">
      <c r="A67" s="233" t="s">
        <v>95</v>
      </c>
      <c r="B67" s="233"/>
      <c r="C67" s="233"/>
      <c r="D67" s="233"/>
      <c r="E67" s="233"/>
      <c r="F67" s="233"/>
      <c r="G67" s="37">
        <v>0.03</v>
      </c>
      <c r="H67" s="38"/>
      <c r="I67" s="38"/>
      <c r="J67" s="38"/>
      <c r="K67" s="38"/>
      <c r="L67" s="38"/>
      <c r="M67" s="90">
        <f>M66*G67</f>
        <v>0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</row>
    <row r="68" spans="1:125" ht="23.25" customHeight="1">
      <c r="A68" s="233" t="s">
        <v>87</v>
      </c>
      <c r="B68" s="233"/>
      <c r="C68" s="233"/>
      <c r="D68" s="233"/>
      <c r="E68" s="233"/>
      <c r="F68" s="233"/>
      <c r="G68" s="37"/>
      <c r="H68" s="38"/>
      <c r="I68" s="38"/>
      <c r="J68" s="38"/>
      <c r="K68" s="38"/>
      <c r="L68" s="38"/>
      <c r="M68" s="90">
        <f>M67+M66</f>
        <v>0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</row>
    <row r="69" spans="1:125" ht="20.25" customHeight="1">
      <c r="A69" s="233" t="s">
        <v>81</v>
      </c>
      <c r="B69" s="233"/>
      <c r="C69" s="233"/>
      <c r="D69" s="233"/>
      <c r="E69" s="233"/>
      <c r="F69" s="233"/>
      <c r="G69" s="115">
        <v>0.18</v>
      </c>
      <c r="H69" s="79"/>
      <c r="I69" s="79"/>
      <c r="J69" s="79"/>
      <c r="K69" s="79"/>
      <c r="L69" s="79"/>
      <c r="M69" s="116">
        <f>M68*G69</f>
        <v>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</row>
    <row r="70" spans="1:125" ht="20.25" customHeight="1">
      <c r="A70" s="235" t="s">
        <v>14</v>
      </c>
      <c r="B70" s="235"/>
      <c r="C70" s="235"/>
      <c r="D70" s="235"/>
      <c r="E70" s="235"/>
      <c r="F70" s="235"/>
      <c r="G70" s="117"/>
      <c r="H70" s="79"/>
      <c r="I70" s="79"/>
      <c r="J70" s="79"/>
      <c r="K70" s="79"/>
      <c r="L70" s="79"/>
      <c r="M70" s="116">
        <f>M69+M68</f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</row>
    <row r="71" spans="1:125"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</row>
    <row r="72" spans="1:125"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</row>
    <row r="73" spans="1:125"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</row>
    <row r="74" spans="1:125">
      <c r="F74" s="234"/>
      <c r="G74" s="23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</row>
    <row r="75" spans="1:125"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</row>
    <row r="76" spans="1:125"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</row>
    <row r="77" spans="1:125"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</row>
    <row r="78" spans="1:125"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</row>
    <row r="79" spans="1:125"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</row>
    <row r="80" spans="1:125"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</row>
    <row r="81" spans="14:125"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</row>
    <row r="82" spans="14:12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</row>
    <row r="83" spans="14:125"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</row>
    <row r="84" spans="14:125"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</row>
    <row r="85" spans="14:125"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</row>
    <row r="86" spans="14:125"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</row>
    <row r="87" spans="14:125"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</row>
    <row r="88" spans="14:125"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</row>
    <row r="89" spans="14:125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</row>
    <row r="90" spans="14:125"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</row>
    <row r="91" spans="14:125"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</row>
    <row r="92" spans="14:125"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</row>
    <row r="93" spans="14:125"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</row>
    <row r="94" spans="14:125"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</row>
    <row r="95" spans="14:125"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</row>
    <row r="96" spans="14:125"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</row>
    <row r="97" spans="14:125"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</row>
    <row r="98" spans="14:125"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</row>
    <row r="99" spans="14:125"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</row>
    <row r="100" spans="14:125"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</row>
    <row r="101" spans="14:125"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</row>
    <row r="102" spans="14:125"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</row>
    <row r="103" spans="14:125"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</row>
    <row r="104" spans="14:125"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</row>
    <row r="105" spans="14:125"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</row>
    <row r="106" spans="14:125"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</row>
    <row r="107" spans="14:125"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</row>
    <row r="108" spans="14:125"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</row>
    <row r="109" spans="14:125"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</row>
    <row r="110" spans="14:125"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</row>
    <row r="111" spans="14:125"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</row>
    <row r="112" spans="14:125"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</row>
    <row r="113" spans="14:125"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</row>
    <row r="114" spans="14:125"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</row>
    <row r="115" spans="14:125"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</row>
    <row r="116" spans="14:125"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</row>
    <row r="117" spans="14:125"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</row>
    <row r="118" spans="14:125"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</row>
    <row r="119" spans="14:125"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</row>
    <row r="120" spans="14:125"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</row>
    <row r="121" spans="14:125"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</row>
    <row r="122" spans="14:125"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</row>
    <row r="123" spans="14:125"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</row>
    <row r="124" spans="14:125"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</row>
    <row r="125" spans="14:125"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</row>
    <row r="126" spans="14:125"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</row>
    <row r="127" spans="14:125"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</row>
    <row r="128" spans="14:125"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</row>
    <row r="129" spans="14:125"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</row>
    <row r="130" spans="14:125"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</row>
    <row r="131" spans="14:125"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</row>
    <row r="132" spans="14:125"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</row>
    <row r="133" spans="14:125"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</row>
    <row r="134" spans="14:125"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</row>
    <row r="135" spans="14:125"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</row>
    <row r="136" spans="14:125"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</row>
    <row r="137" spans="14:125"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</row>
    <row r="138" spans="14:125"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</row>
    <row r="139" spans="14:125"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</row>
    <row r="140" spans="14:125"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</row>
    <row r="141" spans="14:125"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</row>
    <row r="142" spans="14:125"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</row>
    <row r="143" spans="14:125"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</row>
    <row r="144" spans="14:125"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</row>
    <row r="145" spans="14:125"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</row>
    <row r="146" spans="14:125"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</row>
    <row r="147" spans="14:125"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</row>
    <row r="148" spans="14:125"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</row>
    <row r="149" spans="14:125"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</row>
    <row r="150" spans="14:125"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</row>
    <row r="151" spans="14:125"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</row>
    <row r="152" spans="14:125"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</row>
    <row r="153" spans="14:125"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</row>
    <row r="154" spans="14:125"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</row>
    <row r="155" spans="14:125"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</row>
    <row r="156" spans="14:125"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</row>
    <row r="157" spans="14:125"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</row>
    <row r="158" spans="14:125"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</row>
    <row r="159" spans="14:125"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</row>
    <row r="160" spans="14:125"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</row>
    <row r="161" spans="14:125"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</row>
    <row r="162" spans="14:125"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</row>
    <row r="163" spans="14:125"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</row>
    <row r="164" spans="14:125"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</row>
    <row r="165" spans="14:125"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</row>
    <row r="166" spans="14:125"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</row>
    <row r="167" spans="14:125"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</row>
    <row r="168" spans="14:125"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</row>
    <row r="169" spans="14:125"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</row>
    <row r="170" spans="14:125"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</row>
    <row r="171" spans="14:125"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</row>
    <row r="172" spans="14:125"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</row>
    <row r="173" spans="14:125"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</row>
    <row r="174" spans="14:125"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</row>
    <row r="175" spans="14:125"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</row>
    <row r="176" spans="14:125"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</row>
    <row r="177" spans="14:125"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</row>
    <row r="178" spans="14:125"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</row>
    <row r="179" spans="14:125"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</row>
    <row r="180" spans="14:125"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</row>
    <row r="181" spans="14:125"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</row>
    <row r="182" spans="14:125"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</row>
    <row r="183" spans="14:125"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</row>
    <row r="184" spans="14:125"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</row>
    <row r="185" spans="14:125"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</row>
    <row r="186" spans="14:125"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</row>
    <row r="187" spans="14:125"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</row>
    <row r="188" spans="14:125"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</row>
    <row r="189" spans="14:125"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</row>
    <row r="190" spans="14:125"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</row>
    <row r="191" spans="14:125"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</row>
    <row r="192" spans="14:125"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</row>
    <row r="193" spans="14:125"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</row>
    <row r="194" spans="14:125"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</row>
    <row r="195" spans="14:125"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</row>
    <row r="196" spans="14:125"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</row>
    <row r="197" spans="14:125"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</row>
    <row r="198" spans="14:125"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</row>
    <row r="199" spans="14:125"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</row>
    <row r="200" spans="14:125"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</row>
    <row r="201" spans="14:125"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</row>
    <row r="202" spans="14:125"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</row>
    <row r="203" spans="14:125"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</row>
    <row r="204" spans="14:125"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</row>
    <row r="205" spans="14:125"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</row>
    <row r="206" spans="14:125"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</row>
    <row r="207" spans="14:125"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</row>
    <row r="208" spans="14:125"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</row>
    <row r="209" spans="14:124"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</row>
    <row r="210" spans="14:124"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</row>
    <row r="211" spans="14:124"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</row>
    <row r="212" spans="14:124"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</row>
    <row r="213" spans="14:124"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</row>
    <row r="214" spans="14:124"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</row>
    <row r="215" spans="14:124"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</row>
    <row r="216" spans="14:124"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</row>
    <row r="217" spans="14:124"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</row>
    <row r="218" spans="14:124"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</row>
    <row r="219" spans="14:124"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</row>
    <row r="220" spans="14:124"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</row>
    <row r="221" spans="14:124"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</row>
    <row r="222" spans="14:124"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</row>
    <row r="223" spans="14:124"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</row>
    <row r="224" spans="14:124"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</row>
    <row r="225" spans="14:124"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</row>
    <row r="226" spans="14:124"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</row>
    <row r="227" spans="14:124"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</row>
    <row r="228" spans="14:124"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</row>
    <row r="229" spans="14:124"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</row>
    <row r="230" spans="14:124"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</row>
    <row r="231" spans="14:124"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</row>
    <row r="232" spans="14:124"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</row>
    <row r="233" spans="14:124"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</row>
    <row r="234" spans="14:124"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</row>
    <row r="235" spans="14:124"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</row>
    <row r="236" spans="14:124"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</row>
    <row r="237" spans="14:124"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</row>
    <row r="238" spans="14:124"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</row>
    <row r="239" spans="14:124"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</row>
    <row r="240" spans="14:124"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</row>
    <row r="241" spans="14:124"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</row>
    <row r="242" spans="14:124"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</row>
    <row r="243" spans="14:124"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</row>
    <row r="244" spans="14:124"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</row>
    <row r="245" spans="14:124"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</row>
    <row r="246" spans="14:124"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</row>
    <row r="247" spans="14:124"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</row>
    <row r="248" spans="14:124"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</row>
    <row r="249" spans="14:124"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</row>
    <row r="250" spans="14:124"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</row>
    <row r="251" spans="14:124"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</row>
    <row r="252" spans="14:124"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</row>
    <row r="253" spans="14:124"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</row>
    <row r="254" spans="14:124"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</row>
    <row r="255" spans="14:124"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</row>
    <row r="256" spans="14:124"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</row>
    <row r="257" spans="14:124"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</row>
    <row r="258" spans="14:124"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</row>
    <row r="259" spans="14:124"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</row>
    <row r="260" spans="14:124"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</row>
    <row r="261" spans="14:124"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</row>
    <row r="262" spans="14:124"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</row>
    <row r="263" spans="14:124"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</row>
    <row r="264" spans="14:124"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</row>
    <row r="265" spans="14:124"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</row>
    <row r="266" spans="14:124"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</row>
    <row r="267" spans="14:124"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</row>
    <row r="268" spans="14:124"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</row>
    <row r="269" spans="14:124"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</row>
    <row r="270" spans="14:124"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</row>
    <row r="271" spans="14:124"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</row>
    <row r="272" spans="14:124"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</row>
    <row r="273" spans="14:124"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</row>
    <row r="274" spans="14:124"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</row>
    <row r="275" spans="14:124"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</row>
    <row r="276" spans="14:124"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</row>
    <row r="277" spans="14:124"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</row>
    <row r="278" spans="14:124"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</row>
    <row r="279" spans="14:124"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</row>
    <row r="280" spans="14:124"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</row>
    <row r="281" spans="14:124"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</row>
    <row r="282" spans="14:124"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</row>
    <row r="283" spans="14:124"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</row>
    <row r="284" spans="14:124"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</row>
    <row r="285" spans="14:124"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</row>
    <row r="286" spans="14:124"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</row>
    <row r="287" spans="14:124"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</row>
    <row r="288" spans="14:124"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</row>
    <row r="289" spans="14:124"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</row>
    <row r="290" spans="14:124"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</row>
    <row r="291" spans="14:124"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</row>
    <row r="292" spans="14:124"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</row>
    <row r="293" spans="14:124"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</row>
    <row r="294" spans="14:124"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</row>
    <row r="295" spans="14:124"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</row>
    <row r="296" spans="14:124"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</row>
    <row r="297" spans="14:124"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</row>
    <row r="298" spans="14:124"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</row>
    <row r="299" spans="14:124"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</row>
    <row r="300" spans="14:124"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</row>
    <row r="301" spans="14:124"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</row>
    <row r="302" spans="14:124"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</row>
    <row r="303" spans="14:124"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</row>
    <row r="304" spans="14:124"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</row>
    <row r="305" spans="14:124"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</row>
    <row r="306" spans="14:124"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</row>
    <row r="307" spans="14:124"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</row>
    <row r="308" spans="14:124"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</row>
    <row r="309" spans="14:124"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</row>
    <row r="310" spans="14:124"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</row>
    <row r="311" spans="14:124"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</row>
    <row r="312" spans="14:124"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</row>
    <row r="313" spans="14:124"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</row>
    <row r="314" spans="14:124"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</row>
    <row r="315" spans="14:124"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</row>
    <row r="316" spans="14:124"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</row>
    <row r="317" spans="14:124"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</row>
    <row r="318" spans="14:124"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</row>
    <row r="319" spans="14:124"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</row>
    <row r="320" spans="14:124"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</row>
    <row r="321" spans="14:124"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</row>
    <row r="322" spans="14:124"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</row>
    <row r="323" spans="14:124"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</row>
    <row r="324" spans="14:124"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</row>
    <row r="325" spans="14:124"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</row>
    <row r="326" spans="14:124"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</row>
    <row r="327" spans="14:124"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</row>
    <row r="328" spans="14:124"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</row>
    <row r="329" spans="14:124"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</row>
    <row r="330" spans="14:124"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</row>
    <row r="331" spans="14:124"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</row>
    <row r="332" spans="14:124"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</row>
    <row r="333" spans="14:124"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</row>
    <row r="334" spans="14:124"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</row>
    <row r="335" spans="14:124"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</row>
    <row r="336" spans="14:124"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</row>
    <row r="337" spans="14:124"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</row>
    <row r="338" spans="14:124"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</row>
    <row r="339" spans="14:124"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</row>
    <row r="340" spans="14:124"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</row>
    <row r="341" spans="14:124"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</row>
    <row r="342" spans="14:124"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</row>
    <row r="343" spans="14:124"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</row>
    <row r="344" spans="14:124"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</row>
    <row r="345" spans="14:124"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</row>
    <row r="346" spans="14:124"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</row>
    <row r="347" spans="14:124"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</row>
    <row r="348" spans="14:124"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</row>
    <row r="349" spans="14:124"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</row>
    <row r="350" spans="14:124"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</row>
    <row r="351" spans="14:124"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</row>
    <row r="352" spans="14:124"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</row>
    <row r="353" spans="14:124"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</row>
    <row r="354" spans="14:124"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</row>
    <row r="355" spans="14:124"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</row>
    <row r="356" spans="14:124"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</row>
    <row r="357" spans="14:124"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</row>
    <row r="358" spans="14:124"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</row>
    <row r="359" spans="14:124"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</row>
    <row r="360" spans="14:124"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</row>
    <row r="361" spans="14:124"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</row>
    <row r="362" spans="14:124"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</row>
    <row r="363" spans="14:124"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</row>
    <row r="364" spans="14:124"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</row>
  </sheetData>
  <mergeCells count="55">
    <mergeCell ref="A1:M1"/>
    <mergeCell ref="A2:M2"/>
    <mergeCell ref="A3:C3"/>
    <mergeCell ref="D3:E3"/>
    <mergeCell ref="A4:M4"/>
    <mergeCell ref="F3:H3"/>
    <mergeCell ref="A11:A13"/>
    <mergeCell ref="A14:A16"/>
    <mergeCell ref="J7:J8"/>
    <mergeCell ref="K7:K8"/>
    <mergeCell ref="A17:A18"/>
    <mergeCell ref="B17:B18"/>
    <mergeCell ref="E6:E8"/>
    <mergeCell ref="F6:F8"/>
    <mergeCell ref="G6:H6"/>
    <mergeCell ref="I6:J6"/>
    <mergeCell ref="K6:L6"/>
    <mergeCell ref="A5:A8"/>
    <mergeCell ref="B5:B8"/>
    <mergeCell ref="L7:L8"/>
    <mergeCell ref="B10:E10"/>
    <mergeCell ref="D5:D8"/>
    <mergeCell ref="E5:F5"/>
    <mergeCell ref="G7:G8"/>
    <mergeCell ref="H7:H8"/>
    <mergeCell ref="I7:I8"/>
    <mergeCell ref="C5:C8"/>
    <mergeCell ref="G5:M5"/>
    <mergeCell ref="M6:M8"/>
    <mergeCell ref="A19:A21"/>
    <mergeCell ref="B19:B20"/>
    <mergeCell ref="A22:A28"/>
    <mergeCell ref="A29:A32"/>
    <mergeCell ref="B29:B30"/>
    <mergeCell ref="F74:G74"/>
    <mergeCell ref="A62:F62"/>
    <mergeCell ref="A63:F63"/>
    <mergeCell ref="A64:F64"/>
    <mergeCell ref="A65:F65"/>
    <mergeCell ref="A66:F66"/>
    <mergeCell ref="A69:F69"/>
    <mergeCell ref="A67:F67"/>
    <mergeCell ref="A68:F68"/>
    <mergeCell ref="A70:F70"/>
    <mergeCell ref="A61:F61"/>
    <mergeCell ref="A33:A37"/>
    <mergeCell ref="B33:B34"/>
    <mergeCell ref="A38:E38"/>
    <mergeCell ref="A39:E39"/>
    <mergeCell ref="A40:E40"/>
    <mergeCell ref="A41:E41"/>
    <mergeCell ref="A42:E42"/>
    <mergeCell ref="A43:E43"/>
    <mergeCell ref="A44:A47"/>
    <mergeCell ref="A48:A60"/>
  </mergeCells>
  <pageMargins left="0.55118110236220474" right="3.937007874015748E-2" top="0.39370078740157483" bottom="0.27559055118110237" header="0.15748031496062992" footer="0.15748031496062992"/>
  <pageSetup scale="74" firstPageNumber="5" orientation="landscape" r:id="rId1"/>
  <headerFooter alignWithMargins="0"/>
  <colBreaks count="1" manualBreakCount="1">
    <brk id="13" max="1048575" man="1"/>
  </colBreaks>
  <ignoredErrors>
    <ignoredError sqref="M6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opLeftCell="A22" zoomScaleNormal="100" workbookViewId="0">
      <selection activeCell="E47" sqref="E47"/>
    </sheetView>
  </sheetViews>
  <sheetFormatPr defaultRowHeight="15"/>
  <cols>
    <col min="1" max="1" width="3.28515625" style="2" customWidth="1"/>
    <col min="2" max="2" width="12.42578125" style="6" customWidth="1"/>
    <col min="3" max="3" width="42.5703125" style="2" customWidth="1"/>
    <col min="4" max="4" width="8.42578125" style="2" customWidth="1"/>
    <col min="5" max="5" width="9.85546875" style="2" customWidth="1"/>
    <col min="6" max="6" width="9.5703125" style="7" customWidth="1"/>
    <col min="7" max="12" width="11.28515625" style="7" customWidth="1"/>
    <col min="13" max="13" width="14" style="7" customWidth="1"/>
  </cols>
  <sheetData>
    <row r="1" spans="1:13" ht="32.25" customHeight="1">
      <c r="A1" s="246" t="s">
        <v>157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3" ht="21.75" customHeight="1">
      <c r="A2" s="218" t="s">
        <v>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</row>
    <row r="3" spans="1:13" ht="21" customHeight="1">
      <c r="A3" s="243"/>
      <c r="B3" s="243"/>
      <c r="C3" s="243"/>
      <c r="D3" s="247"/>
      <c r="E3" s="247"/>
      <c r="F3" s="245"/>
      <c r="G3" s="245"/>
      <c r="H3" s="245"/>
      <c r="I3" s="197"/>
      <c r="J3" s="183"/>
      <c r="K3" s="182"/>
      <c r="L3" s="202"/>
      <c r="M3" s="4"/>
    </row>
    <row r="4" spans="1:13" ht="22.5" customHeight="1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</row>
    <row r="5" spans="1:13" ht="13.5">
      <c r="A5" s="241" t="s">
        <v>136</v>
      </c>
      <c r="B5" s="236" t="s">
        <v>3</v>
      </c>
      <c r="C5" s="236" t="s">
        <v>4</v>
      </c>
      <c r="D5" s="236" t="s">
        <v>135</v>
      </c>
      <c r="E5" s="233" t="s">
        <v>5</v>
      </c>
      <c r="F5" s="233"/>
      <c r="G5" s="236" t="s">
        <v>6</v>
      </c>
      <c r="H5" s="236"/>
      <c r="I5" s="236"/>
      <c r="J5" s="236"/>
      <c r="K5" s="236"/>
      <c r="L5" s="236"/>
      <c r="M5" s="236"/>
    </row>
    <row r="6" spans="1:13" ht="13.5">
      <c r="A6" s="241"/>
      <c r="B6" s="236"/>
      <c r="C6" s="236"/>
      <c r="D6" s="236"/>
      <c r="E6" s="236" t="s">
        <v>7</v>
      </c>
      <c r="F6" s="236" t="s">
        <v>8</v>
      </c>
      <c r="G6" s="236" t="s">
        <v>9</v>
      </c>
      <c r="H6" s="236"/>
      <c r="I6" s="236" t="s">
        <v>10</v>
      </c>
      <c r="J6" s="236"/>
      <c r="K6" s="236" t="s">
        <v>11</v>
      </c>
      <c r="L6" s="236"/>
      <c r="M6" s="236" t="s">
        <v>59</v>
      </c>
    </row>
    <row r="7" spans="1:13" ht="12.75">
      <c r="A7" s="241"/>
      <c r="B7" s="236"/>
      <c r="C7" s="236"/>
      <c r="D7" s="236"/>
      <c r="E7" s="236"/>
      <c r="F7" s="236"/>
      <c r="G7" s="236" t="s">
        <v>13</v>
      </c>
      <c r="H7" s="236" t="s">
        <v>14</v>
      </c>
      <c r="I7" s="236" t="s">
        <v>13</v>
      </c>
      <c r="J7" s="236" t="s">
        <v>14</v>
      </c>
      <c r="K7" s="236" t="s">
        <v>13</v>
      </c>
      <c r="L7" s="236" t="s">
        <v>14</v>
      </c>
      <c r="M7" s="236"/>
    </row>
    <row r="8" spans="1:13" ht="31.5" customHeight="1">
      <c r="A8" s="241"/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</row>
    <row r="9" spans="1:13">
      <c r="A9" s="33">
        <v>1</v>
      </c>
      <c r="B9" s="33">
        <v>2</v>
      </c>
      <c r="C9" s="33">
        <v>3</v>
      </c>
      <c r="D9" s="33">
        <v>4</v>
      </c>
      <c r="E9" s="33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  <c r="M9" s="34">
        <v>13</v>
      </c>
    </row>
    <row r="10" spans="1:13" ht="24.75" customHeight="1">
      <c r="A10" s="35"/>
      <c r="B10" s="133"/>
      <c r="C10" s="191" t="s">
        <v>15</v>
      </c>
      <c r="D10" s="133"/>
      <c r="E10" s="133"/>
      <c r="F10" s="36"/>
      <c r="G10" s="37"/>
      <c r="H10" s="38"/>
      <c r="I10" s="38"/>
      <c r="J10" s="38"/>
      <c r="K10" s="38"/>
      <c r="L10" s="38"/>
      <c r="M10" s="38"/>
    </row>
    <row r="11" spans="1:13" ht="51" customHeight="1">
      <c r="A11" s="232">
        <v>1</v>
      </c>
      <c r="B11" s="144"/>
      <c r="C11" s="39" t="s">
        <v>16</v>
      </c>
      <c r="D11" s="196" t="s">
        <v>17</v>
      </c>
      <c r="E11" s="196"/>
      <c r="F11" s="40">
        <v>76</v>
      </c>
      <c r="G11" s="134"/>
      <c r="H11" s="134"/>
      <c r="I11" s="134"/>
      <c r="J11" s="134"/>
      <c r="K11" s="134"/>
      <c r="L11" s="134"/>
      <c r="M11" s="134"/>
    </row>
    <row r="12" spans="1:13" ht="21" customHeight="1">
      <c r="A12" s="232"/>
      <c r="B12" s="144"/>
      <c r="C12" s="42" t="s">
        <v>18</v>
      </c>
      <c r="D12" s="123" t="s">
        <v>19</v>
      </c>
      <c r="E12" s="43">
        <v>0.2</v>
      </c>
      <c r="F12" s="135">
        <f>E12*F11</f>
        <v>15.200000000000001</v>
      </c>
      <c r="G12" s="136"/>
      <c r="H12" s="46"/>
      <c r="I12" s="137"/>
      <c r="J12" s="137"/>
      <c r="K12" s="137"/>
      <c r="L12" s="137"/>
      <c r="M12" s="135">
        <f>L12+J12+H12</f>
        <v>0</v>
      </c>
    </row>
    <row r="13" spans="1:13" ht="21" customHeight="1">
      <c r="A13" s="232"/>
      <c r="B13" s="123"/>
      <c r="C13" s="42" t="s">
        <v>21</v>
      </c>
      <c r="D13" s="123" t="s">
        <v>22</v>
      </c>
      <c r="E13" s="48">
        <v>0.112</v>
      </c>
      <c r="F13" s="138">
        <f>E13*F11</f>
        <v>8.5120000000000005</v>
      </c>
      <c r="G13" s="135"/>
      <c r="H13" s="135"/>
      <c r="I13" s="137"/>
      <c r="J13" s="137"/>
      <c r="K13" s="136"/>
      <c r="L13" s="46"/>
      <c r="M13" s="135">
        <f>L13+J13+H13</f>
        <v>0</v>
      </c>
    </row>
    <row r="14" spans="1:13" ht="45" customHeight="1">
      <c r="A14" s="232">
        <v>2</v>
      </c>
      <c r="B14" s="144"/>
      <c r="C14" s="39" t="s">
        <v>97</v>
      </c>
      <c r="D14" s="196" t="s">
        <v>138</v>
      </c>
      <c r="E14" s="120"/>
      <c r="F14" s="53">
        <v>14</v>
      </c>
      <c r="G14" s="135"/>
      <c r="H14" s="135"/>
      <c r="I14" s="137"/>
      <c r="J14" s="137"/>
      <c r="K14" s="136"/>
      <c r="L14" s="46"/>
      <c r="M14" s="135"/>
    </row>
    <row r="15" spans="1:13" ht="24.75" customHeight="1">
      <c r="A15" s="232"/>
      <c r="B15" s="144"/>
      <c r="C15" s="42" t="s">
        <v>18</v>
      </c>
      <c r="D15" s="123" t="s">
        <v>19</v>
      </c>
      <c r="E15" s="48">
        <v>1.39</v>
      </c>
      <c r="F15" s="135">
        <f>E15*F14</f>
        <v>19.459999999999997</v>
      </c>
      <c r="G15" s="139"/>
      <c r="H15" s="135"/>
      <c r="I15" s="137"/>
      <c r="J15" s="137"/>
      <c r="K15" s="136"/>
      <c r="L15" s="46"/>
      <c r="M15" s="135">
        <f t="shared" ref="M15" si="0">L15+J15+H15</f>
        <v>0</v>
      </c>
    </row>
    <row r="16" spans="1:13" ht="24.75" customHeight="1">
      <c r="A16" s="232"/>
      <c r="B16" s="123"/>
      <c r="C16" s="42" t="s">
        <v>24</v>
      </c>
      <c r="D16" s="123" t="s">
        <v>25</v>
      </c>
      <c r="E16" s="43">
        <v>1.02</v>
      </c>
      <c r="F16" s="138">
        <f>E16*F14</f>
        <v>14.280000000000001</v>
      </c>
      <c r="G16" s="140"/>
      <c r="H16" s="140"/>
      <c r="I16" s="46"/>
      <c r="J16" s="46"/>
      <c r="K16" s="140"/>
      <c r="L16" s="140"/>
      <c r="M16" s="135">
        <f>L16+J16+H16</f>
        <v>0</v>
      </c>
    </row>
    <row r="17" spans="1:13" ht="43.5" customHeight="1">
      <c r="A17" s="232"/>
      <c r="B17" s="144"/>
      <c r="C17" s="39" t="s">
        <v>27</v>
      </c>
      <c r="D17" s="196" t="s">
        <v>28</v>
      </c>
      <c r="E17" s="52"/>
      <c r="F17" s="53">
        <v>14.89</v>
      </c>
      <c r="G17" s="141"/>
      <c r="H17" s="141"/>
      <c r="I17" s="141"/>
      <c r="J17" s="141"/>
      <c r="K17" s="141"/>
      <c r="L17" s="141"/>
      <c r="M17" s="141"/>
    </row>
    <row r="18" spans="1:13" ht="27" customHeight="1">
      <c r="A18" s="232"/>
      <c r="B18" s="144"/>
      <c r="C18" s="42" t="s">
        <v>18</v>
      </c>
      <c r="D18" s="123" t="s">
        <v>29</v>
      </c>
      <c r="E18" s="55">
        <v>0.99299999999999999</v>
      </c>
      <c r="F18" s="138">
        <f>E18*F17</f>
        <v>14.785770000000001</v>
      </c>
      <c r="G18" s="135"/>
      <c r="H18" s="46"/>
      <c r="I18" s="140"/>
      <c r="J18" s="140"/>
      <c r="K18" s="140"/>
      <c r="L18" s="140"/>
      <c r="M18" s="135">
        <f>L18+J18+H18</f>
        <v>0</v>
      </c>
    </row>
    <row r="19" spans="1:13" ht="37.5" customHeight="1">
      <c r="A19" s="232">
        <v>3</v>
      </c>
      <c r="B19" s="82"/>
      <c r="C19" s="39" t="s">
        <v>31</v>
      </c>
      <c r="D19" s="196" t="s">
        <v>17</v>
      </c>
      <c r="E19" s="52"/>
      <c r="F19" s="56">
        <v>76</v>
      </c>
      <c r="G19" s="141"/>
      <c r="H19" s="141"/>
      <c r="I19" s="141"/>
      <c r="J19" s="141"/>
      <c r="K19" s="141"/>
      <c r="L19" s="141"/>
      <c r="M19" s="141"/>
    </row>
    <row r="20" spans="1:13" ht="31.5" customHeight="1">
      <c r="A20" s="232"/>
      <c r="B20" s="82"/>
      <c r="C20" s="42" t="s">
        <v>18</v>
      </c>
      <c r="D20" s="123" t="s">
        <v>19</v>
      </c>
      <c r="E20" s="43">
        <v>1.28</v>
      </c>
      <c r="F20" s="135">
        <f>E20*F19</f>
        <v>97.28</v>
      </c>
      <c r="G20" s="135"/>
      <c r="H20" s="46"/>
      <c r="I20" s="140"/>
      <c r="J20" s="140"/>
      <c r="K20" s="140"/>
      <c r="L20" s="140"/>
      <c r="M20" s="46">
        <f>H20+J20+L20</f>
        <v>0</v>
      </c>
    </row>
    <row r="21" spans="1:13" ht="31.5" customHeight="1">
      <c r="A21" s="232"/>
      <c r="B21" s="196"/>
      <c r="C21" s="57" t="s">
        <v>33</v>
      </c>
      <c r="D21" s="123" t="s">
        <v>22</v>
      </c>
      <c r="E21" s="43">
        <v>1.25</v>
      </c>
      <c r="F21" s="135">
        <f>E21*F19</f>
        <v>95</v>
      </c>
      <c r="G21" s="140"/>
      <c r="H21" s="140"/>
      <c r="I21" s="135"/>
      <c r="J21" s="46"/>
      <c r="K21" s="140"/>
      <c r="L21" s="140"/>
      <c r="M21" s="46">
        <f>H21+J21+L21</f>
        <v>0</v>
      </c>
    </row>
    <row r="22" spans="1:13" ht="56.25" customHeight="1">
      <c r="A22" s="236">
        <v>4</v>
      </c>
      <c r="B22" s="62"/>
      <c r="C22" s="110" t="s">
        <v>154</v>
      </c>
      <c r="D22" s="70" t="s">
        <v>155</v>
      </c>
      <c r="E22" s="59"/>
      <c r="F22" s="61">
        <v>3.72</v>
      </c>
      <c r="G22" s="60"/>
      <c r="H22" s="60"/>
      <c r="I22" s="46"/>
      <c r="J22" s="46"/>
      <c r="K22" s="60"/>
      <c r="L22" s="60"/>
      <c r="M22" s="46"/>
    </row>
    <row r="23" spans="1:13" ht="21.75" customHeight="1">
      <c r="A23" s="236"/>
      <c r="B23" s="62"/>
      <c r="C23" s="63" t="s">
        <v>18</v>
      </c>
      <c r="D23" s="200" t="s">
        <v>19</v>
      </c>
      <c r="E23" s="59">
        <v>34.9</v>
      </c>
      <c r="F23" s="64">
        <f>E23*F22</f>
        <v>129.828</v>
      </c>
      <c r="G23" s="64"/>
      <c r="H23" s="46"/>
      <c r="I23" s="60"/>
      <c r="J23" s="60"/>
      <c r="K23" s="60"/>
      <c r="L23" s="60"/>
      <c r="M23" s="46">
        <f t="shared" ref="M23:M27" si="1">H23+J23+L23</f>
        <v>0</v>
      </c>
    </row>
    <row r="24" spans="1:13" ht="27.75" customHeight="1">
      <c r="A24" s="236"/>
      <c r="B24" s="62"/>
      <c r="C24" s="63" t="s">
        <v>36</v>
      </c>
      <c r="D24" s="200" t="s">
        <v>37</v>
      </c>
      <c r="E24" s="59">
        <v>15.2</v>
      </c>
      <c r="F24" s="64">
        <f>E24*F22</f>
        <v>56.543999999999997</v>
      </c>
      <c r="G24" s="60"/>
      <c r="H24" s="60"/>
      <c r="I24" s="64"/>
      <c r="J24" s="46"/>
      <c r="K24" s="60"/>
      <c r="L24" s="60"/>
      <c r="M24" s="46">
        <f t="shared" si="1"/>
        <v>0</v>
      </c>
    </row>
    <row r="25" spans="1:13" ht="26.25" customHeight="1">
      <c r="A25" s="236"/>
      <c r="B25" s="200"/>
      <c r="C25" s="63" t="s">
        <v>39</v>
      </c>
      <c r="D25" s="200" t="s">
        <v>37</v>
      </c>
      <c r="E25" s="59"/>
      <c r="F25" s="64">
        <v>570</v>
      </c>
      <c r="G25" s="60"/>
      <c r="H25" s="60"/>
      <c r="I25" s="64"/>
      <c r="J25" s="46"/>
      <c r="K25" s="60"/>
      <c r="L25" s="60"/>
      <c r="M25" s="46">
        <f t="shared" si="1"/>
        <v>0</v>
      </c>
    </row>
    <row r="26" spans="1:13" ht="26.25" customHeight="1">
      <c r="A26" s="236"/>
      <c r="B26" s="200"/>
      <c r="C26" s="63" t="s">
        <v>41</v>
      </c>
      <c r="D26" s="200" t="s">
        <v>42</v>
      </c>
      <c r="E26" s="59" t="s">
        <v>43</v>
      </c>
      <c r="F26" s="64">
        <v>9.1199999999999992</v>
      </c>
      <c r="G26" s="60"/>
      <c r="H26" s="60"/>
      <c r="I26" s="64"/>
      <c r="J26" s="65"/>
      <c r="K26" s="60"/>
      <c r="L26" s="60"/>
      <c r="M26" s="65">
        <f t="shared" si="1"/>
        <v>0</v>
      </c>
    </row>
    <row r="27" spans="1:13" ht="26.25" customHeight="1">
      <c r="A27" s="236"/>
      <c r="B27" s="200"/>
      <c r="C27" s="63" t="s">
        <v>44</v>
      </c>
      <c r="D27" s="200" t="s">
        <v>17</v>
      </c>
      <c r="E27" s="59" t="s">
        <v>43</v>
      </c>
      <c r="F27" s="64">
        <v>76</v>
      </c>
      <c r="G27" s="60"/>
      <c r="H27" s="60"/>
      <c r="I27" s="64"/>
      <c r="J27" s="46"/>
      <c r="K27" s="60"/>
      <c r="L27" s="60"/>
      <c r="M27" s="46">
        <f t="shared" si="1"/>
        <v>0</v>
      </c>
    </row>
    <row r="28" spans="1:13" ht="38.25" customHeight="1">
      <c r="A28" s="236">
        <v>5</v>
      </c>
      <c r="B28" s="62"/>
      <c r="C28" s="110" t="s">
        <v>46</v>
      </c>
      <c r="D28" s="70" t="s">
        <v>47</v>
      </c>
      <c r="E28" s="59"/>
      <c r="F28" s="61">
        <v>193</v>
      </c>
      <c r="G28" s="60"/>
      <c r="H28" s="60"/>
      <c r="I28" s="46"/>
      <c r="J28" s="46"/>
      <c r="K28" s="60"/>
      <c r="L28" s="60"/>
      <c r="M28" s="46"/>
    </row>
    <row r="29" spans="1:13" ht="26.25" customHeight="1">
      <c r="A29" s="236"/>
      <c r="B29" s="62"/>
      <c r="C29" s="63" t="s">
        <v>18</v>
      </c>
      <c r="D29" s="200" t="s">
        <v>19</v>
      </c>
      <c r="E29" s="66">
        <v>0.38800000000000001</v>
      </c>
      <c r="F29" s="64">
        <f>E29*F28</f>
        <v>74.884</v>
      </c>
      <c r="G29" s="64"/>
      <c r="H29" s="46"/>
      <c r="I29" s="60"/>
      <c r="J29" s="60"/>
      <c r="K29" s="60"/>
      <c r="L29" s="60"/>
      <c r="M29" s="46">
        <f>H29+J29+L29</f>
        <v>0</v>
      </c>
    </row>
    <row r="30" spans="1:13" ht="26.25" customHeight="1">
      <c r="A30" s="236"/>
      <c r="B30" s="200"/>
      <c r="C30" s="63" t="s">
        <v>49</v>
      </c>
      <c r="D30" s="200" t="s">
        <v>37</v>
      </c>
      <c r="E30" s="59">
        <v>0.28000000000000003</v>
      </c>
      <c r="F30" s="64">
        <f>E30*F28</f>
        <v>54.040000000000006</v>
      </c>
      <c r="G30" s="60"/>
      <c r="H30" s="60"/>
      <c r="I30" s="64"/>
      <c r="J30" s="46"/>
      <c r="K30" s="60"/>
      <c r="L30" s="60"/>
      <c r="M30" s="46">
        <f>H30+J30+L30</f>
        <v>0</v>
      </c>
    </row>
    <row r="31" spans="1:13" ht="26.25" customHeight="1">
      <c r="A31" s="236"/>
      <c r="B31" s="200"/>
      <c r="C31" s="63" t="s">
        <v>50</v>
      </c>
      <c r="D31" s="200" t="s">
        <v>51</v>
      </c>
      <c r="E31" s="67">
        <v>1.9E-3</v>
      </c>
      <c r="F31" s="68">
        <f>E31*F28</f>
        <v>0.36670000000000003</v>
      </c>
      <c r="G31" s="60"/>
      <c r="H31" s="60"/>
      <c r="I31" s="64"/>
      <c r="J31" s="46"/>
      <c r="K31" s="60"/>
      <c r="L31" s="60"/>
      <c r="M31" s="69">
        <f>H31+J31+L31</f>
        <v>0</v>
      </c>
    </row>
    <row r="32" spans="1:13" ht="40.5" customHeight="1">
      <c r="A32" s="232">
        <v>6</v>
      </c>
      <c r="B32" s="196"/>
      <c r="C32" s="110" t="s">
        <v>52</v>
      </c>
      <c r="D32" s="70" t="s">
        <v>17</v>
      </c>
      <c r="E32" s="55"/>
      <c r="F32" s="213">
        <v>76</v>
      </c>
      <c r="G32" s="142"/>
      <c r="H32" s="142"/>
      <c r="I32" s="72"/>
      <c r="J32" s="72"/>
      <c r="K32" s="142"/>
      <c r="L32" s="142"/>
      <c r="M32" s="72"/>
    </row>
    <row r="33" spans="1:13" ht="23.25" customHeight="1">
      <c r="A33" s="232"/>
      <c r="B33" s="82"/>
      <c r="C33" s="63" t="s">
        <v>18</v>
      </c>
      <c r="D33" s="118" t="s">
        <v>19</v>
      </c>
      <c r="E33" s="55">
        <v>0.89</v>
      </c>
      <c r="F33" s="143">
        <f>E33*F32</f>
        <v>67.64</v>
      </c>
      <c r="G33" s="142"/>
      <c r="H33" s="142"/>
      <c r="I33" s="72"/>
      <c r="J33" s="72"/>
      <c r="K33" s="142"/>
      <c r="L33" s="142"/>
      <c r="M33" s="72">
        <f>H33</f>
        <v>0</v>
      </c>
    </row>
    <row r="34" spans="1:13" ht="37.5" customHeight="1">
      <c r="A34" s="232"/>
      <c r="B34" s="123"/>
      <c r="C34" s="74" t="s">
        <v>53</v>
      </c>
      <c r="D34" s="118" t="s">
        <v>54</v>
      </c>
      <c r="E34" s="143">
        <v>0.12</v>
      </c>
      <c r="F34" s="143">
        <f>E34*F32</f>
        <v>9.1199999999999992</v>
      </c>
      <c r="G34" s="142"/>
      <c r="H34" s="142"/>
      <c r="I34" s="72"/>
      <c r="J34" s="72"/>
      <c r="K34" s="60"/>
      <c r="L34" s="60"/>
      <c r="M34" s="46">
        <f>H34+J34+L34</f>
        <v>0</v>
      </c>
    </row>
    <row r="35" spans="1:13" ht="27.75" customHeight="1">
      <c r="A35" s="232"/>
      <c r="B35" s="123"/>
      <c r="C35" s="63" t="s">
        <v>55</v>
      </c>
      <c r="D35" s="200" t="s">
        <v>56</v>
      </c>
      <c r="E35" s="68">
        <v>5.0000000000000001E-3</v>
      </c>
      <c r="F35" s="64">
        <f>E35*F32</f>
        <v>0.38</v>
      </c>
      <c r="G35" s="60"/>
      <c r="H35" s="60"/>
      <c r="I35" s="64"/>
      <c r="J35" s="46"/>
      <c r="K35" s="60"/>
      <c r="L35" s="76"/>
      <c r="M35" s="65">
        <f>H35+J35+L35</f>
        <v>0</v>
      </c>
    </row>
    <row r="36" spans="1:13" ht="27.75" customHeight="1">
      <c r="A36" s="232"/>
      <c r="B36" s="123"/>
      <c r="C36" s="74" t="s">
        <v>57</v>
      </c>
      <c r="D36" s="118" t="s">
        <v>43</v>
      </c>
      <c r="E36" s="55" t="s">
        <v>58</v>
      </c>
      <c r="F36" s="143">
        <v>91.2</v>
      </c>
      <c r="G36" s="142"/>
      <c r="H36" s="142"/>
      <c r="I36" s="72"/>
      <c r="J36" s="72"/>
      <c r="K36" s="142"/>
      <c r="L36" s="142"/>
      <c r="M36" s="72">
        <f>J36</f>
        <v>0</v>
      </c>
    </row>
    <row r="37" spans="1:13" ht="21.75" customHeight="1">
      <c r="A37" s="233" t="s">
        <v>59</v>
      </c>
      <c r="B37" s="233"/>
      <c r="C37" s="233"/>
      <c r="D37" s="233"/>
      <c r="E37" s="233"/>
      <c r="F37" s="36"/>
      <c r="G37" s="77"/>
      <c r="H37" s="77">
        <f>SUM(H10:H36)</f>
        <v>0</v>
      </c>
      <c r="I37" s="77"/>
      <c r="J37" s="77">
        <f>SUM(J10:J36)</f>
        <v>0</v>
      </c>
      <c r="K37" s="77"/>
      <c r="L37" s="77">
        <f>SUM(L10:L36)</f>
        <v>0</v>
      </c>
      <c r="M37" s="38">
        <f>SUM(M10:M36)</f>
        <v>0</v>
      </c>
    </row>
    <row r="38" spans="1:13" ht="21.75" customHeight="1">
      <c r="A38" s="233" t="s">
        <v>60</v>
      </c>
      <c r="B38" s="233"/>
      <c r="C38" s="233"/>
      <c r="D38" s="233"/>
      <c r="E38" s="233"/>
      <c r="F38" s="78" t="s">
        <v>174</v>
      </c>
      <c r="G38" s="80"/>
      <c r="H38" s="38"/>
      <c r="I38" s="38"/>
      <c r="J38" s="79"/>
      <c r="K38" s="38"/>
      <c r="L38" s="38"/>
      <c r="M38" s="38">
        <f>J37*G38</f>
        <v>0</v>
      </c>
    </row>
    <row r="39" spans="1:13" ht="21.75" customHeight="1">
      <c r="A39" s="233" t="s">
        <v>59</v>
      </c>
      <c r="B39" s="233"/>
      <c r="C39" s="233"/>
      <c r="D39" s="233"/>
      <c r="E39" s="233"/>
      <c r="F39" s="78"/>
      <c r="G39" s="80"/>
      <c r="H39" s="38"/>
      <c r="I39" s="38"/>
      <c r="J39" s="38"/>
      <c r="K39" s="38"/>
      <c r="L39" s="38"/>
      <c r="M39" s="38">
        <f>M37+M38</f>
        <v>0</v>
      </c>
    </row>
    <row r="40" spans="1:13" ht="21.75" customHeight="1">
      <c r="A40" s="233" t="s">
        <v>61</v>
      </c>
      <c r="B40" s="233"/>
      <c r="C40" s="233"/>
      <c r="D40" s="233"/>
      <c r="E40" s="233"/>
      <c r="F40" s="78" t="s">
        <v>174</v>
      </c>
      <c r="G40" s="80"/>
      <c r="H40" s="38"/>
      <c r="I40" s="38"/>
      <c r="J40" s="38"/>
      <c r="K40" s="38"/>
      <c r="L40" s="38"/>
      <c r="M40" s="38">
        <f>M39*G40</f>
        <v>0</v>
      </c>
    </row>
    <row r="41" spans="1:13" ht="21.75" customHeight="1">
      <c r="A41" s="233" t="s">
        <v>62</v>
      </c>
      <c r="B41" s="233"/>
      <c r="C41" s="233"/>
      <c r="D41" s="233"/>
      <c r="E41" s="233"/>
      <c r="F41" s="78"/>
      <c r="G41" s="81"/>
      <c r="H41" s="38"/>
      <c r="I41" s="38"/>
      <c r="J41" s="38"/>
      <c r="K41" s="38"/>
      <c r="L41" s="38"/>
      <c r="M41" s="38">
        <f>M39+M40</f>
        <v>0</v>
      </c>
    </row>
    <row r="42" spans="1:13" ht="21.75" customHeight="1">
      <c r="A42" s="233" t="s">
        <v>63</v>
      </c>
      <c r="B42" s="233"/>
      <c r="C42" s="233"/>
      <c r="D42" s="233"/>
      <c r="E42" s="233"/>
      <c r="F42" s="78"/>
      <c r="G42" s="37"/>
      <c r="H42" s="38"/>
      <c r="I42" s="38"/>
      <c r="J42" s="38"/>
      <c r="K42" s="38"/>
      <c r="L42" s="38"/>
      <c r="M42" s="38"/>
    </row>
    <row r="43" spans="1:13" s="149" customFormat="1" ht="46.5" customHeight="1">
      <c r="A43" s="232">
        <v>7</v>
      </c>
      <c r="B43" s="196"/>
      <c r="C43" s="82" t="s">
        <v>64</v>
      </c>
      <c r="D43" s="196" t="s">
        <v>17</v>
      </c>
      <c r="E43" s="196"/>
      <c r="F43" s="147">
        <v>76</v>
      </c>
      <c r="G43" s="148"/>
      <c r="H43" s="148"/>
      <c r="I43" s="148"/>
      <c r="J43" s="148"/>
      <c r="K43" s="148"/>
      <c r="L43" s="148"/>
      <c r="M43" s="148"/>
    </row>
    <row r="44" spans="1:13" s="149" customFormat="1" ht="27" customHeight="1">
      <c r="A44" s="232"/>
      <c r="B44" s="82"/>
      <c r="C44" s="42" t="s">
        <v>65</v>
      </c>
      <c r="D44" s="123" t="s">
        <v>66</v>
      </c>
      <c r="E44" s="150">
        <v>0.67</v>
      </c>
      <c r="F44" s="151">
        <f>E44*F43</f>
        <v>50.92</v>
      </c>
      <c r="G44" s="152"/>
      <c r="H44" s="151">
        <f>G44*F44</f>
        <v>0</v>
      </c>
      <c r="I44" s="153"/>
      <c r="J44" s="153"/>
      <c r="K44" s="153"/>
      <c r="L44" s="153"/>
      <c r="M44" s="151">
        <f>L44+J44+H44</f>
        <v>0</v>
      </c>
    </row>
    <row r="45" spans="1:13" s="149" customFormat="1" ht="33.75" customHeight="1">
      <c r="A45" s="232"/>
      <c r="B45" s="123"/>
      <c r="C45" s="85" t="s">
        <v>68</v>
      </c>
      <c r="D45" s="123" t="s">
        <v>69</v>
      </c>
      <c r="E45" s="123">
        <v>0.33500000000000002</v>
      </c>
      <c r="F45" s="154">
        <f>E45*F43</f>
        <v>25.46</v>
      </c>
      <c r="G45" s="155"/>
      <c r="H45" s="155"/>
      <c r="I45" s="156"/>
      <c r="J45" s="151"/>
      <c r="K45" s="155"/>
      <c r="L45" s="155">
        <f>K45*F45</f>
        <v>0</v>
      </c>
      <c r="M45" s="151">
        <f>L45+J45+H45</f>
        <v>0</v>
      </c>
    </row>
    <row r="46" spans="1:13" s="149" customFormat="1" ht="30.75" customHeight="1">
      <c r="A46" s="232"/>
      <c r="B46" s="123"/>
      <c r="C46" s="21" t="s">
        <v>181</v>
      </c>
      <c r="D46" s="123" t="s">
        <v>17</v>
      </c>
      <c r="E46" s="154"/>
      <c r="F46" s="151">
        <v>76</v>
      </c>
      <c r="G46" s="151"/>
      <c r="H46" s="151"/>
      <c r="I46" s="153"/>
      <c r="J46" s="173">
        <f>I46*F46</f>
        <v>0</v>
      </c>
      <c r="K46" s="151"/>
      <c r="L46" s="151"/>
      <c r="M46" s="151">
        <f>L46+J46+H46</f>
        <v>0</v>
      </c>
    </row>
    <row r="47" spans="1:13" s="149" customFormat="1" ht="21.75" customHeight="1">
      <c r="A47" s="249">
        <v>8</v>
      </c>
      <c r="B47" s="111"/>
      <c r="C47" s="82" t="s">
        <v>156</v>
      </c>
      <c r="D47" s="196">
        <v>100</v>
      </c>
      <c r="E47" s="196"/>
      <c r="F47" s="157">
        <v>20.9</v>
      </c>
      <c r="G47" s="148"/>
      <c r="H47" s="148"/>
      <c r="I47" s="148"/>
      <c r="J47" s="148"/>
      <c r="K47" s="148"/>
      <c r="L47" s="148"/>
      <c r="M47" s="155"/>
    </row>
    <row r="48" spans="1:13" s="149" customFormat="1" ht="21.75" customHeight="1">
      <c r="A48" s="250"/>
      <c r="B48" s="87"/>
      <c r="C48" s="42" t="s">
        <v>65</v>
      </c>
      <c r="D48" s="123" t="s">
        <v>66</v>
      </c>
      <c r="E48" s="151">
        <v>12</v>
      </c>
      <c r="F48" s="159">
        <f>E48*F47</f>
        <v>250.79999999999998</v>
      </c>
      <c r="G48" s="152"/>
      <c r="H48" s="151">
        <f>G48*F48</f>
        <v>0</v>
      </c>
      <c r="I48" s="155"/>
      <c r="J48" s="155"/>
      <c r="K48" s="155"/>
      <c r="L48" s="155"/>
      <c r="M48" s="151">
        <f>H48</f>
        <v>0</v>
      </c>
    </row>
    <row r="49" spans="1:13" s="149" customFormat="1" ht="30.75" customHeight="1">
      <c r="A49" s="250"/>
      <c r="B49" s="123"/>
      <c r="C49" s="42" t="s">
        <v>68</v>
      </c>
      <c r="D49" s="123" t="s">
        <v>73</v>
      </c>
      <c r="E49" s="151">
        <v>2.19</v>
      </c>
      <c r="F49" s="154">
        <f>E49*F47</f>
        <v>45.770999999999994</v>
      </c>
      <c r="G49" s="151"/>
      <c r="H49" s="151"/>
      <c r="I49" s="153"/>
      <c r="J49" s="173">
        <f>I49*F49</f>
        <v>0</v>
      </c>
      <c r="K49" s="151"/>
      <c r="L49" s="151"/>
      <c r="M49" s="151">
        <f>L49+J49+H49</f>
        <v>0</v>
      </c>
    </row>
    <row r="50" spans="1:13" s="149" customFormat="1" ht="20.25" customHeight="1">
      <c r="A50" s="250"/>
      <c r="B50" s="123"/>
      <c r="C50" s="63" t="s">
        <v>74</v>
      </c>
      <c r="D50" s="146" t="s">
        <v>51</v>
      </c>
      <c r="E50" s="154">
        <v>0.72399999999999998</v>
      </c>
      <c r="F50" s="151">
        <f>E50*F47</f>
        <v>15.131599999999999</v>
      </c>
      <c r="G50" s="151"/>
      <c r="H50" s="151"/>
      <c r="I50" s="155"/>
      <c r="J50" s="155"/>
      <c r="K50" s="151"/>
      <c r="L50" s="151">
        <f>K50*F50</f>
        <v>0</v>
      </c>
      <c r="M50" s="151">
        <f>L50+J50+H50</f>
        <v>0</v>
      </c>
    </row>
    <row r="51" spans="1:13" s="149" customFormat="1" ht="20.25" customHeight="1">
      <c r="A51" s="250"/>
      <c r="B51" s="123"/>
      <c r="C51" s="63" t="s">
        <v>75</v>
      </c>
      <c r="D51" s="146" t="s">
        <v>51</v>
      </c>
      <c r="E51" s="151">
        <v>1.0900000000000001</v>
      </c>
      <c r="F51" s="151">
        <f>E51*F47</f>
        <v>22.780999999999999</v>
      </c>
      <c r="G51" s="151"/>
      <c r="H51" s="151"/>
      <c r="I51" s="155"/>
      <c r="J51" s="155"/>
      <c r="K51" s="151"/>
      <c r="L51" s="151">
        <f>K51*F51</f>
        <v>0</v>
      </c>
      <c r="M51" s="151">
        <f>L51+J51+H51</f>
        <v>0</v>
      </c>
    </row>
    <row r="52" spans="1:13" s="149" customFormat="1" ht="27.75" customHeight="1">
      <c r="A52" s="250"/>
      <c r="B52" s="22"/>
      <c r="C52" s="42" t="s">
        <v>170</v>
      </c>
      <c r="D52" s="123" t="s">
        <v>72</v>
      </c>
      <c r="E52" s="123" t="s">
        <v>43</v>
      </c>
      <c r="F52" s="154">
        <v>990</v>
      </c>
      <c r="G52" s="151"/>
      <c r="H52" s="151"/>
      <c r="I52" s="174"/>
      <c r="J52" s="174">
        <f t="shared" ref="J52:J59" si="2">I52*F52</f>
        <v>0</v>
      </c>
      <c r="K52" s="151"/>
      <c r="L52" s="151"/>
      <c r="M52" s="151">
        <f>J52</f>
        <v>0</v>
      </c>
    </row>
    <row r="53" spans="1:13" s="149" customFormat="1" ht="22.5" customHeight="1">
      <c r="A53" s="250"/>
      <c r="B53" s="200"/>
      <c r="C53" s="42" t="s">
        <v>152</v>
      </c>
      <c r="D53" s="123" t="s">
        <v>72</v>
      </c>
      <c r="E53" s="123" t="s">
        <v>43</v>
      </c>
      <c r="F53" s="154">
        <v>152</v>
      </c>
      <c r="G53" s="155"/>
      <c r="H53" s="155"/>
      <c r="I53" s="150"/>
      <c r="J53" s="151">
        <f t="shared" si="2"/>
        <v>0</v>
      </c>
      <c r="K53" s="155"/>
      <c r="L53" s="155"/>
      <c r="M53" s="151">
        <f>L53+J53+H53</f>
        <v>0</v>
      </c>
    </row>
    <row r="54" spans="1:13" s="149" customFormat="1" ht="22.5" customHeight="1">
      <c r="A54" s="250"/>
      <c r="B54" s="22"/>
      <c r="C54" s="42" t="s">
        <v>171</v>
      </c>
      <c r="D54" s="123" t="s">
        <v>72</v>
      </c>
      <c r="E54" s="123"/>
      <c r="F54" s="154">
        <v>550</v>
      </c>
      <c r="G54" s="155"/>
      <c r="H54" s="155"/>
      <c r="I54" s="150"/>
      <c r="J54" s="151">
        <f t="shared" si="2"/>
        <v>0</v>
      </c>
      <c r="K54" s="155"/>
      <c r="L54" s="155"/>
      <c r="M54" s="151">
        <f>L54+J54+H54</f>
        <v>0</v>
      </c>
    </row>
    <row r="55" spans="1:13" s="149" customFormat="1" ht="22.5" customHeight="1">
      <c r="A55" s="250"/>
      <c r="B55" s="22"/>
      <c r="C55" s="42" t="s">
        <v>172</v>
      </c>
      <c r="D55" s="123"/>
      <c r="E55" s="123"/>
      <c r="F55" s="158">
        <v>550</v>
      </c>
      <c r="G55" s="155"/>
      <c r="H55" s="155"/>
      <c r="I55" s="150"/>
      <c r="J55" s="151">
        <f t="shared" si="2"/>
        <v>0</v>
      </c>
      <c r="K55" s="155"/>
      <c r="L55" s="155"/>
      <c r="M55" s="151">
        <f>J55</f>
        <v>0</v>
      </c>
    </row>
    <row r="56" spans="1:13" s="149" customFormat="1" ht="22.5" customHeight="1">
      <c r="A56" s="250"/>
      <c r="B56" s="123"/>
      <c r="C56" s="42" t="s">
        <v>153</v>
      </c>
      <c r="D56" s="123" t="s">
        <v>17</v>
      </c>
      <c r="E56" s="123" t="s">
        <v>147</v>
      </c>
      <c r="F56" s="158">
        <v>1</v>
      </c>
      <c r="G56" s="155"/>
      <c r="H56" s="155"/>
      <c r="I56" s="150"/>
      <c r="J56" s="151">
        <f t="shared" si="2"/>
        <v>0</v>
      </c>
      <c r="K56" s="155"/>
      <c r="L56" s="155"/>
      <c r="M56" s="151">
        <f>J56</f>
        <v>0</v>
      </c>
    </row>
    <row r="57" spans="1:13" s="149" customFormat="1" ht="22.5" customHeight="1">
      <c r="A57" s="250"/>
      <c r="B57" s="123"/>
      <c r="C57" s="42" t="s">
        <v>148</v>
      </c>
      <c r="D57" s="123" t="s">
        <v>17</v>
      </c>
      <c r="E57" s="123" t="s">
        <v>139</v>
      </c>
      <c r="F57" s="158">
        <v>1</v>
      </c>
      <c r="G57" s="155"/>
      <c r="H57" s="155"/>
      <c r="I57" s="150"/>
      <c r="J57" s="151">
        <f t="shared" si="2"/>
        <v>0</v>
      </c>
      <c r="K57" s="155"/>
      <c r="L57" s="155"/>
      <c r="M57" s="151">
        <f>J57</f>
        <v>0</v>
      </c>
    </row>
    <row r="58" spans="1:13" s="149" customFormat="1" ht="22.5" customHeight="1">
      <c r="A58" s="250"/>
      <c r="B58" s="123"/>
      <c r="C58" s="192" t="s">
        <v>149</v>
      </c>
      <c r="D58" s="123" t="s">
        <v>17</v>
      </c>
      <c r="E58" s="123" t="s">
        <v>139</v>
      </c>
      <c r="F58" s="159">
        <v>1</v>
      </c>
      <c r="G58" s="155"/>
      <c r="H58" s="155"/>
      <c r="I58" s="150"/>
      <c r="J58" s="151">
        <f t="shared" si="2"/>
        <v>0</v>
      </c>
      <c r="K58" s="155"/>
      <c r="L58" s="155"/>
      <c r="M58" s="151">
        <f>J58</f>
        <v>0</v>
      </c>
    </row>
    <row r="59" spans="1:13" s="149" customFormat="1" ht="22.5" customHeight="1">
      <c r="A59" s="251"/>
      <c r="B59" s="123"/>
      <c r="C59" s="42" t="s">
        <v>150</v>
      </c>
      <c r="D59" s="123" t="s">
        <v>17</v>
      </c>
      <c r="E59" s="123" t="s">
        <v>139</v>
      </c>
      <c r="F59" s="159">
        <v>1</v>
      </c>
      <c r="G59" s="155"/>
      <c r="H59" s="155"/>
      <c r="I59" s="150"/>
      <c r="J59" s="151">
        <f t="shared" si="2"/>
        <v>0</v>
      </c>
      <c r="K59" s="155"/>
      <c r="L59" s="155"/>
      <c r="M59" s="151">
        <f>J59</f>
        <v>0</v>
      </c>
    </row>
    <row r="60" spans="1:13" s="149" customFormat="1" ht="24.75" customHeight="1">
      <c r="A60" s="232" t="s">
        <v>59</v>
      </c>
      <c r="B60" s="232"/>
      <c r="C60" s="232"/>
      <c r="D60" s="196"/>
      <c r="E60" s="196"/>
      <c r="F60" s="159"/>
      <c r="G60" s="155"/>
      <c r="H60" s="176">
        <f>SUM(H43:H59)</f>
        <v>0</v>
      </c>
      <c r="I60" s="176"/>
      <c r="J60" s="176">
        <f>SUM(J43:J59)</f>
        <v>0</v>
      </c>
      <c r="K60" s="176"/>
      <c r="L60" s="176">
        <f>SUM(L43:L59)</f>
        <v>0</v>
      </c>
      <c r="M60" s="176">
        <f t="shared" ref="M60" si="3">SUM(M43:M59)</f>
        <v>0</v>
      </c>
    </row>
    <row r="61" spans="1:13" s="149" customFormat="1" ht="33" customHeight="1">
      <c r="A61" s="232" t="s">
        <v>77</v>
      </c>
      <c r="B61" s="232"/>
      <c r="C61" s="232"/>
      <c r="D61" s="196"/>
      <c r="E61" s="196"/>
      <c r="F61" s="196" t="s">
        <v>174</v>
      </c>
      <c r="G61" s="162"/>
      <c r="H61" s="155"/>
      <c r="I61" s="163"/>
      <c r="J61" s="151"/>
      <c r="K61" s="155"/>
      <c r="L61" s="155"/>
      <c r="M61" s="160">
        <f>H60*G61</f>
        <v>0</v>
      </c>
    </row>
    <row r="62" spans="1:13" s="149" customFormat="1" ht="22.5" customHeight="1">
      <c r="A62" s="236" t="s">
        <v>78</v>
      </c>
      <c r="B62" s="236"/>
      <c r="C62" s="236"/>
      <c r="D62" s="62"/>
      <c r="E62" s="62"/>
      <c r="F62" s="196"/>
      <c r="G62" s="164"/>
      <c r="H62" s="163"/>
      <c r="I62" s="165"/>
      <c r="J62" s="163"/>
      <c r="K62" s="163"/>
      <c r="L62" s="163"/>
      <c r="M62" s="160">
        <f>M60+M61</f>
        <v>0</v>
      </c>
    </row>
    <row r="63" spans="1:13" s="149" customFormat="1" ht="22.5" customHeight="1">
      <c r="A63" s="236" t="s">
        <v>79</v>
      </c>
      <c r="B63" s="236"/>
      <c r="C63" s="236"/>
      <c r="D63" s="198"/>
      <c r="E63" s="198"/>
      <c r="F63" s="198"/>
      <c r="G63" s="166"/>
      <c r="H63" s="163"/>
      <c r="I63" s="163"/>
      <c r="J63" s="163"/>
      <c r="K63" s="163"/>
      <c r="L63" s="163"/>
      <c r="M63" s="160">
        <f>M62+M41</f>
        <v>0</v>
      </c>
    </row>
    <row r="64" spans="1:13" s="149" customFormat="1" ht="22.5" customHeight="1">
      <c r="A64" s="236" t="s">
        <v>80</v>
      </c>
      <c r="B64" s="236"/>
      <c r="C64" s="236"/>
      <c r="D64" s="198"/>
      <c r="E64" s="198"/>
      <c r="F64" s="198" t="s">
        <v>174</v>
      </c>
      <c r="G64" s="166"/>
      <c r="H64" s="163"/>
      <c r="I64" s="163"/>
      <c r="J64" s="163"/>
      <c r="K64" s="163"/>
      <c r="L64" s="163"/>
      <c r="M64" s="160">
        <f>M63*G64</f>
        <v>0</v>
      </c>
    </row>
    <row r="65" spans="1:15" s="149" customFormat="1" ht="22.5" customHeight="1">
      <c r="A65" s="236" t="s">
        <v>59</v>
      </c>
      <c r="B65" s="236"/>
      <c r="C65" s="236"/>
      <c r="D65" s="198"/>
      <c r="E65" s="198"/>
      <c r="F65" s="198"/>
      <c r="G65" s="214"/>
      <c r="H65" s="163"/>
      <c r="I65" s="163"/>
      <c r="J65" s="163"/>
      <c r="K65" s="163"/>
      <c r="L65" s="163"/>
      <c r="M65" s="160">
        <f>M64+M63</f>
        <v>0</v>
      </c>
    </row>
    <row r="66" spans="1:15" s="149" customFormat="1" ht="22.5" customHeight="1">
      <c r="A66" s="236" t="s">
        <v>122</v>
      </c>
      <c r="B66" s="236"/>
      <c r="C66" s="236"/>
      <c r="D66" s="198"/>
      <c r="E66" s="198"/>
      <c r="F66" s="198" t="s">
        <v>174</v>
      </c>
      <c r="G66" s="214" t="s">
        <v>175</v>
      </c>
      <c r="H66" s="163"/>
      <c r="I66" s="163"/>
      <c r="J66" s="163"/>
      <c r="K66" s="163"/>
      <c r="L66" s="163"/>
      <c r="M66" s="160">
        <f>M65*G66</f>
        <v>0</v>
      </c>
    </row>
    <row r="67" spans="1:15" s="149" customFormat="1" ht="22.5" customHeight="1">
      <c r="A67" s="236" t="s">
        <v>59</v>
      </c>
      <c r="B67" s="236"/>
      <c r="C67" s="236"/>
      <c r="D67" s="198"/>
      <c r="E67" s="198"/>
      <c r="F67" s="198"/>
      <c r="G67" s="214"/>
      <c r="H67" s="163"/>
      <c r="I67" s="163"/>
      <c r="J67" s="163"/>
      <c r="K67" s="163"/>
      <c r="L67" s="163"/>
      <c r="M67" s="160">
        <f>M66+M65</f>
        <v>0</v>
      </c>
    </row>
    <row r="68" spans="1:15" s="149" customFormat="1" ht="22.5" customHeight="1">
      <c r="A68" s="248" t="s">
        <v>81</v>
      </c>
      <c r="B68" s="248"/>
      <c r="C68" s="248"/>
      <c r="D68" s="167"/>
      <c r="E68" s="167"/>
      <c r="F68" s="198" t="s">
        <v>174</v>
      </c>
      <c r="G68" s="214" t="s">
        <v>176</v>
      </c>
      <c r="H68" s="163"/>
      <c r="I68" s="163"/>
      <c r="J68" s="163"/>
      <c r="K68" s="163"/>
      <c r="L68" s="163"/>
      <c r="M68" s="168">
        <f>M67*G68</f>
        <v>0</v>
      </c>
    </row>
    <row r="69" spans="1:15" s="149" customFormat="1" ht="22.5" customHeight="1">
      <c r="A69" s="248" t="s">
        <v>14</v>
      </c>
      <c r="B69" s="248"/>
      <c r="C69" s="248"/>
      <c r="D69" s="167"/>
      <c r="E69" s="167"/>
      <c r="F69" s="167"/>
      <c r="G69" s="166"/>
      <c r="H69" s="163"/>
      <c r="I69" s="163"/>
      <c r="J69" s="163"/>
      <c r="K69" s="163"/>
      <c r="L69" s="163"/>
      <c r="M69" s="168">
        <f>M68+M67</f>
        <v>0</v>
      </c>
    </row>
    <row r="70" spans="1:15" s="149" customFormat="1" ht="22.5" customHeight="1">
      <c r="A70" s="169"/>
      <c r="B70" s="170"/>
      <c r="C70" s="169"/>
      <c r="D70" s="169"/>
      <c r="E70" s="169"/>
      <c r="F70" s="171"/>
      <c r="G70" s="172"/>
      <c r="H70" s="172"/>
      <c r="I70" s="172"/>
      <c r="J70" s="172"/>
      <c r="K70" s="172"/>
      <c r="L70" s="172"/>
      <c r="M70" s="172"/>
    </row>
    <row r="71" spans="1:15" s="149" customFormat="1" ht="13.5">
      <c r="A71" s="169"/>
      <c r="B71" s="170"/>
      <c r="C71" s="169"/>
      <c r="D71" s="169"/>
      <c r="E71" s="169"/>
      <c r="F71" s="172"/>
      <c r="G71" s="172"/>
      <c r="H71" s="172"/>
      <c r="I71" s="172"/>
      <c r="J71" s="172"/>
      <c r="K71" s="172"/>
      <c r="L71" s="172"/>
      <c r="M71" s="172"/>
    </row>
    <row r="73" spans="1:15">
      <c r="M73" s="3"/>
      <c r="O73" s="103"/>
    </row>
    <row r="74" spans="1:15">
      <c r="J74" s="12"/>
    </row>
  </sheetData>
  <mergeCells count="48">
    <mergeCell ref="A41:E41"/>
    <mergeCell ref="A19:A21"/>
    <mergeCell ref="A22:A27"/>
    <mergeCell ref="A28:A31"/>
    <mergeCell ref="G5:M5"/>
    <mergeCell ref="M6:M8"/>
    <mergeCell ref="A32:A36"/>
    <mergeCell ref="A37:E37"/>
    <mergeCell ref="A38:E38"/>
    <mergeCell ref="A39:E39"/>
    <mergeCell ref="A40:E40"/>
    <mergeCell ref="A11:A13"/>
    <mergeCell ref="A14:A18"/>
    <mergeCell ref="E6:E8"/>
    <mergeCell ref="F6:F8"/>
    <mergeCell ref="G6:H6"/>
    <mergeCell ref="A68:C68"/>
    <mergeCell ref="A69:C69"/>
    <mergeCell ref="A66:C66"/>
    <mergeCell ref="A67:C67"/>
    <mergeCell ref="A42:E42"/>
    <mergeCell ref="A43:A46"/>
    <mergeCell ref="A60:C60"/>
    <mergeCell ref="A61:C61"/>
    <mergeCell ref="A62:C62"/>
    <mergeCell ref="A63:C63"/>
    <mergeCell ref="A64:C64"/>
    <mergeCell ref="A65:C65"/>
    <mergeCell ref="A47:A59"/>
    <mergeCell ref="G7:G8"/>
    <mergeCell ref="H7:H8"/>
    <mergeCell ref="A5:A8"/>
    <mergeCell ref="B5:B8"/>
    <mergeCell ref="C5:C8"/>
    <mergeCell ref="D5:D8"/>
    <mergeCell ref="E5:F5"/>
    <mergeCell ref="A1:M1"/>
    <mergeCell ref="A2:M2"/>
    <mergeCell ref="A3:C3"/>
    <mergeCell ref="D3:E3"/>
    <mergeCell ref="A4:M4"/>
    <mergeCell ref="F3:H3"/>
    <mergeCell ref="J7:J8"/>
    <mergeCell ref="K7:K8"/>
    <mergeCell ref="L7:L8"/>
    <mergeCell ref="I6:J6"/>
    <mergeCell ref="K6:L6"/>
    <mergeCell ref="I7:I8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კრებსითი</vt:lpstr>
      <vt:lpstr>ქ. ყვარელი</vt:lpstr>
      <vt:lpstr>ილიას</vt:lpstr>
      <vt:lpstr>ლამიანები</vt:lpstr>
      <vt:lpstr>ილიას!Print_Area</vt:lpstr>
      <vt:lpstr>ლამიანები!Print_Area</vt:lpstr>
      <vt:lpstr>'ქ. ყვარელი'!Print_Area</vt:lpstr>
      <vt:lpstr>ილიას!Print_Titles</vt:lpstr>
      <vt:lpstr>'ქ. ყვარელი'!Print_Titles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Eliso Demetrashvili</dc:creator>
  <cp:lastModifiedBy>Nika Tsitsriashvili</cp:lastModifiedBy>
  <cp:lastPrinted>2020-02-06T12:10:10Z</cp:lastPrinted>
  <dcterms:created xsi:type="dcterms:W3CDTF">2019-09-25T14:13:12Z</dcterms:created>
  <dcterms:modified xsi:type="dcterms:W3CDTF">2020-02-13T11:12:38Z</dcterms:modified>
</cp:coreProperties>
</file>