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lokaluri EXP" sheetId="4" r:id="rId1"/>
  </sheets>
  <calcPr calcId="152511"/>
</workbook>
</file>

<file path=xl/calcChain.xml><?xml version="1.0" encoding="utf-8"?>
<calcChain xmlns="http://schemas.openxmlformats.org/spreadsheetml/2006/main">
  <c r="F66" i="4" l="1"/>
  <c r="F65" i="4"/>
  <c r="F64" i="4"/>
  <c r="F63" i="4"/>
  <c r="F62" i="4"/>
  <c r="F61" i="4"/>
  <c r="F60" i="4"/>
  <c r="F59" i="4"/>
  <c r="F50" i="4"/>
  <c r="F56" i="4" s="1"/>
  <c r="F48" i="4"/>
  <c r="F47" i="4"/>
  <c r="F45" i="4"/>
  <c r="F44" i="4"/>
  <c r="F43" i="4"/>
  <c r="F41" i="4"/>
  <c r="F40" i="4"/>
  <c r="F39" i="4"/>
  <c r="F38" i="4"/>
  <c r="F36" i="4"/>
  <c r="F35" i="4"/>
  <c r="F34" i="4"/>
  <c r="F33" i="4"/>
  <c r="F30" i="4"/>
  <c r="F29" i="4"/>
  <c r="F28" i="4"/>
  <c r="F26" i="4"/>
  <c r="F25" i="4"/>
  <c r="F24" i="4"/>
  <c r="F23" i="4"/>
  <c r="F22" i="4"/>
  <c r="F20" i="4"/>
  <c r="F19" i="4"/>
  <c r="F18" i="4"/>
  <c r="F15" i="4"/>
  <c r="F12" i="4"/>
  <c r="F14" i="4" s="1"/>
  <c r="F11" i="4"/>
  <c r="F51" i="4" l="1"/>
  <c r="F53" i="4"/>
  <c r="F13" i="4"/>
  <c r="F55" i="4"/>
  <c r="F57" i="4"/>
  <c r="F52" i="4"/>
  <c r="F54" i="4"/>
</calcChain>
</file>

<file path=xl/sharedStrings.xml><?xml version="1.0" encoding="utf-8"?>
<sst xmlns="http://schemas.openxmlformats.org/spreadsheetml/2006/main" count="170" uniqueCount="92">
  <si>
    <t>#</t>
  </si>
  <si>
    <t>safuZveli</t>
  </si>
  <si>
    <t>ganz.</t>
  </si>
  <si>
    <t>normatiuli resursi</t>
  </si>
  <si>
    <t xml:space="preserve">    masala  </t>
  </si>
  <si>
    <t xml:space="preserve">    xelfasi</t>
  </si>
  <si>
    <t xml:space="preserve">transporti da manqana-meqanizmebi  </t>
  </si>
  <si>
    <t>samuSaoebis, resursebis dasaxeleba</t>
  </si>
  <si>
    <t>erT.</t>
  </si>
  <si>
    <t>sul</t>
  </si>
  <si>
    <t>jami</t>
  </si>
  <si>
    <t>fasi</t>
  </si>
  <si>
    <r>
      <t>m</t>
    </r>
    <r>
      <rPr>
        <vertAlign val="superscript"/>
        <sz val="12"/>
        <rFont val="AcadNusx"/>
      </rPr>
      <t>3</t>
    </r>
  </si>
  <si>
    <t>Sromis danaxarji</t>
  </si>
  <si>
    <t>kac/sT</t>
  </si>
  <si>
    <t>man/sT</t>
  </si>
  <si>
    <t>manq/sT</t>
  </si>
  <si>
    <t>lari</t>
  </si>
  <si>
    <t>SeniSvna</t>
  </si>
  <si>
    <t>gzis moxreSva</t>
  </si>
  <si>
    <t>greideri 79 kvt. (108 cx.Z)</t>
  </si>
  <si>
    <t>moasrwyavi mosarecxi manqana 600l-iani</t>
  </si>
  <si>
    <t>wyali</t>
  </si>
  <si>
    <t>l</t>
  </si>
  <si>
    <r>
      <t>m</t>
    </r>
    <r>
      <rPr>
        <vertAlign val="superscript"/>
        <sz val="12"/>
        <rFont val="AcadNusx"/>
      </rPr>
      <t>2</t>
    </r>
  </si>
  <si>
    <t xml:space="preserve"> jami</t>
  </si>
  <si>
    <t>გეგმიური დაგროვება (მოგება) 8%</t>
  </si>
  <si>
    <t>გაუთვალისწინებელი ხარჯი 3%</t>
  </si>
  <si>
    <t>dRg  18%</t>
  </si>
  <si>
    <t>sul xarjTaRricxviT</t>
  </si>
  <si>
    <t>27-10-5,6</t>
  </si>
  <si>
    <t>gzis safaris mowyoba qviSa xreSovani narevis optimaluri SemadgenlobiT (namgliseburi profili)</t>
  </si>
  <si>
    <t>katoki gluvi 18t</t>
  </si>
  <si>
    <t>katoki gluvi 5t</t>
  </si>
  <si>
    <t>katoki gluvi 10t</t>
  </si>
  <si>
    <t>qviSa-xreSovani narevi optimaluri SemadgenlobiT (0-70 fraqcia)</t>
  </si>
  <si>
    <t>mosamzadebeli samuSaoebi</t>
  </si>
  <si>
    <t>1-80-3</t>
  </si>
  <si>
    <t xml:space="preserve">III kategoriis gruntis (an naSali masalis) damuSaveba xeliT </t>
  </si>
  <si>
    <t>1-47-1</t>
  </si>
  <si>
    <t>miwis da samSeneblo nagvis datvirTva avtoTviTmclelebze</t>
  </si>
  <si>
    <t>buldozeri 79 kvt. (108 cx.Z)</t>
  </si>
  <si>
    <t>eqskavatori (kovSi 0.65 m3)</t>
  </si>
  <si>
    <t>miwis da samSeneblo nagvis gatana 10km-de manZilze nagavsayrelze</t>
  </si>
  <si>
    <t>t</t>
  </si>
  <si>
    <t xml:space="preserve"> </t>
  </si>
  <si>
    <t>6-15-13</t>
  </si>
  <si>
    <t>safuZvlis momzadeba qviSa-xreSiT</t>
  </si>
  <si>
    <t xml:space="preserve">Sromis danaxarji </t>
  </si>
  <si>
    <t>manqanebi</t>
  </si>
  <si>
    <t>qviSa-xreSi</t>
  </si>
  <si>
    <t>6-15-1      gam.</t>
  </si>
  <si>
    <r>
      <t>m</t>
    </r>
    <r>
      <rPr>
        <vertAlign val="superscript"/>
        <sz val="11"/>
        <rFont val="AcadNusx"/>
      </rPr>
      <t>3</t>
    </r>
  </si>
  <si>
    <t>sxva manqanebi</t>
  </si>
  <si>
    <r>
      <t xml:space="preserve">betoni </t>
    </r>
    <r>
      <rPr>
        <sz val="11"/>
        <rFont val="Arial"/>
        <family val="2"/>
        <charset val="204"/>
      </rPr>
      <t xml:space="preserve">B-22,5 </t>
    </r>
  </si>
  <si>
    <r>
      <t>armatura D</t>
    </r>
    <r>
      <rPr>
        <sz val="11"/>
        <rFont val="Calibri"/>
        <family val="2"/>
        <scheme val="minor"/>
      </rPr>
      <t>D12</t>
    </r>
    <r>
      <rPr>
        <sz val="11"/>
        <rFont val="AcadNusx"/>
      </rPr>
      <t xml:space="preserve"> </t>
    </r>
    <r>
      <rPr>
        <sz val="11"/>
        <rFont val="Arial"/>
        <family val="2"/>
        <charset val="204"/>
      </rPr>
      <t>A-</t>
    </r>
    <r>
      <rPr>
        <sz val="11"/>
        <rFont val="AcadNusx"/>
      </rPr>
      <t>III</t>
    </r>
  </si>
  <si>
    <t>proeq.</t>
  </si>
  <si>
    <r>
      <t>armatura D</t>
    </r>
    <r>
      <rPr>
        <sz val="11"/>
        <rFont val="Calibri"/>
        <family val="2"/>
        <scheme val="minor"/>
      </rPr>
      <t>D6</t>
    </r>
    <r>
      <rPr>
        <sz val="11"/>
        <rFont val="AcadNusx"/>
      </rPr>
      <t xml:space="preserve"> </t>
    </r>
    <r>
      <rPr>
        <sz val="11"/>
        <rFont val="Arial"/>
        <family val="2"/>
        <charset val="204"/>
      </rPr>
      <t>A-</t>
    </r>
    <r>
      <rPr>
        <sz val="11"/>
        <rFont val="AcadNusx"/>
      </rPr>
      <t>I</t>
    </r>
  </si>
  <si>
    <t>fari yalibis 25 mm</t>
  </si>
  <si>
    <r>
      <t>m</t>
    </r>
    <r>
      <rPr>
        <vertAlign val="superscript"/>
        <sz val="11"/>
        <rFont val="AcadNusx"/>
      </rPr>
      <t>2</t>
    </r>
  </si>
  <si>
    <t>ficari yalibis 25-32 mm</t>
  </si>
  <si>
    <t>ficari yalibis 40 mm</t>
  </si>
  <si>
    <t>sxva masalebi</t>
  </si>
  <si>
    <t>8-4-7</t>
  </si>
  <si>
    <t xml:space="preserve">Sesagozi hidroizolacia, (orjerad) cxeli bitumiT, praimeriT damuSavebul kedelze </t>
  </si>
  <si>
    <t>bitumi X2</t>
  </si>
  <si>
    <t>15-166-3</t>
  </si>
  <si>
    <r>
      <t xml:space="preserve"> m</t>
    </r>
    <r>
      <rPr>
        <vertAlign val="superscript"/>
        <sz val="12"/>
        <rFont val="AcadNusx"/>
      </rPr>
      <t>2</t>
    </r>
  </si>
  <si>
    <t>antikoroziuli zeTovani saRebavi</t>
  </si>
  <si>
    <t>kg</t>
  </si>
  <si>
    <t>23-1-3</t>
  </si>
  <si>
    <t>Txrilis Sevseba mdinaris qviSa-xreSovani nareviT, fenebad datkepna vibro satkepniT k=1,22</t>
  </si>
  <si>
    <t>qviSa-xreSovani narevi</t>
  </si>
  <si>
    <t>27-8-1</t>
  </si>
  <si>
    <t>arsebuli zedapiris gasworeba</t>
  </si>
  <si>
    <t>katoki TviTmavali gluvi 5t</t>
  </si>
  <si>
    <t>katoki TviTmavali gluvi 10t</t>
  </si>
  <si>
    <t>liTonis milis mowyoba</t>
  </si>
  <si>
    <t>25-22-6.   gam.</t>
  </si>
  <si>
    <r>
      <t xml:space="preserve">liTonis milis mowyoba </t>
    </r>
    <r>
      <rPr>
        <b/>
        <sz val="12"/>
        <rFont val="Calibri"/>
        <family val="2"/>
        <scheme val="minor"/>
      </rPr>
      <t>D</t>
    </r>
    <r>
      <rPr>
        <b/>
        <sz val="12"/>
        <rFont val="AcadNusx"/>
      </rPr>
      <t xml:space="preserve"> 720 kedlis sisqiT 12sm. </t>
    </r>
  </si>
  <si>
    <t>grZ/m</t>
  </si>
  <si>
    <t>amwe</t>
  </si>
  <si>
    <r>
      <t xml:space="preserve">liTonis mili </t>
    </r>
    <r>
      <rPr>
        <sz val="12"/>
        <rFont val="Calibri"/>
        <family val="2"/>
        <scheme val="minor"/>
      </rPr>
      <t>D</t>
    </r>
    <r>
      <rPr>
        <sz val="12"/>
        <rFont val="AcadNusx"/>
      </rPr>
      <t xml:space="preserve"> 720 kedlis sisqiT 12sm</t>
    </r>
    <r>
      <rPr>
        <b/>
        <sz val="12"/>
        <rFont val="AcadNusx"/>
      </rPr>
      <t xml:space="preserve">. </t>
    </r>
  </si>
  <si>
    <t>m</t>
  </si>
  <si>
    <t>sxva masala</t>
  </si>
  <si>
    <t>rk/betonis nakeTobebis, arxis da saTavisis, mowyoba/aRdgena BВ-22,5 betoniT</t>
  </si>
  <si>
    <t>liTonis milis gawmenda da ori piri SeRebva</t>
  </si>
  <si>
    <t>duSeTis raioni, sofeli Woportisa da sofeli axatanis damakavSirebeli gzis dazianebuli monakveTis moxreSva-moSandakeba</t>
  </si>
  <si>
    <t>masala garda qviSa xreSisa</t>
  </si>
  <si>
    <t>masalebis transportireba (garda qviSa xreSisa)</t>
  </si>
  <si>
    <t>%</t>
  </si>
  <si>
    <t>ზედნადები xarji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</si>
</sst>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00"/>
    <numFmt numFmtId="165" formatCode="0.000"/>
    <numFmt numFmtId="166" formatCode="0.0000"/>
    <numFmt numFmtId="167" formatCode="0.0"/>
    <numFmt numFmtId="168" formatCode="#,##0.000"/>
  </numFmts>
  <fonts count="20" x14ac:knownFonts="1">
    <font>
      <sz val="11"/>
      <color theme="1"/>
      <name val="Calibri"/>
      <family val="2"/>
      <scheme val="minor"/>
    </font>
    <font>
      <sz val="12"/>
      <name val="AcadNusx"/>
    </font>
    <font>
      <sz val="12"/>
      <name val="Arial"/>
      <family val="2"/>
      <charset val="204"/>
    </font>
    <font>
      <b/>
      <sz val="12"/>
      <name val="AcadNusx"/>
    </font>
    <font>
      <vertAlign val="superscript"/>
      <sz val="12"/>
      <name val="AcadNusx"/>
    </font>
    <font>
      <sz val="12"/>
      <color theme="1"/>
      <name val="AcadNusx"/>
    </font>
    <font>
      <sz val="11"/>
      <name val="AcadNusx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b/>
      <sz val="11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vertAlign val="superscript"/>
      <sz val="11"/>
      <name val="AcadNusx"/>
    </font>
    <font>
      <sz val="11"/>
      <color indexed="8"/>
      <name val="AcadNusx"/>
    </font>
    <font>
      <sz val="12"/>
      <color indexed="8"/>
      <name val="AcadNusx"/>
    </font>
    <font>
      <sz val="10"/>
      <name val="AcadNusx"/>
    </font>
    <font>
      <sz val="11"/>
      <name val="Arial"/>
      <family val="2"/>
      <charset val="20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7">
    <xf numFmtId="0" fontId="0" fillId="0" borderId="0" xfId="0"/>
    <xf numFmtId="0" fontId="1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wrapText="1"/>
    </xf>
    <xf numFmtId="2" fontId="6" fillId="0" borderId="11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/>
    </xf>
    <xf numFmtId="0" fontId="1" fillId="0" borderId="1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3" fillId="0" borderId="18" xfId="1" applyNumberFormat="1" applyFont="1" applyFill="1" applyBorder="1" applyAlignment="1">
      <alignment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top" wrapText="1"/>
    </xf>
    <xf numFmtId="0" fontId="14" fillId="2" borderId="18" xfId="0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2" borderId="18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168" fontId="13" fillId="0" borderId="18" xfId="0" applyNumberFormat="1" applyFont="1" applyFill="1" applyBorder="1" applyAlignment="1">
      <alignment horizontal="center" vertical="center" wrapText="1"/>
    </xf>
    <xf numFmtId="4" fontId="6" fillId="2" borderId="18" xfId="3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4" borderId="1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top" wrapText="1"/>
    </xf>
    <xf numFmtId="0" fontId="1" fillId="0" borderId="25" xfId="0" applyFont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top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0" fillId="0" borderId="14" xfId="0" applyFont="1" applyBorder="1"/>
    <xf numFmtId="0" fontId="3" fillId="2" borderId="11" xfId="0" applyFont="1" applyFill="1" applyBorder="1" applyAlignment="1">
      <alignment vertical="top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1" xfId="3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top" wrapText="1"/>
    </xf>
    <xf numFmtId="4" fontId="14" fillId="0" borderId="18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vertical="top" wrapText="1"/>
    </xf>
    <xf numFmtId="0" fontId="14" fillId="0" borderId="14" xfId="0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2" fontId="9" fillId="0" borderId="18" xfId="1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165" fontId="6" fillId="0" borderId="1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2" fontId="3" fillId="0" borderId="11" xfId="1" applyNumberFormat="1" applyFont="1" applyFill="1" applyBorder="1" applyAlignment="1">
      <alignment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167" fontId="9" fillId="0" borderId="1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4" fontId="14" fillId="2" borderId="35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2" fontId="1" fillId="4" borderId="35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4" fontId="14" fillId="2" borderId="11" xfId="0" applyNumberFormat="1" applyFont="1" applyFill="1" applyBorder="1" applyAlignment="1">
      <alignment horizontal="center" vertical="center" wrapText="1"/>
    </xf>
    <xf numFmtId="4" fontId="1" fillId="2" borderId="11" xfId="3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top" wrapText="1"/>
    </xf>
    <xf numFmtId="4" fontId="14" fillId="2" borderId="18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168" fontId="14" fillId="0" borderId="18" xfId="0" applyNumberFormat="1" applyFont="1" applyFill="1" applyBorder="1" applyAlignment="1">
      <alignment horizontal="center" vertical="center" wrapText="1"/>
    </xf>
    <xf numFmtId="4" fontId="1" fillId="2" borderId="18" xfId="3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top" wrapText="1"/>
    </xf>
    <xf numFmtId="2" fontId="1" fillId="0" borderId="14" xfId="0" applyNumberFormat="1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left" vertical="center"/>
    </xf>
    <xf numFmtId="165" fontId="6" fillId="0" borderId="14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4" fontId="1" fillId="0" borderId="11" xfId="3" applyNumberFormat="1" applyFont="1" applyFill="1" applyBorder="1" applyAlignment="1" applyProtection="1">
      <alignment horizontal="center" vertical="center"/>
      <protection locked="0"/>
    </xf>
    <xf numFmtId="4" fontId="1" fillId="0" borderId="18" xfId="3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top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0" fontId="6" fillId="5" borderId="18" xfId="0" applyNumberFormat="1" applyFont="1" applyFill="1" applyBorder="1" applyAlignment="1">
      <alignment horizontal="center" vertical="center" wrapText="1"/>
    </xf>
    <xf numFmtId="2" fontId="1" fillId="5" borderId="1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6" fillId="5" borderId="11" xfId="0" applyNumberFormat="1" applyFont="1" applyFill="1" applyBorder="1" applyAlignment="1">
      <alignment horizontal="center" vertical="center"/>
    </xf>
    <xf numFmtId="4" fontId="13" fillId="5" borderId="11" xfId="0" applyNumberFormat="1" applyFont="1" applyFill="1" applyBorder="1" applyAlignment="1">
      <alignment horizontal="center" vertical="center" wrapText="1"/>
    </xf>
    <xf numFmtId="2" fontId="6" fillId="5" borderId="14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 wrapText="1"/>
    </xf>
    <xf numFmtId="9" fontId="3" fillId="5" borderId="24" xfId="0" applyNumberFormat="1" applyFont="1" applyFill="1" applyBorder="1" applyAlignment="1">
      <alignment horizontal="center" vertical="center"/>
    </xf>
    <xf numFmtId="9" fontId="3" fillId="0" borderId="25" xfId="4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 wrapText="1"/>
    </xf>
    <xf numFmtId="9" fontId="3" fillId="0" borderId="28" xfId="4" applyFont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Percent" xfId="4" builtinId="5"/>
    <cellStyle name="Обычный_დემონტაჟი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50" workbookViewId="0">
      <selection activeCell="J70" sqref="J70"/>
    </sheetView>
  </sheetViews>
  <sheetFormatPr defaultRowHeight="15" x14ac:dyDescent="0.25"/>
  <cols>
    <col min="1" max="1" width="4.85546875" customWidth="1"/>
    <col min="2" max="2" width="10.7109375" customWidth="1"/>
    <col min="3" max="3" width="50.28515625" customWidth="1"/>
    <col min="8" max="8" width="9.5703125" bestFit="1" customWidth="1"/>
    <col min="10" max="10" width="9.5703125" bestFit="1" customWidth="1"/>
    <col min="12" max="12" width="12" customWidth="1"/>
    <col min="13" max="13" width="19.28515625" customWidth="1"/>
    <col min="14" max="14" width="14.42578125" customWidth="1"/>
  </cols>
  <sheetData>
    <row r="1" spans="1:15" ht="15" customHeight="1" x14ac:dyDescent="0.25">
      <c r="A1" s="257" t="s">
        <v>87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5" ht="15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74"/>
    </row>
    <row r="3" spans="1:15" ht="15.75" customHeight="1" thickBot="1" x14ac:dyDescent="0.3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74"/>
    </row>
    <row r="4" spans="1:15" ht="17.45" customHeight="1" x14ac:dyDescent="0.3">
      <c r="A4" s="259" t="s">
        <v>0</v>
      </c>
      <c r="B4" s="262" t="s">
        <v>1</v>
      </c>
      <c r="C4" s="1"/>
      <c r="D4" s="265" t="s">
        <v>2</v>
      </c>
      <c r="E4" s="268" t="s">
        <v>3</v>
      </c>
      <c r="F4" s="269"/>
      <c r="G4" s="270" t="s">
        <v>4</v>
      </c>
      <c r="H4" s="271"/>
      <c r="I4" s="270" t="s">
        <v>5</v>
      </c>
      <c r="J4" s="271"/>
      <c r="K4" s="272" t="s">
        <v>6</v>
      </c>
      <c r="L4" s="273"/>
      <c r="M4" s="1"/>
      <c r="N4" s="20"/>
      <c r="O4" s="74"/>
    </row>
    <row r="5" spans="1:15" ht="16.5" x14ac:dyDescent="0.3">
      <c r="A5" s="260"/>
      <c r="B5" s="263"/>
      <c r="C5" s="2" t="s">
        <v>7</v>
      </c>
      <c r="D5" s="266"/>
      <c r="E5" s="274" t="s">
        <v>8</v>
      </c>
      <c r="F5" s="276" t="s">
        <v>9</v>
      </c>
      <c r="G5" s="3" t="s">
        <v>8</v>
      </c>
      <c r="H5" s="3" t="s">
        <v>10</v>
      </c>
      <c r="I5" s="3" t="s">
        <v>8</v>
      </c>
      <c r="J5" s="3" t="s">
        <v>10</v>
      </c>
      <c r="K5" s="3" t="s">
        <v>8</v>
      </c>
      <c r="L5" s="3" t="s">
        <v>10</v>
      </c>
      <c r="M5" s="2" t="s">
        <v>10</v>
      </c>
      <c r="N5" s="21" t="s">
        <v>18</v>
      </c>
      <c r="O5" s="74"/>
    </row>
    <row r="6" spans="1:15" ht="16.5" x14ac:dyDescent="0.3">
      <c r="A6" s="261"/>
      <c r="B6" s="264"/>
      <c r="C6" s="4"/>
      <c r="D6" s="267"/>
      <c r="E6" s="275"/>
      <c r="F6" s="267"/>
      <c r="G6" s="5" t="s">
        <v>11</v>
      </c>
      <c r="H6" s="5"/>
      <c r="I6" s="5" t="s">
        <v>11</v>
      </c>
      <c r="J6" s="5"/>
      <c r="K6" s="5" t="s">
        <v>11</v>
      </c>
      <c r="L6" s="5"/>
      <c r="M6" s="5"/>
      <c r="N6" s="22"/>
    </row>
    <row r="7" spans="1:15" ht="17.25" thickBot="1" x14ac:dyDescent="0.3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23">
        <v>14</v>
      </c>
    </row>
    <row r="8" spans="1:15" ht="17.25" thickBot="1" x14ac:dyDescent="0.35">
      <c r="A8" s="76"/>
      <c r="B8" s="77"/>
      <c r="C8" s="77" t="s">
        <v>77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5" ht="17.25" thickBot="1" x14ac:dyDescent="0.35">
      <c r="A9" s="79"/>
      <c r="B9" s="80"/>
      <c r="C9" s="80" t="s">
        <v>36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</row>
    <row r="10" spans="1:15" ht="33" x14ac:dyDescent="0.25">
      <c r="A10" s="82">
        <v>1</v>
      </c>
      <c r="B10" s="91" t="s">
        <v>37</v>
      </c>
      <c r="C10" s="92" t="s">
        <v>38</v>
      </c>
      <c r="D10" s="93" t="s">
        <v>12</v>
      </c>
      <c r="E10" s="93"/>
      <c r="F10" s="192">
        <v>40</v>
      </c>
      <c r="G10" s="193"/>
      <c r="H10" s="93"/>
      <c r="I10" s="93"/>
      <c r="J10" s="93"/>
      <c r="K10" s="240"/>
      <c r="L10" s="240"/>
      <c r="M10" s="240"/>
      <c r="N10" s="19"/>
    </row>
    <row r="11" spans="1:15" ht="17.25" thickBot="1" x14ac:dyDescent="0.3">
      <c r="A11" s="95"/>
      <c r="B11" s="8"/>
      <c r="C11" s="100" t="s">
        <v>13</v>
      </c>
      <c r="D11" s="87" t="s">
        <v>14</v>
      </c>
      <c r="E11" s="87">
        <v>2.06</v>
      </c>
      <c r="F11" s="194">
        <f>E11*F10</f>
        <v>82.4</v>
      </c>
      <c r="G11" s="195"/>
      <c r="H11" s="87"/>
      <c r="I11" s="242"/>
      <c r="J11" s="196"/>
      <c r="K11" s="127"/>
      <c r="L11" s="127"/>
      <c r="M11" s="196"/>
      <c r="N11" s="24"/>
    </row>
    <row r="12" spans="1:15" ht="33" x14ac:dyDescent="0.25">
      <c r="A12" s="97">
        <v>2</v>
      </c>
      <c r="B12" s="91" t="s">
        <v>39</v>
      </c>
      <c r="C12" s="101" t="s">
        <v>40</v>
      </c>
      <c r="D12" s="93" t="s">
        <v>12</v>
      </c>
      <c r="E12" s="93"/>
      <c r="F12" s="192">
        <f>F10</f>
        <v>40</v>
      </c>
      <c r="G12" s="197"/>
      <c r="H12" s="240"/>
      <c r="I12" s="240"/>
      <c r="J12" s="240"/>
      <c r="K12" s="165"/>
      <c r="L12" s="240"/>
      <c r="M12" s="240"/>
      <c r="N12" s="19"/>
    </row>
    <row r="13" spans="1:15" ht="16.5" x14ac:dyDescent="0.25">
      <c r="A13" s="9"/>
      <c r="B13" s="10"/>
      <c r="C13" s="11" t="s">
        <v>41</v>
      </c>
      <c r="D13" s="12" t="s">
        <v>15</v>
      </c>
      <c r="E13" s="103">
        <v>6.8599999999999998E-3</v>
      </c>
      <c r="F13" s="104">
        <f>E13*F12</f>
        <v>0.27439999999999998</v>
      </c>
      <c r="G13" s="54"/>
      <c r="H13" s="55"/>
      <c r="I13" s="56"/>
      <c r="J13" s="57"/>
      <c r="K13" s="243"/>
      <c r="L13" s="105"/>
      <c r="M13" s="105"/>
      <c r="N13" s="19"/>
    </row>
    <row r="14" spans="1:15" ht="17.25" thickBot="1" x14ac:dyDescent="0.3">
      <c r="A14" s="13"/>
      <c r="B14" s="8"/>
      <c r="C14" s="106" t="s">
        <v>42</v>
      </c>
      <c r="D14" s="14" t="s">
        <v>16</v>
      </c>
      <c r="E14" s="107">
        <v>2.4799999999999999E-2</v>
      </c>
      <c r="F14" s="107">
        <f>E14*F12</f>
        <v>0.99199999999999999</v>
      </c>
      <c r="G14" s="108"/>
      <c r="H14" s="70"/>
      <c r="I14" s="14"/>
      <c r="J14" s="14"/>
      <c r="K14" s="71"/>
      <c r="L14" s="96"/>
      <c r="M14" s="96"/>
      <c r="N14" s="24"/>
    </row>
    <row r="15" spans="1:15" ht="33.75" thickBot="1" x14ac:dyDescent="0.3">
      <c r="A15" s="109">
        <v>3</v>
      </c>
      <c r="B15" s="110"/>
      <c r="C15" s="111" t="s">
        <v>43</v>
      </c>
      <c r="D15" s="112" t="s">
        <v>44</v>
      </c>
      <c r="E15" s="198" t="s">
        <v>45</v>
      </c>
      <c r="F15" s="199">
        <f>F12*1.8</f>
        <v>72</v>
      </c>
      <c r="G15" s="198"/>
      <c r="H15" s="198"/>
      <c r="I15" s="200"/>
      <c r="J15" s="201"/>
      <c r="K15" s="202"/>
      <c r="L15" s="203"/>
      <c r="M15" s="203"/>
      <c r="N15" s="19"/>
    </row>
    <row r="16" spans="1:15" ht="16.5" x14ac:dyDescent="0.3">
      <c r="A16" s="76"/>
      <c r="B16" s="77"/>
      <c r="C16" s="77" t="s">
        <v>77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14" ht="20.25" x14ac:dyDescent="0.25">
      <c r="A17" s="115">
        <v>4</v>
      </c>
      <c r="B17" s="83" t="s">
        <v>46</v>
      </c>
      <c r="C17" s="116" t="s">
        <v>47</v>
      </c>
      <c r="D17" s="117" t="s">
        <v>12</v>
      </c>
      <c r="E17" s="162"/>
      <c r="F17" s="48">
        <v>6.3</v>
      </c>
      <c r="G17" s="204"/>
      <c r="H17" s="204"/>
      <c r="I17" s="204"/>
      <c r="J17" s="204"/>
      <c r="K17" s="205"/>
      <c r="L17" s="204"/>
      <c r="M17" s="204"/>
      <c r="N17" s="19"/>
    </row>
    <row r="18" spans="1:14" ht="16.5" x14ac:dyDescent="0.25">
      <c r="A18" s="118"/>
      <c r="B18" s="240"/>
      <c r="C18" s="206" t="s">
        <v>48</v>
      </c>
      <c r="D18" s="120" t="s">
        <v>14</v>
      </c>
      <c r="E18" s="167">
        <v>1.64</v>
      </c>
      <c r="F18" s="207">
        <f>F17*E18</f>
        <v>10.331999999999999</v>
      </c>
      <c r="G18" s="207"/>
      <c r="H18" s="207"/>
      <c r="I18" s="244"/>
      <c r="J18" s="208"/>
      <c r="K18" s="208"/>
      <c r="L18" s="208"/>
      <c r="M18" s="208"/>
      <c r="N18" s="19"/>
    </row>
    <row r="19" spans="1:14" ht="16.5" x14ac:dyDescent="0.25">
      <c r="A19" s="118"/>
      <c r="B19" s="240"/>
      <c r="C19" s="206" t="s">
        <v>49</v>
      </c>
      <c r="D19" s="120" t="s">
        <v>17</v>
      </c>
      <c r="E19" s="209">
        <v>0.52900000000000003</v>
      </c>
      <c r="F19" s="207">
        <f>F17*E19</f>
        <v>3.3327</v>
      </c>
      <c r="G19" s="207"/>
      <c r="H19" s="207"/>
      <c r="I19" s="207"/>
      <c r="J19" s="207"/>
      <c r="K19" s="210"/>
      <c r="L19" s="207"/>
      <c r="M19" s="207"/>
      <c r="N19" s="19"/>
    </row>
    <row r="20" spans="1:14" ht="21" thickBot="1" x14ac:dyDescent="0.3">
      <c r="A20" s="126"/>
      <c r="B20" s="127"/>
      <c r="C20" s="211" t="s">
        <v>50</v>
      </c>
      <c r="D20" s="129" t="s">
        <v>12</v>
      </c>
      <c r="E20" s="159">
        <v>1.1499999999999999</v>
      </c>
      <c r="F20" s="212">
        <f>F17*E20</f>
        <v>7.2449999999999992</v>
      </c>
      <c r="G20" s="130"/>
      <c r="H20" s="256"/>
      <c r="I20" s="212"/>
      <c r="J20" s="212"/>
      <c r="K20" s="212"/>
      <c r="L20" s="212"/>
      <c r="M20" s="212"/>
      <c r="N20" s="24"/>
    </row>
    <row r="21" spans="1:14" ht="33" x14ac:dyDescent="0.25">
      <c r="A21" s="115">
        <v>5</v>
      </c>
      <c r="B21" s="213" t="s">
        <v>78</v>
      </c>
      <c r="C21" s="214" t="s">
        <v>79</v>
      </c>
      <c r="D21" s="215" t="s">
        <v>80</v>
      </c>
      <c r="E21" s="216"/>
      <c r="F21" s="217">
        <v>18</v>
      </c>
      <c r="G21" s="73"/>
      <c r="H21" s="73"/>
      <c r="I21" s="218"/>
      <c r="J21" s="218"/>
      <c r="K21" s="219"/>
      <c r="L21" s="73"/>
      <c r="M21" s="73"/>
      <c r="N21" s="220"/>
    </row>
    <row r="22" spans="1:14" ht="16.5" x14ac:dyDescent="0.25">
      <c r="A22" s="15"/>
      <c r="B22" s="16"/>
      <c r="C22" s="17" t="s">
        <v>13</v>
      </c>
      <c r="D22" s="18" t="s">
        <v>14</v>
      </c>
      <c r="E22" s="182">
        <v>0.26500000000000001</v>
      </c>
      <c r="F22" s="48">
        <f>E22*F21</f>
        <v>4.7700000000000005</v>
      </c>
      <c r="G22" s="49"/>
      <c r="H22" s="50"/>
      <c r="I22" s="246"/>
      <c r="J22" s="18"/>
      <c r="K22" s="50"/>
      <c r="L22" s="50"/>
      <c r="M22" s="18"/>
      <c r="N22" s="19"/>
    </row>
    <row r="23" spans="1:14" ht="16.5" x14ac:dyDescent="0.25">
      <c r="A23" s="15"/>
      <c r="B23" s="16"/>
      <c r="C23" s="17" t="s">
        <v>81</v>
      </c>
      <c r="D23" s="222" t="s">
        <v>15</v>
      </c>
      <c r="E23" s="182">
        <v>0.104</v>
      </c>
      <c r="F23" s="182">
        <f>E23*F21</f>
        <v>1.8719999999999999</v>
      </c>
      <c r="G23" s="49"/>
      <c r="H23" s="221"/>
      <c r="I23" s="18"/>
      <c r="J23" s="18"/>
      <c r="K23" s="50"/>
      <c r="L23" s="224"/>
      <c r="M23" s="239"/>
      <c r="N23" s="19"/>
    </row>
    <row r="24" spans="1:14" ht="16.5" x14ac:dyDescent="0.25">
      <c r="A24" s="75"/>
      <c r="B24" s="118"/>
      <c r="C24" s="181" t="s">
        <v>49</v>
      </c>
      <c r="D24" s="222" t="s">
        <v>15</v>
      </c>
      <c r="E24" s="145">
        <v>7.2999999999999995E-2</v>
      </c>
      <c r="F24" s="157">
        <f>F21*E24</f>
        <v>1.3139999999999998</v>
      </c>
      <c r="G24" s="145"/>
      <c r="H24" s="223"/>
      <c r="I24" s="58"/>
      <c r="J24" s="143"/>
      <c r="K24" s="143"/>
      <c r="L24" s="224"/>
      <c r="M24" s="225"/>
      <c r="N24" s="19"/>
    </row>
    <row r="25" spans="1:14" ht="33" x14ac:dyDescent="0.25">
      <c r="A25" s="15"/>
      <c r="B25" s="16"/>
      <c r="C25" s="181" t="s">
        <v>82</v>
      </c>
      <c r="D25" s="12" t="s">
        <v>83</v>
      </c>
      <c r="E25" s="226">
        <v>0.995</v>
      </c>
      <c r="F25" s="48">
        <f>F21*E25</f>
        <v>17.91</v>
      </c>
      <c r="G25" s="227"/>
      <c r="H25" s="223"/>
      <c r="I25" s="228"/>
      <c r="J25" s="228"/>
      <c r="K25" s="223"/>
      <c r="L25" s="224"/>
      <c r="M25" s="56"/>
      <c r="N25" s="19"/>
    </row>
    <row r="26" spans="1:14" ht="17.25" thickBot="1" x14ac:dyDescent="0.3">
      <c r="A26" s="229"/>
      <c r="B26" s="71"/>
      <c r="C26" s="230" t="s">
        <v>84</v>
      </c>
      <c r="D26" s="71" t="s">
        <v>17</v>
      </c>
      <c r="E26" s="68">
        <v>6.9599999999999995E-2</v>
      </c>
      <c r="F26" s="231">
        <f>F21*E26</f>
        <v>1.2527999999999999</v>
      </c>
      <c r="G26" s="90"/>
      <c r="H26" s="71"/>
      <c r="I26" s="71"/>
      <c r="J26" s="71"/>
      <c r="K26" s="71"/>
      <c r="L26" s="71"/>
      <c r="M26" s="89"/>
      <c r="N26" s="24"/>
    </row>
    <row r="27" spans="1:14" ht="49.5" x14ac:dyDescent="0.25">
      <c r="A27" s="132">
        <v>6</v>
      </c>
      <c r="B27" s="98" t="s">
        <v>51</v>
      </c>
      <c r="C27" s="133" t="s">
        <v>85</v>
      </c>
      <c r="D27" s="48" t="s">
        <v>52</v>
      </c>
      <c r="E27" s="18"/>
      <c r="F27" s="48">
        <v>8.2799999999999994</v>
      </c>
      <c r="G27" s="134"/>
      <c r="H27" s="135"/>
      <c r="I27" s="135"/>
      <c r="J27" s="135"/>
      <c r="K27" s="135"/>
      <c r="L27" s="135"/>
      <c r="M27" s="136"/>
      <c r="N27" s="19"/>
    </row>
    <row r="28" spans="1:14" ht="16.5" x14ac:dyDescent="0.25">
      <c r="A28" s="132"/>
      <c r="B28" s="137"/>
      <c r="C28" s="138" t="s">
        <v>13</v>
      </c>
      <c r="D28" s="139" t="s">
        <v>14</v>
      </c>
      <c r="E28" s="140">
        <v>11.1</v>
      </c>
      <c r="F28" s="140">
        <f>E28*F27</f>
        <v>91.907999999999987</v>
      </c>
      <c r="G28" s="140"/>
      <c r="H28" s="55"/>
      <c r="I28" s="244"/>
      <c r="J28" s="55"/>
      <c r="K28" s="55"/>
      <c r="L28" s="55"/>
      <c r="M28" s="56"/>
      <c r="N28" s="19"/>
    </row>
    <row r="29" spans="1:14" ht="22.5" customHeight="1" x14ac:dyDescent="0.25">
      <c r="A29" s="132"/>
      <c r="B29" s="141"/>
      <c r="C29" s="138" t="s">
        <v>53</v>
      </c>
      <c r="D29" s="139" t="s">
        <v>17</v>
      </c>
      <c r="E29" s="142">
        <v>0.96</v>
      </c>
      <c r="F29" s="140">
        <f>E29*F27</f>
        <v>7.9487999999999994</v>
      </c>
      <c r="G29" s="143"/>
      <c r="H29" s="123"/>
      <c r="I29" s="123"/>
      <c r="J29" s="123"/>
      <c r="K29" s="56"/>
      <c r="L29" s="56"/>
      <c r="M29" s="56"/>
      <c r="N29" s="19"/>
    </row>
    <row r="30" spans="1:14" ht="18" x14ac:dyDescent="0.25">
      <c r="A30" s="132"/>
      <c r="B30" s="144"/>
      <c r="C30" s="138" t="s">
        <v>54</v>
      </c>
      <c r="D30" s="139" t="s">
        <v>52</v>
      </c>
      <c r="E30" s="124">
        <v>1.0149999999999999</v>
      </c>
      <c r="F30" s="85">
        <f>E30*F27</f>
        <v>8.4041999999999977</v>
      </c>
      <c r="G30" s="121"/>
      <c r="H30" s="123"/>
      <c r="I30" s="122"/>
      <c r="J30" s="122"/>
      <c r="K30" s="125"/>
      <c r="L30" s="122"/>
      <c r="M30" s="56"/>
      <c r="N30" s="19"/>
    </row>
    <row r="31" spans="1:14" ht="16.5" x14ac:dyDescent="0.25">
      <c r="A31" s="132"/>
      <c r="B31" s="29"/>
      <c r="C31" s="138" t="s">
        <v>55</v>
      </c>
      <c r="D31" s="139" t="s">
        <v>44</v>
      </c>
      <c r="E31" s="145" t="s">
        <v>56</v>
      </c>
      <c r="F31" s="140">
        <v>1.01</v>
      </c>
      <c r="G31" s="143"/>
      <c r="H31" s="38"/>
      <c r="I31" s="38"/>
      <c r="J31" s="38"/>
      <c r="K31" s="38"/>
      <c r="L31" s="38"/>
      <c r="M31" s="38"/>
      <c r="N31" s="19"/>
    </row>
    <row r="32" spans="1:14" ht="16.5" x14ac:dyDescent="0.25">
      <c r="A32" s="132"/>
      <c r="B32" s="29"/>
      <c r="C32" s="138" t="s">
        <v>57</v>
      </c>
      <c r="D32" s="139" t="s">
        <v>44</v>
      </c>
      <c r="E32" s="145" t="s">
        <v>56</v>
      </c>
      <c r="F32" s="86">
        <v>2.5000000000000001E-2</v>
      </c>
      <c r="G32" s="143"/>
      <c r="H32" s="38"/>
      <c r="I32" s="38"/>
      <c r="J32" s="38"/>
      <c r="K32" s="38"/>
      <c r="L32" s="38"/>
      <c r="M32" s="38"/>
      <c r="N32" s="19"/>
    </row>
    <row r="33" spans="1:14" ht="18" x14ac:dyDescent="0.25">
      <c r="A33" s="132"/>
      <c r="B33" s="137"/>
      <c r="C33" s="138" t="s">
        <v>58</v>
      </c>
      <c r="D33" s="139" t="s">
        <v>59</v>
      </c>
      <c r="E33" s="142">
        <v>2.0499999999999998</v>
      </c>
      <c r="F33" s="140">
        <f>E33*F27</f>
        <v>16.973999999999997</v>
      </c>
      <c r="G33" s="121"/>
      <c r="H33" s="123"/>
      <c r="I33" s="122"/>
      <c r="J33" s="122"/>
      <c r="K33" s="125"/>
      <c r="L33" s="122"/>
      <c r="M33" s="56"/>
      <c r="N33" s="19"/>
    </row>
    <row r="34" spans="1:14" ht="18" x14ac:dyDescent="0.25">
      <c r="A34" s="132"/>
      <c r="B34" s="141"/>
      <c r="C34" s="138" t="s">
        <v>60</v>
      </c>
      <c r="D34" s="139" t="s">
        <v>52</v>
      </c>
      <c r="E34" s="124">
        <v>3.0000000000000001E-3</v>
      </c>
      <c r="F34" s="85">
        <f>E34*F27</f>
        <v>2.4839999999999997E-2</v>
      </c>
      <c r="G34" s="121"/>
      <c r="H34" s="123"/>
      <c r="I34" s="122"/>
      <c r="J34" s="122"/>
      <c r="K34" s="125"/>
      <c r="L34" s="122"/>
      <c r="M34" s="56"/>
      <c r="N34" s="19"/>
    </row>
    <row r="35" spans="1:14" ht="18" x14ac:dyDescent="0.25">
      <c r="A35" s="132"/>
      <c r="B35" s="144"/>
      <c r="C35" s="138" t="s">
        <v>61</v>
      </c>
      <c r="D35" s="139" t="s">
        <v>52</v>
      </c>
      <c r="E35" s="121">
        <v>2.7799999999999998E-2</v>
      </c>
      <c r="F35" s="85">
        <f>E35*F27</f>
        <v>0.23018399999999997</v>
      </c>
      <c r="G35" s="121"/>
      <c r="H35" s="123"/>
      <c r="I35" s="122"/>
      <c r="J35" s="122"/>
      <c r="K35" s="125"/>
      <c r="L35" s="122"/>
      <c r="M35" s="56"/>
      <c r="N35" s="19"/>
    </row>
    <row r="36" spans="1:14" ht="17.25" thickBot="1" x14ac:dyDescent="0.3">
      <c r="A36" s="146"/>
      <c r="B36" s="147"/>
      <c r="C36" s="148" t="s">
        <v>62</v>
      </c>
      <c r="D36" s="129" t="s">
        <v>17</v>
      </c>
      <c r="E36" s="149">
        <v>0.7</v>
      </c>
      <c r="F36" s="90">
        <f>E36*F27</f>
        <v>5.7959999999999994</v>
      </c>
      <c r="G36" s="90"/>
      <c r="H36" s="70"/>
      <c r="I36" s="131"/>
      <c r="J36" s="131"/>
      <c r="K36" s="150"/>
      <c r="L36" s="150"/>
      <c r="M36" s="70"/>
      <c r="N36" s="24"/>
    </row>
    <row r="37" spans="1:14" ht="49.5" x14ac:dyDescent="0.25">
      <c r="A37" s="82">
        <v>7</v>
      </c>
      <c r="B37" s="91" t="s">
        <v>63</v>
      </c>
      <c r="C37" s="151" t="s">
        <v>64</v>
      </c>
      <c r="D37" s="117" t="s">
        <v>24</v>
      </c>
      <c r="E37" s="117"/>
      <c r="F37" s="217">
        <v>60</v>
      </c>
      <c r="G37" s="232"/>
      <c r="H37" s="232"/>
      <c r="I37" s="232"/>
      <c r="J37" s="232"/>
      <c r="K37" s="233"/>
      <c r="L37" s="232"/>
      <c r="M37" s="232"/>
      <c r="N37" s="19"/>
    </row>
    <row r="38" spans="1:14" ht="16.5" x14ac:dyDescent="0.25">
      <c r="A38" s="118"/>
      <c r="B38" s="154"/>
      <c r="C38" s="166" t="s">
        <v>13</v>
      </c>
      <c r="D38" s="155" t="s">
        <v>14</v>
      </c>
      <c r="E38" s="209">
        <v>0.33600000000000002</v>
      </c>
      <c r="F38" s="209">
        <f>F37*E38</f>
        <v>20.16</v>
      </c>
      <c r="G38" s="167"/>
      <c r="H38" s="167"/>
      <c r="I38" s="244"/>
      <c r="J38" s="168"/>
      <c r="K38" s="168"/>
      <c r="L38" s="168"/>
      <c r="M38" s="168"/>
      <c r="N38" s="19"/>
    </row>
    <row r="39" spans="1:14" ht="16.5" x14ac:dyDescent="0.25">
      <c r="A39" s="118"/>
      <c r="B39" s="154"/>
      <c r="C39" s="166" t="s">
        <v>49</v>
      </c>
      <c r="D39" s="155" t="s">
        <v>17</v>
      </c>
      <c r="E39" s="209">
        <v>1.4999999999999999E-2</v>
      </c>
      <c r="F39" s="167">
        <f>F37*E39</f>
        <v>0.89999999999999991</v>
      </c>
      <c r="G39" s="167"/>
      <c r="H39" s="167"/>
      <c r="I39" s="167"/>
      <c r="J39" s="167"/>
      <c r="K39" s="234"/>
      <c r="L39" s="209"/>
      <c r="M39" s="209"/>
      <c r="N39" s="19"/>
    </row>
    <row r="40" spans="1:14" ht="16.5" x14ac:dyDescent="0.25">
      <c r="A40" s="118"/>
      <c r="B40" s="154"/>
      <c r="C40" s="235" t="s">
        <v>65</v>
      </c>
      <c r="D40" s="156" t="s">
        <v>44</v>
      </c>
      <c r="E40" s="118">
        <v>2.3999999999999998E-3</v>
      </c>
      <c r="F40" s="167">
        <f>F37*E40*2</f>
        <v>0.28799999999999998</v>
      </c>
      <c r="G40" s="168"/>
      <c r="H40" s="236"/>
      <c r="I40" s="168"/>
      <c r="J40" s="168"/>
      <c r="K40" s="168"/>
      <c r="L40" s="168"/>
      <c r="M40" s="236"/>
      <c r="N40" s="19"/>
    </row>
    <row r="41" spans="1:14" ht="17.25" thickBot="1" x14ac:dyDescent="0.3">
      <c r="A41" s="126"/>
      <c r="B41" s="158"/>
      <c r="C41" s="237" t="s">
        <v>62</v>
      </c>
      <c r="D41" s="159" t="s">
        <v>17</v>
      </c>
      <c r="E41" s="126">
        <v>2.2800000000000001E-2</v>
      </c>
      <c r="F41" s="172">
        <f>F37*E41</f>
        <v>1.3680000000000001</v>
      </c>
      <c r="G41" s="174"/>
      <c r="H41" s="238"/>
      <c r="I41" s="174"/>
      <c r="J41" s="174"/>
      <c r="K41" s="174"/>
      <c r="L41" s="174"/>
      <c r="M41" s="238"/>
      <c r="N41" s="24"/>
    </row>
    <row r="42" spans="1:14" ht="33" x14ac:dyDescent="0.25">
      <c r="A42" s="82">
        <v>8</v>
      </c>
      <c r="B42" s="91" t="s">
        <v>66</v>
      </c>
      <c r="C42" s="116" t="s">
        <v>86</v>
      </c>
      <c r="D42" s="117" t="s">
        <v>67</v>
      </c>
      <c r="E42" s="152"/>
      <c r="F42" s="163">
        <v>40.5</v>
      </c>
      <c r="G42" s="94"/>
      <c r="H42" s="94"/>
      <c r="I42" s="94"/>
      <c r="J42" s="94"/>
      <c r="K42" s="153"/>
      <c r="L42" s="94"/>
      <c r="M42" s="102"/>
      <c r="N42" s="27"/>
    </row>
    <row r="43" spans="1:14" ht="16.5" x14ac:dyDescent="0.25">
      <c r="A43" s="132"/>
      <c r="B43" s="98"/>
      <c r="C43" s="164" t="s">
        <v>13</v>
      </c>
      <c r="D43" s="84" t="s">
        <v>14</v>
      </c>
      <c r="E43" s="84">
        <v>0.376</v>
      </c>
      <c r="F43" s="84">
        <f>E43*F42</f>
        <v>15.228</v>
      </c>
      <c r="G43" s="84"/>
      <c r="H43" s="165"/>
      <c r="I43" s="244"/>
      <c r="J43" s="84"/>
      <c r="K43" s="165"/>
      <c r="L43" s="165"/>
      <c r="M43" s="54"/>
      <c r="N43" s="19"/>
    </row>
    <row r="44" spans="1:14" ht="16.5" x14ac:dyDescent="0.25">
      <c r="A44" s="132"/>
      <c r="B44" s="98"/>
      <c r="C44" s="166" t="s">
        <v>68</v>
      </c>
      <c r="D44" s="118" t="s">
        <v>69</v>
      </c>
      <c r="E44" s="118">
        <v>0.06</v>
      </c>
      <c r="F44" s="167">
        <f>F42*E44</f>
        <v>2.4299999999999997</v>
      </c>
      <c r="G44" s="168"/>
      <c r="H44" s="168"/>
      <c r="I44" s="168"/>
      <c r="J44" s="168"/>
      <c r="K44" s="168"/>
      <c r="L44" s="168"/>
      <c r="M44" s="54"/>
      <c r="N44" s="19"/>
    </row>
    <row r="45" spans="1:14" ht="17.25" thickBot="1" x14ac:dyDescent="0.3">
      <c r="A45" s="146"/>
      <c r="B45" s="169"/>
      <c r="C45" s="170" t="s">
        <v>62</v>
      </c>
      <c r="D45" s="171" t="s">
        <v>17</v>
      </c>
      <c r="E45" s="172">
        <v>6.0000000000000001E-3</v>
      </c>
      <c r="F45" s="173">
        <f>E45*F42</f>
        <v>0.24299999999999999</v>
      </c>
      <c r="G45" s="174"/>
      <c r="H45" s="174"/>
      <c r="I45" s="174"/>
      <c r="J45" s="174"/>
      <c r="K45" s="174"/>
      <c r="L45" s="174"/>
      <c r="M45" s="161"/>
      <c r="N45" s="24"/>
    </row>
    <row r="46" spans="1:14" ht="49.5" x14ac:dyDescent="0.25">
      <c r="A46" s="82">
        <v>9</v>
      </c>
      <c r="B46" s="91" t="s">
        <v>70</v>
      </c>
      <c r="C46" s="116" t="s">
        <v>71</v>
      </c>
      <c r="D46" s="117" t="s">
        <v>12</v>
      </c>
      <c r="E46" s="152"/>
      <c r="F46" s="48">
        <v>49.5</v>
      </c>
      <c r="G46" s="94"/>
      <c r="H46" s="94"/>
      <c r="I46" s="94"/>
      <c r="J46" s="94"/>
      <c r="K46" s="153"/>
      <c r="L46" s="94"/>
      <c r="M46" s="94"/>
      <c r="N46" s="19"/>
    </row>
    <row r="47" spans="1:14" ht="16.5" x14ac:dyDescent="0.25">
      <c r="A47" s="132"/>
      <c r="B47" s="240"/>
      <c r="C47" s="119" t="s">
        <v>13</v>
      </c>
      <c r="D47" s="120" t="s">
        <v>14</v>
      </c>
      <c r="E47" s="121">
        <v>1.78</v>
      </c>
      <c r="F47" s="121">
        <f>F46*E47</f>
        <v>88.11</v>
      </c>
      <c r="G47" s="121"/>
      <c r="H47" s="121"/>
      <c r="I47" s="247"/>
      <c r="J47" s="143"/>
      <c r="K47" s="143"/>
      <c r="L47" s="143"/>
      <c r="M47" s="143"/>
      <c r="N47" s="27"/>
    </row>
    <row r="48" spans="1:14" ht="21" thickBot="1" x14ac:dyDescent="0.3">
      <c r="A48" s="146"/>
      <c r="B48" s="127"/>
      <c r="C48" s="128" t="s">
        <v>72</v>
      </c>
      <c r="D48" s="129" t="s">
        <v>12</v>
      </c>
      <c r="E48" s="160">
        <v>1.1000000000000001</v>
      </c>
      <c r="F48" s="130">
        <f>F46*E48</f>
        <v>54.45</v>
      </c>
      <c r="G48" s="130"/>
      <c r="H48" s="130"/>
      <c r="I48" s="130"/>
      <c r="J48" s="130"/>
      <c r="K48" s="130"/>
      <c r="L48" s="130"/>
      <c r="M48" s="160"/>
      <c r="N48" s="47"/>
    </row>
    <row r="49" spans="1:14" ht="16.5" x14ac:dyDescent="0.3">
      <c r="A49" s="175"/>
      <c r="B49" s="176"/>
      <c r="C49" s="176" t="s">
        <v>19</v>
      </c>
      <c r="D49" s="176"/>
      <c r="E49" s="177"/>
      <c r="F49" s="114"/>
      <c r="G49" s="177"/>
      <c r="H49" s="177"/>
      <c r="I49" s="177"/>
      <c r="J49" s="177"/>
      <c r="K49" s="177"/>
      <c r="L49" s="177"/>
      <c r="M49" s="177"/>
      <c r="N49" s="178"/>
    </row>
    <row r="50" spans="1:14" ht="20.25" x14ac:dyDescent="0.25">
      <c r="A50" s="97">
        <v>10</v>
      </c>
      <c r="B50" s="91" t="s">
        <v>73</v>
      </c>
      <c r="C50" s="179" t="s">
        <v>74</v>
      </c>
      <c r="D50" s="93" t="s">
        <v>24</v>
      </c>
      <c r="E50" s="18"/>
      <c r="F50" s="48">
        <f>F58</f>
        <v>13500</v>
      </c>
      <c r="G50" s="49"/>
      <c r="H50" s="50"/>
      <c r="I50" s="50"/>
      <c r="J50" s="50"/>
      <c r="K50" s="51"/>
      <c r="L50" s="50"/>
      <c r="M50" s="50"/>
      <c r="N50" s="19"/>
    </row>
    <row r="51" spans="1:14" ht="16.5" x14ac:dyDescent="0.25">
      <c r="A51" s="15"/>
      <c r="B51" s="16"/>
      <c r="C51" s="180" t="s">
        <v>13</v>
      </c>
      <c r="D51" s="18" t="s">
        <v>14</v>
      </c>
      <c r="E51" s="52">
        <v>5.5800000000000002E-2</v>
      </c>
      <c r="F51" s="48">
        <f>E51*F50</f>
        <v>753.30000000000007</v>
      </c>
      <c r="G51" s="48"/>
      <c r="H51" s="51"/>
      <c r="I51" s="48"/>
      <c r="J51" s="48"/>
      <c r="K51" s="51"/>
      <c r="L51" s="51"/>
      <c r="M51" s="48"/>
      <c r="N51" s="19"/>
    </row>
    <row r="52" spans="1:14" ht="16.5" x14ac:dyDescent="0.25">
      <c r="A52" s="9"/>
      <c r="B52" s="10"/>
      <c r="C52" s="181" t="s">
        <v>20</v>
      </c>
      <c r="D52" s="12" t="s">
        <v>15</v>
      </c>
      <c r="E52" s="53">
        <v>2.65E-3</v>
      </c>
      <c r="F52" s="48">
        <f>E52*F50</f>
        <v>35.774999999999999</v>
      </c>
      <c r="G52" s="140"/>
      <c r="H52" s="64"/>
      <c r="I52" s="140"/>
      <c r="J52" s="86"/>
      <c r="K52" s="58"/>
      <c r="L52" s="143"/>
      <c r="M52" s="140"/>
      <c r="N52" s="19"/>
    </row>
    <row r="53" spans="1:14" ht="16.5" x14ac:dyDescent="0.25">
      <c r="A53" s="25"/>
      <c r="B53" s="10"/>
      <c r="C53" s="181" t="s">
        <v>75</v>
      </c>
      <c r="D53" s="26" t="s">
        <v>16</v>
      </c>
      <c r="E53" s="64">
        <v>8.2199999999999999E-3</v>
      </c>
      <c r="F53" s="64">
        <f>E53*F50</f>
        <v>110.97</v>
      </c>
      <c r="G53" s="67"/>
      <c r="H53" s="140"/>
      <c r="I53" s="67"/>
      <c r="J53" s="67"/>
      <c r="K53" s="67"/>
      <c r="L53" s="86"/>
      <c r="M53" s="86"/>
      <c r="N53" s="27"/>
    </row>
    <row r="54" spans="1:14" ht="16.5" x14ac:dyDescent="0.25">
      <c r="A54" s="28"/>
      <c r="B54" s="29"/>
      <c r="C54" s="181" t="s">
        <v>76</v>
      </c>
      <c r="D54" s="16" t="s">
        <v>16</v>
      </c>
      <c r="E54" s="51">
        <v>2.1399999999999999E-2</v>
      </c>
      <c r="F54" s="48">
        <f>E54*F50</f>
        <v>288.89999999999998</v>
      </c>
      <c r="G54" s="62"/>
      <c r="H54" s="48"/>
      <c r="I54" s="62"/>
      <c r="J54" s="62"/>
      <c r="K54" s="62"/>
      <c r="L54" s="182"/>
      <c r="M54" s="48"/>
      <c r="N54" s="19"/>
    </row>
    <row r="55" spans="1:14" ht="16.5" x14ac:dyDescent="0.25">
      <c r="A55" s="28"/>
      <c r="B55" s="29"/>
      <c r="C55" s="181" t="s">
        <v>21</v>
      </c>
      <c r="D55" s="16" t="s">
        <v>16</v>
      </c>
      <c r="E55" s="51">
        <v>3.5000000000000001E-3</v>
      </c>
      <c r="F55" s="48">
        <f>E55*F50</f>
        <v>47.25</v>
      </c>
      <c r="G55" s="62"/>
      <c r="H55" s="48"/>
      <c r="I55" s="62"/>
      <c r="J55" s="62"/>
      <c r="K55" s="62"/>
      <c r="L55" s="182"/>
      <c r="M55" s="182"/>
      <c r="N55" s="19"/>
    </row>
    <row r="56" spans="1:14" ht="16.5" x14ac:dyDescent="0.25">
      <c r="A56" s="28"/>
      <c r="B56" s="29"/>
      <c r="C56" s="181" t="s">
        <v>53</v>
      </c>
      <c r="D56" s="16" t="s">
        <v>16</v>
      </c>
      <c r="E56" s="51">
        <v>1.0200000000000001E-3</v>
      </c>
      <c r="F56" s="51">
        <f>E56*F50</f>
        <v>13.770000000000001</v>
      </c>
      <c r="G56" s="62"/>
      <c r="H56" s="48"/>
      <c r="I56" s="62"/>
      <c r="J56" s="62"/>
      <c r="K56" s="62"/>
      <c r="L56" s="182"/>
      <c r="M56" s="182"/>
      <c r="N56" s="19"/>
    </row>
    <row r="57" spans="1:14" ht="17.25" thickBot="1" x14ac:dyDescent="0.3">
      <c r="A57" s="13"/>
      <c r="B57" s="8"/>
      <c r="C57" s="183" t="s">
        <v>22</v>
      </c>
      <c r="D57" s="14" t="s">
        <v>23</v>
      </c>
      <c r="E57" s="68">
        <v>2.5000000000000001E-2</v>
      </c>
      <c r="F57" s="68">
        <f>E57*F50</f>
        <v>337.5</v>
      </c>
      <c r="G57" s="62"/>
      <c r="H57" s="90"/>
      <c r="I57" s="71"/>
      <c r="J57" s="71"/>
      <c r="K57" s="71"/>
      <c r="L57" s="88"/>
      <c r="M57" s="90"/>
      <c r="N57" s="24"/>
    </row>
    <row r="58" spans="1:14" ht="66" x14ac:dyDescent="0.25">
      <c r="A58" s="82">
        <v>11</v>
      </c>
      <c r="B58" s="91" t="s">
        <v>30</v>
      </c>
      <c r="C58" s="184" t="s">
        <v>31</v>
      </c>
      <c r="D58" s="93" t="s">
        <v>24</v>
      </c>
      <c r="E58" s="18"/>
      <c r="F58" s="48">
        <v>13500</v>
      </c>
      <c r="G58" s="49"/>
      <c r="H58" s="50"/>
      <c r="I58" s="50"/>
      <c r="J58" s="50"/>
      <c r="K58" s="51"/>
      <c r="L58" s="50"/>
      <c r="M58" s="50"/>
      <c r="N58" s="99"/>
    </row>
    <row r="59" spans="1:14" ht="16.5" x14ac:dyDescent="0.25">
      <c r="A59" s="15"/>
      <c r="B59" s="16"/>
      <c r="C59" s="17" t="s">
        <v>13</v>
      </c>
      <c r="D59" s="18" t="s">
        <v>14</v>
      </c>
      <c r="E59" s="52">
        <v>4.3999999999999997E-2</v>
      </c>
      <c r="F59" s="48">
        <f>E59*F58</f>
        <v>594</v>
      </c>
      <c r="G59" s="49"/>
      <c r="H59" s="50"/>
      <c r="I59" s="18"/>
      <c r="J59" s="18"/>
      <c r="K59" s="50"/>
      <c r="L59" s="50"/>
      <c r="M59" s="18"/>
      <c r="N59" s="19"/>
    </row>
    <row r="60" spans="1:14" ht="16.5" x14ac:dyDescent="0.25">
      <c r="A60" s="9"/>
      <c r="B60" s="10"/>
      <c r="C60" s="11" t="s">
        <v>20</v>
      </c>
      <c r="D60" s="12" t="s">
        <v>15</v>
      </c>
      <c r="E60" s="53">
        <v>2.5500000000000002E-3</v>
      </c>
      <c r="F60" s="49">
        <f>E60*F58</f>
        <v>34.425000000000004</v>
      </c>
      <c r="G60" s="54"/>
      <c r="H60" s="55"/>
      <c r="I60" s="56"/>
      <c r="J60" s="57"/>
      <c r="K60" s="58"/>
      <c r="L60" s="59"/>
      <c r="M60" s="56"/>
      <c r="N60" s="19"/>
    </row>
    <row r="61" spans="1:14" ht="16.5" x14ac:dyDescent="0.25">
      <c r="A61" s="28"/>
      <c r="B61" s="29"/>
      <c r="C61" s="11" t="s">
        <v>32</v>
      </c>
      <c r="D61" s="16" t="s">
        <v>16</v>
      </c>
      <c r="E61" s="51">
        <v>4.0999999999999999E-4</v>
      </c>
      <c r="F61" s="60">
        <f>E61*F58</f>
        <v>5.5350000000000001</v>
      </c>
      <c r="G61" s="61"/>
      <c r="H61" s="18"/>
      <c r="I61" s="16"/>
      <c r="J61" s="16"/>
      <c r="K61" s="62"/>
      <c r="L61" s="63"/>
      <c r="M61" s="18"/>
      <c r="N61" s="19"/>
    </row>
    <row r="62" spans="1:14" ht="16.5" x14ac:dyDescent="0.25">
      <c r="A62" s="25"/>
      <c r="B62" s="10"/>
      <c r="C62" s="11" t="s">
        <v>33</v>
      </c>
      <c r="D62" s="26" t="s">
        <v>16</v>
      </c>
      <c r="E62" s="64">
        <v>7.6E-3</v>
      </c>
      <c r="F62" s="65">
        <f>E62*F58</f>
        <v>102.6</v>
      </c>
      <c r="G62" s="66"/>
      <c r="H62" s="56"/>
      <c r="I62" s="26"/>
      <c r="J62" s="26"/>
      <c r="K62" s="67"/>
      <c r="L62" s="57"/>
      <c r="M62" s="57"/>
      <c r="N62" s="27"/>
    </row>
    <row r="63" spans="1:14" ht="16.5" x14ac:dyDescent="0.25">
      <c r="A63" s="28"/>
      <c r="B63" s="29"/>
      <c r="C63" s="11" t="s">
        <v>34</v>
      </c>
      <c r="D63" s="16" t="s">
        <v>16</v>
      </c>
      <c r="E63" s="51">
        <v>7.4000000000000003E-3</v>
      </c>
      <c r="F63" s="60">
        <f>E63*F58</f>
        <v>99.9</v>
      </c>
      <c r="G63" s="61"/>
      <c r="H63" s="18"/>
      <c r="I63" s="16"/>
      <c r="J63" s="16"/>
      <c r="K63" s="62"/>
      <c r="L63" s="63"/>
      <c r="M63" s="18"/>
      <c r="N63" s="19"/>
    </row>
    <row r="64" spans="1:14" ht="16.5" x14ac:dyDescent="0.25">
      <c r="A64" s="28"/>
      <c r="B64" s="29"/>
      <c r="C64" s="11" t="s">
        <v>21</v>
      </c>
      <c r="D64" s="16" t="s">
        <v>16</v>
      </c>
      <c r="E64" s="51">
        <v>1.48E-3</v>
      </c>
      <c r="F64" s="49">
        <f>E64*F58</f>
        <v>19.98</v>
      </c>
      <c r="G64" s="61"/>
      <c r="H64" s="18"/>
      <c r="I64" s="16"/>
      <c r="J64" s="16"/>
      <c r="K64" s="62"/>
      <c r="L64" s="63"/>
      <c r="M64" s="63"/>
      <c r="N64" s="19"/>
    </row>
    <row r="65" spans="1:15" ht="32.25" thickBot="1" x14ac:dyDescent="0.3">
      <c r="A65" s="28"/>
      <c r="B65" s="29"/>
      <c r="C65" s="11" t="s">
        <v>35</v>
      </c>
      <c r="D65" s="26" t="s">
        <v>12</v>
      </c>
      <c r="E65" s="51" t="s">
        <v>56</v>
      </c>
      <c r="F65" s="49">
        <f>F58*0.15*1.22</f>
        <v>2470.5</v>
      </c>
      <c r="G65" s="248"/>
      <c r="H65" s="140"/>
      <c r="I65" s="16"/>
      <c r="J65" s="16"/>
      <c r="K65" s="62"/>
      <c r="L65" s="63"/>
      <c r="M65" s="18"/>
      <c r="N65" s="99"/>
    </row>
    <row r="66" spans="1:15" ht="17.25" thickBot="1" x14ac:dyDescent="0.3">
      <c r="A66" s="13"/>
      <c r="B66" s="8"/>
      <c r="C66" s="30" t="s">
        <v>22</v>
      </c>
      <c r="D66" s="14" t="s">
        <v>23</v>
      </c>
      <c r="E66" s="68">
        <v>1.0999999999999999E-2</v>
      </c>
      <c r="F66" s="69">
        <f>E66*F58</f>
        <v>148.5</v>
      </c>
      <c r="G66" s="70"/>
      <c r="H66" s="113"/>
      <c r="I66" s="14"/>
      <c r="J66" s="14"/>
      <c r="K66" s="71"/>
      <c r="L66" s="72"/>
      <c r="M66" s="70"/>
      <c r="N66" s="47"/>
    </row>
    <row r="67" spans="1:15" ht="16.5" x14ac:dyDescent="0.25">
      <c r="A67" s="28"/>
      <c r="B67" s="31"/>
      <c r="C67" s="32" t="s">
        <v>25</v>
      </c>
      <c r="D67" s="33" t="s">
        <v>17</v>
      </c>
      <c r="E67" s="33"/>
      <c r="F67" s="34"/>
      <c r="G67" s="35"/>
      <c r="H67" s="185"/>
      <c r="I67" s="185"/>
      <c r="J67" s="185"/>
      <c r="K67" s="185"/>
      <c r="L67" s="185"/>
      <c r="M67" s="185"/>
      <c r="N67" s="19"/>
    </row>
    <row r="68" spans="1:15" ht="16.5" x14ac:dyDescent="0.25">
      <c r="A68" s="28"/>
      <c r="B68" s="31"/>
      <c r="C68" s="250" t="s">
        <v>88</v>
      </c>
      <c r="D68" s="33"/>
      <c r="E68" s="33"/>
      <c r="F68" s="33"/>
      <c r="G68" s="35"/>
      <c r="H68" s="185"/>
      <c r="I68" s="185"/>
      <c r="J68" s="185"/>
      <c r="K68" s="185"/>
      <c r="L68" s="185"/>
      <c r="M68" s="185"/>
      <c r="N68" s="19"/>
    </row>
    <row r="69" spans="1:15" ht="33" x14ac:dyDescent="0.25">
      <c r="A69" s="28"/>
      <c r="B69" s="31"/>
      <c r="C69" s="251" t="s">
        <v>89</v>
      </c>
      <c r="D69" s="33"/>
      <c r="E69" s="33"/>
      <c r="F69" s="252">
        <v>0.05</v>
      </c>
      <c r="G69" s="35"/>
      <c r="H69" s="185"/>
      <c r="I69" s="185"/>
      <c r="J69" s="185"/>
      <c r="K69" s="185"/>
      <c r="L69" s="185"/>
      <c r="M69" s="185"/>
      <c r="N69" s="19"/>
    </row>
    <row r="70" spans="1:15" ht="16.5" x14ac:dyDescent="0.25">
      <c r="A70" s="28"/>
      <c r="B70" s="31"/>
      <c r="C70" s="39" t="s">
        <v>10</v>
      </c>
      <c r="D70" s="37" t="s">
        <v>17</v>
      </c>
      <c r="E70" s="33"/>
      <c r="F70" s="33"/>
      <c r="G70" s="35"/>
      <c r="H70" s="185"/>
      <c r="I70" s="185"/>
      <c r="J70" s="185"/>
      <c r="K70" s="185"/>
      <c r="L70" s="185"/>
      <c r="M70" s="185"/>
      <c r="N70" s="19"/>
    </row>
    <row r="71" spans="1:15" ht="16.5" x14ac:dyDescent="0.25">
      <c r="A71" s="25"/>
      <c r="B71" s="241"/>
      <c r="C71" s="36" t="s">
        <v>91</v>
      </c>
      <c r="D71" s="37"/>
      <c r="E71" s="37"/>
      <c r="F71" s="253" t="s">
        <v>90</v>
      </c>
      <c r="G71" s="249"/>
      <c r="H71" s="186"/>
      <c r="I71" s="187"/>
      <c r="J71" s="186"/>
      <c r="K71" s="38"/>
      <c r="L71" s="186"/>
      <c r="M71" s="38"/>
      <c r="N71" s="19"/>
    </row>
    <row r="72" spans="1:15" ht="16.5" x14ac:dyDescent="0.25">
      <c r="A72" s="25"/>
      <c r="B72" s="241"/>
      <c r="C72" s="39" t="s">
        <v>10</v>
      </c>
      <c r="D72" s="37" t="s">
        <v>17</v>
      </c>
      <c r="E72" s="37"/>
      <c r="F72" s="253"/>
      <c r="G72" s="249"/>
      <c r="H72" s="188"/>
      <c r="I72" s="38"/>
      <c r="J72" s="186"/>
      <c r="K72" s="189"/>
      <c r="L72" s="188"/>
      <c r="M72" s="254"/>
      <c r="N72" s="19"/>
    </row>
    <row r="73" spans="1:15" ht="16.5" x14ac:dyDescent="0.25">
      <c r="A73" s="25"/>
      <c r="B73" s="241"/>
      <c r="C73" s="36" t="s">
        <v>26</v>
      </c>
      <c r="D73" s="37"/>
      <c r="E73" s="37"/>
      <c r="F73" s="253" t="s">
        <v>90</v>
      </c>
      <c r="G73" s="249"/>
      <c r="H73" s="186"/>
      <c r="I73" s="187"/>
      <c r="J73" s="186"/>
      <c r="K73" s="187"/>
      <c r="L73" s="186"/>
      <c r="M73" s="38"/>
      <c r="N73" s="19"/>
    </row>
    <row r="74" spans="1:15" ht="16.5" x14ac:dyDescent="0.3">
      <c r="A74" s="40"/>
      <c r="B74" s="241"/>
      <c r="C74" s="36" t="s">
        <v>10</v>
      </c>
      <c r="D74" s="37" t="s">
        <v>17</v>
      </c>
      <c r="E74" s="37"/>
      <c r="F74" s="253"/>
      <c r="G74" s="249"/>
      <c r="H74" s="188"/>
      <c r="I74" s="38"/>
      <c r="J74" s="186"/>
      <c r="K74" s="189"/>
      <c r="L74" s="188"/>
      <c r="M74" s="254"/>
      <c r="N74" s="19"/>
    </row>
    <row r="75" spans="1:15" ht="16.5" x14ac:dyDescent="0.3">
      <c r="A75" s="40"/>
      <c r="B75" s="241"/>
      <c r="C75" s="36" t="s">
        <v>27</v>
      </c>
      <c r="D75" s="37"/>
      <c r="E75" s="37"/>
      <c r="F75" s="253">
        <v>0.03</v>
      </c>
      <c r="G75" s="249"/>
      <c r="H75" s="188"/>
      <c r="I75" s="38"/>
      <c r="J75" s="186"/>
      <c r="K75" s="189"/>
      <c r="L75" s="188"/>
      <c r="M75" s="38"/>
      <c r="N75" s="19"/>
    </row>
    <row r="76" spans="1:15" ht="16.5" x14ac:dyDescent="0.3">
      <c r="A76" s="40"/>
      <c r="B76" s="241"/>
      <c r="C76" s="36" t="s">
        <v>10</v>
      </c>
      <c r="D76" s="37" t="s">
        <v>17</v>
      </c>
      <c r="E76" s="37"/>
      <c r="F76" s="253"/>
      <c r="G76" s="249"/>
      <c r="H76" s="188"/>
      <c r="I76" s="38"/>
      <c r="J76" s="186"/>
      <c r="K76" s="189"/>
      <c r="L76" s="188"/>
      <c r="M76" s="254"/>
      <c r="N76" s="19"/>
    </row>
    <row r="77" spans="1:15" ht="16.5" x14ac:dyDescent="0.3">
      <c r="A77" s="41"/>
      <c r="B77" s="241"/>
      <c r="C77" s="36" t="s">
        <v>28</v>
      </c>
      <c r="D77" s="37"/>
      <c r="E77" s="37"/>
      <c r="F77" s="253">
        <v>0.18</v>
      </c>
      <c r="G77" s="249"/>
      <c r="H77" s="188"/>
      <c r="I77" s="38"/>
      <c r="J77" s="186"/>
      <c r="K77" s="189"/>
      <c r="L77" s="188"/>
      <c r="M77" s="38"/>
      <c r="N77" s="19"/>
    </row>
    <row r="78" spans="1:15" ht="17.25" thickBot="1" x14ac:dyDescent="0.35">
      <c r="A78" s="42"/>
      <c r="B78" s="43"/>
      <c r="C78" s="44" t="s">
        <v>29</v>
      </c>
      <c r="D78" s="45" t="s">
        <v>17</v>
      </c>
      <c r="E78" s="45"/>
      <c r="F78" s="255"/>
      <c r="G78" s="43"/>
      <c r="H78" s="190"/>
      <c r="I78" s="191"/>
      <c r="J78" s="190"/>
      <c r="K78" s="191"/>
      <c r="L78" s="190"/>
      <c r="M78" s="46"/>
      <c r="N78" s="47"/>
    </row>
    <row r="79" spans="1:15" x14ac:dyDescent="0.25">
      <c r="O79" s="245"/>
    </row>
  </sheetData>
  <mergeCells count="10">
    <mergeCell ref="A1:N3"/>
    <mergeCell ref="A4:A6"/>
    <mergeCell ref="B4:B6"/>
    <mergeCell ref="D4:D6"/>
    <mergeCell ref="E4:F4"/>
    <mergeCell ref="G4:H4"/>
    <mergeCell ref="I4:J4"/>
    <mergeCell ref="K4:L4"/>
    <mergeCell ref="E5:E6"/>
    <mergeCell ref="F5:F6"/>
  </mergeCells>
  <printOptions horizontalCentered="1"/>
  <pageMargins left="0.18" right="0.09" top="0.16" bottom="0.49" header="0.1" footer="0.3"/>
  <pageSetup paperSize="9" scale="8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lokaluri 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2020-03-04T05:51:53Z</dcterms:modified>
</cp:coreProperties>
</file>