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750" tabRatio="598" firstSheet="1" activeTab="1"/>
  </bookViews>
  <sheets>
    <sheet name="gare kan." sheetId="1" state="hidden" r:id="rId1"/>
    <sheet name="3" sheetId="2" r:id="rId2"/>
    <sheet name="2" sheetId="3" r:id="rId3"/>
    <sheet name="1-6" sheetId="4" r:id="rId4"/>
    <sheet name="1-5" sheetId="5" r:id="rId5"/>
    <sheet name="1-4" sheetId="6" r:id="rId6"/>
    <sheet name="1-3" sheetId="7" r:id="rId7"/>
    <sheet name="1-2" sheetId="8" r:id="rId8"/>
    <sheet name="1-1" sheetId="9" r:id="rId9"/>
    <sheet name="obieqt.1" sheetId="10" r:id="rId10"/>
    <sheet name="nakreb bari" sheetId="11" r:id="rId11"/>
    <sheet name="Лист3" sheetId="12" r:id="rId12"/>
    <sheet name="Лист4" sheetId="13" r:id="rId13"/>
  </sheets>
  <definedNames/>
  <calcPr fullCalcOnLoad="1"/>
</workbook>
</file>

<file path=xl/sharedStrings.xml><?xml version="1.0" encoding="utf-8"?>
<sst xmlns="http://schemas.openxmlformats.org/spreadsheetml/2006/main" count="3775" uniqueCount="963">
  <si>
    <t>პლასმასის მილი დ-20მმ</t>
  </si>
  <si>
    <t>ფიტინგი d-20მმ</t>
  </si>
  <si>
    <t>რ 1-3 მისად</t>
  </si>
  <si>
    <t>სხვა მანქანები</t>
  </si>
  <si>
    <t>ს.ნ და წ.IV-2-84  t-2 15-168-7 და15-161-1</t>
  </si>
  <si>
    <t>ამწე 0,5ტ</t>
  </si>
  <si>
    <t>ამწე მანქანები</t>
  </si>
  <si>
    <t>ს.ნ და წ IV-2-82ტ-3 ცხ.17.1-5</t>
  </si>
  <si>
    <t>ს.ნ და წ. IV-2-82ტ-3 ცხ.17.1-5</t>
  </si>
  <si>
    <t>მ</t>
  </si>
  <si>
    <t xml:space="preserve">შრომითი დანახარჯი </t>
  </si>
  <si>
    <t>ჯამი:</t>
  </si>
  <si>
    <t>საბაზრო</t>
  </si>
  <si>
    <r>
      <t xml:space="preserve"> მ</t>
    </r>
    <r>
      <rPr>
        <b/>
        <vertAlign val="superscript"/>
        <sz val="10"/>
        <rFont val="Sylfaen"/>
        <family val="1"/>
      </rPr>
      <t>2</t>
    </r>
  </si>
  <si>
    <t>40</t>
  </si>
  <si>
    <t>41</t>
  </si>
  <si>
    <t>45</t>
  </si>
  <si>
    <t>46</t>
  </si>
  <si>
    <t>49</t>
  </si>
  <si>
    <t>52</t>
  </si>
  <si>
    <t>53</t>
  </si>
  <si>
    <t>54</t>
  </si>
  <si>
    <t>57</t>
  </si>
  <si>
    <t xml:space="preserve">                   3. მასალები</t>
  </si>
  <si>
    <t xml:space="preserve">                    2. მანქანები</t>
  </si>
  <si>
    <t>ს.ნ.და წ. 6-15-9</t>
  </si>
  <si>
    <t xml:space="preserve">შრომის დანახარჯი </t>
  </si>
  <si>
    <t>მანქანები</t>
  </si>
  <si>
    <t>ც</t>
  </si>
  <si>
    <t xml:space="preserve">სხვა მასალები </t>
  </si>
  <si>
    <t>კარ-ფანჯრები</t>
  </si>
  <si>
    <r>
      <t>მ</t>
    </r>
    <r>
      <rPr>
        <b/>
        <vertAlign val="superscript"/>
        <sz val="10"/>
        <rFont val="Sylfaen"/>
        <family val="1"/>
      </rPr>
      <t>2</t>
    </r>
  </si>
  <si>
    <t xml:space="preserve">მეტალოპლასმასის კარის მოწყობა  </t>
  </si>
  <si>
    <t>ს.ნ და წ.IV-2-84 15-52-5</t>
  </si>
  <si>
    <t>გ/მ</t>
  </si>
  <si>
    <t>ცემენტის დუღაბი</t>
  </si>
  <si>
    <r>
      <t>მ</t>
    </r>
    <r>
      <rPr>
        <strike/>
        <vertAlign val="superscript"/>
        <sz val="10"/>
        <rFont val="Sylfaen"/>
        <family val="1"/>
      </rPr>
      <t>3</t>
    </r>
  </si>
  <si>
    <t>სნ და წ. IV-2-84 15-164-8</t>
  </si>
  <si>
    <t xml:space="preserve">ანტიკოროზიული საღებავი </t>
  </si>
  <si>
    <t>ოლიფა</t>
  </si>
  <si>
    <t>იატაკები</t>
  </si>
  <si>
    <t xml:space="preserve">ცემენტის დუღაბი </t>
  </si>
  <si>
    <t xml:space="preserve">კერამიკული ფილა იატაკის </t>
  </si>
  <si>
    <r>
      <t>მ</t>
    </r>
    <r>
      <rPr>
        <vertAlign val="superscript"/>
        <sz val="10"/>
        <rFont val="Sylfaen"/>
        <family val="1"/>
      </rPr>
      <t>2</t>
    </r>
  </si>
  <si>
    <t>ს. ნ და წ. IV-2-84 11-27-6</t>
  </si>
  <si>
    <t>შიდა კედლების   დამუშავება და შეღებვა ფერდოების ჩათვლით წყალემულსიის საღებავით</t>
  </si>
  <si>
    <t xml:space="preserve">ცემენტის ხსნარი </t>
  </si>
  <si>
    <r>
      <t>ცემენტის ტუმბი  1მ</t>
    </r>
    <r>
      <rPr>
        <vertAlign val="superscript"/>
        <sz val="10"/>
        <rFont val="Sylfaen"/>
        <family val="1"/>
      </rPr>
      <t>3/სთ</t>
    </r>
  </si>
  <si>
    <t xml:space="preserve">ს.ნ. და წ. IV-2-82 ტ-3 ცხ 21-23-3 </t>
  </si>
  <si>
    <t xml:space="preserve">ჩაფლული ტიპის ერთკლავიშიანი ჩამრთველის დაყენება  </t>
  </si>
  <si>
    <t xml:space="preserve">ჩაფლული ტიპის ორკლავიშიანი ჩამრთველის დაყენება  </t>
  </si>
  <si>
    <t>ჩამრთველი ორკლავიშიანი</t>
  </si>
  <si>
    <t>ჩამრთველი ერთკლავიშიანი</t>
  </si>
  <si>
    <t>ს.ნ და წ. IV-2-84 15-55-9</t>
  </si>
  <si>
    <t>ს. ნ და წ. IV-2-82 15-14-1</t>
  </si>
  <si>
    <t>კერამიკული ფილა კედლის</t>
  </si>
  <si>
    <t>კომპლ</t>
  </si>
  <si>
    <t>ს.ნ და წ.IV-2-84  t-2 15-168-8 და15-161-2</t>
  </si>
  <si>
    <t>საღებავი წყალემულსია</t>
  </si>
  <si>
    <t xml:space="preserve">გ/მ </t>
  </si>
  <si>
    <t>ლითონის კარების დამუშავება და შეღებვა ანტიკოროზიული საღებავით</t>
  </si>
  <si>
    <t>ლურსმანი</t>
  </si>
  <si>
    <t>ტნ</t>
  </si>
  <si>
    <t>ქანჩი (შურუპი)</t>
  </si>
  <si>
    <t xml:space="preserve">პლასმასის ტრაპის მოწყობა d-50მმ </t>
  </si>
  <si>
    <t xml:space="preserve">პლასმასის ტრაპი d-50მმ </t>
  </si>
  <si>
    <t>ჩაფლული ტიპის გამანაწილებელი კოლოფი</t>
  </si>
  <si>
    <t>ლოკალურ რესურსული ჯამი:</t>
  </si>
  <si>
    <t xml:space="preserve">მთ შორის: </t>
  </si>
  <si>
    <t>1. შრომითი დანახარჯი</t>
  </si>
  <si>
    <t xml:space="preserve">ჯამი: პირდაპირ ხრჯებზე </t>
  </si>
  <si>
    <t>ზედნადები ხარჯები</t>
  </si>
  <si>
    <t xml:space="preserve">გეგმიური დაგროვება  </t>
  </si>
  <si>
    <t xml:space="preserve">სულ; ხარჯთაღრიცხვით 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</si>
  <si>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 xml:space="preserve">1/3 </t>
    </r>
  </si>
  <si>
    <t>ყალიბის ფარი სისქე 25მმ</t>
  </si>
  <si>
    <t>ს. ნ. და წ. IV-2-82ტ-3 ცხ. 16.6-1</t>
  </si>
  <si>
    <t>ცალი</t>
  </si>
  <si>
    <t xml:space="preserve">წყალმომარაგება </t>
  </si>
  <si>
    <t>გრუნტის გათხრა ხელით წყალგაყვანილობის მილების მოსაწყობად</t>
  </si>
  <si>
    <t>ს.ნ და წ.IV-2-82 ტ-1 ცხ1.80-3</t>
  </si>
  <si>
    <t xml:space="preserve">კანალიზაცია </t>
  </si>
  <si>
    <t>გრუნტის გათხრა ხელით საკანალიზაციო  მილების მოსაწყობად</t>
  </si>
  <si>
    <t>ს.ნ. და წ. IV-2-82ტ-3 ცხ.17-1-9</t>
  </si>
  <si>
    <t xml:space="preserve">ლარი </t>
  </si>
  <si>
    <t>ლარი</t>
  </si>
  <si>
    <t xml:space="preserve">                       2. მანქანები</t>
  </si>
  <si>
    <t xml:space="preserve">                       3. მასალები</t>
  </si>
  <si>
    <t>სატრანსპორტო ხარჯი  მასალებიდან</t>
  </si>
  <si>
    <t>წყალმომარაგება</t>
  </si>
  <si>
    <t>გრძ/მ</t>
  </si>
  <si>
    <t xml:space="preserve">გრძ/მ </t>
  </si>
  <si>
    <t xml:space="preserve">ცალი </t>
  </si>
  <si>
    <t xml:space="preserve">მილსადენების ჰიდრავლიკური გამოცდა </t>
  </si>
  <si>
    <t>ს. ნ და წ. IV-2-82ტ-3 ცხ.17-3-3</t>
  </si>
  <si>
    <t>ს.ნ და წ. IV-2-82ტ-3 ცხ. 16.22</t>
  </si>
  <si>
    <t>კედლებში გაყვანილობისათვის ნახვრეტების მოწყობა</t>
  </si>
  <si>
    <t>ს. ნ და წ IV-2-82 ტ-8 ცხ. 46-18-3</t>
  </si>
  <si>
    <t>კანალიზაცია</t>
  </si>
  <si>
    <t xml:space="preserve">პლასმასის საკანალიზაციო მილების მოწყობა d-100 მმ </t>
  </si>
  <si>
    <t xml:space="preserve">პლასმასის საკანალიზაციო მილი d-100 მმ </t>
  </si>
  <si>
    <t xml:space="preserve">ფასონური ნაწილები d-100 მმ </t>
  </si>
  <si>
    <t xml:space="preserve">ფასონური ნაწილები d-50 მმ </t>
  </si>
  <si>
    <t xml:space="preserve"> 16.6-1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</si>
  <si>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</si>
  <si>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</si>
  <si>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</si>
  <si>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</si>
  <si>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</si>
  <si>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</si>
  <si>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</si>
  <si>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</si>
  <si>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</si>
  <si>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</si>
  <si>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</si>
  <si>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</si>
  <si>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</si>
  <si>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</si>
  <si>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</si>
  <si>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</si>
  <si>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</si>
  <si>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</si>
  <si>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ს.ნ და წ. IV-2-84 12-6-2</t>
  </si>
  <si>
    <t>48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</si>
  <si>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</si>
  <si>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</si>
  <si>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</si>
  <si>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</si>
  <si>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</si>
  <si>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</si>
  <si>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</si>
  <si>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</si>
  <si>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</si>
  <si>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</si>
  <si>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</si>
  <si>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</si>
  <si>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</si>
  <si>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</si>
  <si>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</si>
  <si>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</si>
  <si>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</si>
  <si>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__________________________________________________________________________________________________________</t>
  </si>
  <si>
    <t>2.1.</t>
  </si>
  <si>
    <t>3.1.</t>
  </si>
  <si>
    <t>4.1.</t>
  </si>
  <si>
    <t>5.1.</t>
  </si>
  <si>
    <t>6.1.</t>
  </si>
  <si>
    <t>7.1.</t>
  </si>
  <si>
    <t>8.1.</t>
  </si>
  <si>
    <t>9.1.</t>
  </si>
  <si>
    <t>9.2.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</si>
  <si>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</si>
  <si>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</si>
  <si>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</si>
  <si>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</si>
  <si>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</si>
  <si>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</si>
  <si>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</si>
  <si>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</si>
  <si>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</si>
  <si>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</si>
  <si>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</si>
  <si>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</si>
  <si>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</si>
  <si>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</si>
  <si>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</si>
  <si>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</si>
  <si>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</si>
  <si>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</si>
  <si>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</si>
  <si>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</si>
  <si>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</si>
  <si>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</si>
  <si>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</si>
  <si>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</si>
  <si>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</si>
  <si>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</si>
  <si>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</si>
  <si>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</si>
  <si>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</si>
  <si>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</si>
  <si>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</si>
  <si>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</si>
  <si>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</si>
  <si>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</si>
  <si>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</si>
  <si>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</si>
  <si>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</si>
  <si>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>დამათბუნებელი ქვაბამბა</t>
  </si>
  <si>
    <t xml:space="preserve">სახურავი 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</si>
  <si>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</si>
  <si>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</si>
  <si>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</si>
  <si>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</si>
  <si>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</si>
  <si>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</si>
  <si>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</si>
  <si>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</si>
  <si>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</si>
  <si>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</si>
  <si>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</si>
  <si>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</si>
  <si>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</si>
  <si>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</si>
  <si>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</si>
  <si>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</si>
  <si>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</si>
  <si>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</si>
  <si>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</si>
  <si>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</si>
  <si>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</si>
  <si>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</si>
  <si>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</si>
  <si>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</si>
  <si>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</si>
  <si>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</si>
  <si>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</si>
  <si>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</si>
  <si>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</si>
  <si>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</si>
  <si>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</si>
  <si>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</si>
  <si>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</si>
  <si>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</si>
  <si>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</si>
  <si>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</si>
  <si>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</si>
  <si>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</si>
  <si>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</si>
  <si>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I. დაშლითი სამუშაოები</t>
  </si>
  <si>
    <t>სამშენებლო ნარჩენების  გატანა 10 კმ მანძილზე</t>
  </si>
  <si>
    <t>II. სამშენებლო  სამუშაოები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</si>
  <si>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</si>
  <si>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</si>
  <si>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</si>
  <si>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</si>
  <si>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</si>
  <si>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</si>
  <si>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</si>
  <si>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</si>
  <si>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</si>
  <si>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</si>
  <si>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</si>
  <si>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</si>
  <si>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</si>
  <si>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</si>
  <si>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</si>
  <si>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</si>
  <si>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</si>
  <si>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</si>
  <si>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</si>
  <si>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</si>
  <si>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 xml:space="preserve"> </t>
  </si>
  <si>
    <t>32</t>
  </si>
  <si>
    <t>28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</si>
  <si>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 xml:space="preserve">1/2 </t>
    </r>
  </si>
  <si>
    <t>ელექტრო  სამუშაოები</t>
  </si>
  <si>
    <t>საფუძველი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</si>
  <si>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</si>
  <si>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</si>
  <si>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</si>
  <si>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</si>
  <si>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</si>
  <si>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>სულ</t>
  </si>
  <si>
    <t>ს.ნ. და წ.IV-2-82 ტ-3 ცხ 21-27-1</t>
  </si>
  <si>
    <t>სხვა მასალები</t>
  </si>
  <si>
    <t>ს.ნ. და წ. IV-2-82 ტ-8 ცხ 46-17-2</t>
  </si>
  <si>
    <t xml:space="preserve">ელექტრო ფარების კედლებში ნიშების მოწყობა </t>
  </si>
  <si>
    <t xml:space="preserve"> კვ.მ</t>
  </si>
  <si>
    <t>ს.ნ. და წ. IV-2-82 ტ-3 ცხ.21-18-1</t>
  </si>
  <si>
    <t>ს.ნ. და წ. IV-2-82 ტ-3 ცხ 21-23-3</t>
  </si>
  <si>
    <t>ს. ნ. და წ. IV-2-82 ტ-3 ცხ. 21-25-6</t>
  </si>
  <si>
    <t>`</t>
  </si>
  <si>
    <t xml:space="preserve">დამიწების კონტურის მოწყობა </t>
  </si>
  <si>
    <t xml:space="preserve">                1. შრომის დანახარჯი</t>
  </si>
  <si>
    <t>ზედნადები ხარჯები  შრომითი დანახარჯიდან</t>
  </si>
  <si>
    <t>47</t>
  </si>
  <si>
    <t>56</t>
  </si>
  <si>
    <t xml:space="preserve">გარე მოპირკეთება </t>
  </si>
  <si>
    <t>ს.ნ და წ.IV-2-84  8-22-2</t>
  </si>
  <si>
    <t>ინვენტარული ხარაჩოს დაყენება და დაშლა სიმაღლით 10 მეტრამდე</t>
  </si>
  <si>
    <t>შრომის დანახარჯი  მისად</t>
  </si>
  <si>
    <t>ლითონის დეტალი ხარაჩოსთვის</t>
  </si>
  <si>
    <t>ხის  დეტალი ხარაჩოსთვის</t>
  </si>
  <si>
    <t>ფიცარი</t>
  </si>
  <si>
    <t>სნ დაწ, IV-2-84 6-1-1</t>
  </si>
  <si>
    <t xml:space="preserve">შრომის დანახარჯი  </t>
  </si>
  <si>
    <t>ლოკალურ რესურსული ჯამი</t>
  </si>
  <si>
    <t>მათ შორის:</t>
  </si>
  <si>
    <t>1. შრომის დანახარჯი</t>
  </si>
  <si>
    <t xml:space="preserve">               2. მანქანები</t>
  </si>
  <si>
    <t xml:space="preserve">               3. მასალები</t>
  </si>
  <si>
    <t xml:space="preserve">ჯამი: </t>
  </si>
  <si>
    <t>სატრანსპორტო ხარჯები  მასალებიდან</t>
  </si>
  <si>
    <t>ჯამი: პირდაპირ ხარჯებზე</t>
  </si>
  <si>
    <t xml:space="preserve">ზედნადები ხარჯები </t>
  </si>
  <si>
    <t>გეგმიური დაგროვება</t>
  </si>
  <si>
    <t xml:space="preserve">სულ ხარჯთაღრიცხვით </t>
  </si>
  <si>
    <t xml:space="preserve">   დამკვეთი:   _________________________________________________________________________________________</t>
  </si>
  <si>
    <t xml:space="preserve">(ორგანიზაციის დასახელება ) </t>
  </si>
  <si>
    <t xml:space="preserve">   დამტკიცებულია</t>
  </si>
  <si>
    <t xml:space="preserve">                        ნაკრები სახარჯთაღრიცხვო გაანგარიშება                </t>
  </si>
  <si>
    <t xml:space="preserve">                                                შრომის დანახარჯი         </t>
  </si>
  <si>
    <t>მშენებლობის  ღირებულების  ნაკრები  სახარჯთაღრიცხვო  ანგარიში</t>
  </si>
  <si>
    <t xml:space="preserve">(მშენებლობის დასახელება) </t>
  </si>
  <si>
    <t>ხარჯთაღიცხვის ნომერი</t>
  </si>
  <si>
    <t>ობიექტისს სამუშაოს და ხარჯების დასახელება</t>
  </si>
  <si>
    <t xml:space="preserve"> სახრჯთაღრიცხვო  ღირებულება</t>
  </si>
  <si>
    <t xml:space="preserve">სამშენებლო სამუშაოები </t>
  </si>
  <si>
    <t xml:space="preserve">სამონტაჟო სამუშაოები </t>
  </si>
  <si>
    <t>დანადგარი, ავეჯი, ინვენტარი</t>
  </si>
  <si>
    <t>სხვადასხვა ხარჯები</t>
  </si>
  <si>
    <t>საერთო სახარჯთაღრიცხვო  ღირებულება</t>
  </si>
  <si>
    <t>თავი  I</t>
  </si>
  <si>
    <t xml:space="preserve">ტერიტორიის მომზადება </t>
  </si>
  <si>
    <t>თავიII</t>
  </si>
  <si>
    <t xml:space="preserve">მშენებლობის ძირითადი ობიექტი </t>
  </si>
  <si>
    <r>
      <t>საობიექტო ხარჯ.</t>
    </r>
    <r>
      <rPr>
        <sz val="10"/>
        <rFont val="LitNusx"/>
        <family val="2"/>
      </rPr>
      <t>#1</t>
    </r>
  </si>
  <si>
    <t xml:space="preserve">ჯამი თავი II </t>
  </si>
  <si>
    <t>თავი III</t>
  </si>
  <si>
    <t xml:space="preserve">დამხმარე და სამომსახურეო ობიექტები </t>
  </si>
  <si>
    <t xml:space="preserve">სამუშაოები არ არის </t>
  </si>
  <si>
    <t xml:space="preserve">ჯამი თავი  III </t>
  </si>
  <si>
    <t xml:space="preserve">თავი IV </t>
  </si>
  <si>
    <t>ენერგეტიკული მეურნეობის ობიექტები და კავშირგაბმულობა</t>
  </si>
  <si>
    <t>ჯამი თავი  V</t>
  </si>
  <si>
    <t xml:space="preserve">სატრანსპორტო მეურნეობის ობიექტები და კავშირგაბმულობა </t>
  </si>
  <si>
    <t xml:space="preserve">თავი VI </t>
  </si>
  <si>
    <t xml:space="preserve">გარე ქსელი </t>
  </si>
  <si>
    <t>თავი VI ჯამი</t>
  </si>
  <si>
    <t xml:space="preserve">მეტალოპლასმასის კარის  ბლოკი </t>
  </si>
  <si>
    <t>ს. ნ. და წ. IV-2-82 ტ-3 ცხ. 21-25-6 მისად</t>
  </si>
  <si>
    <t>თავი VII</t>
  </si>
  <si>
    <t>ტერიტორიის კეთილმოწყობა და გამწვანება</t>
  </si>
  <si>
    <t xml:space="preserve">თავი I-VII ჯამი  </t>
  </si>
  <si>
    <t>თავი VIII</t>
  </si>
  <si>
    <t xml:space="preserve">დროებითი შენობა ნაგებობები </t>
  </si>
  <si>
    <t xml:space="preserve">ხარჯები არ არის </t>
  </si>
  <si>
    <t>თავი IX</t>
  </si>
  <si>
    <t>სხვა ხარჯები</t>
  </si>
  <si>
    <t>მშენებარე საწარმოოს დირექციის (ტექზედამხედველის) შენახვა 1%</t>
  </si>
  <si>
    <t>ტექ. ზედამხედველობა 1%</t>
  </si>
  <si>
    <t xml:space="preserve">საპროექტო და საძიებო სამუშაოები </t>
  </si>
  <si>
    <t>საავტორო ზედამხედველობა  1,12%</t>
  </si>
  <si>
    <t>თავი IX ჯამი</t>
  </si>
  <si>
    <t xml:space="preserve">თავი  I-IX ჯამი </t>
  </si>
  <si>
    <t xml:space="preserve">ჯამი </t>
  </si>
  <si>
    <t>დამატებით ღირებულებაზე გადასახადი 18 %</t>
  </si>
  <si>
    <t>სულ კრებსითი სახარჯთაღრიცხვო ღირებულება</t>
  </si>
  <si>
    <r>
      <t>ლოკ ხარჯ.</t>
    </r>
    <r>
      <rPr>
        <sz val="10"/>
        <rFont val="LitNusx"/>
        <family val="2"/>
      </rPr>
      <t>#2</t>
    </r>
  </si>
  <si>
    <r>
      <t>ლოკ ხარჯ.</t>
    </r>
    <r>
      <rPr>
        <sz val="10"/>
        <rFont val="LitNusx"/>
        <family val="2"/>
      </rPr>
      <t>#3</t>
    </r>
  </si>
  <si>
    <t xml:space="preserve">საობიექტო-სახარჯთაღრიცხვო ანგარიში </t>
  </si>
  <si>
    <t>სამუშაოს და ხარჯების დასახელება</t>
  </si>
  <si>
    <t>განზომილების ერთეული ლარი</t>
  </si>
  <si>
    <t xml:space="preserve">შრომის გადასახადი ლარი </t>
  </si>
  <si>
    <t>ერთეული ღირებულების მაჩვენებელი</t>
  </si>
  <si>
    <t>სამშ. სამუშ.</t>
  </si>
  <si>
    <t>სამონტ. სამუშ.</t>
  </si>
  <si>
    <t xml:space="preserve">სულ </t>
  </si>
  <si>
    <r>
      <t>ხარჯ.</t>
    </r>
    <r>
      <rPr>
        <sz val="10"/>
        <rFont val="Acad Nusx Geo"/>
        <family val="2"/>
      </rPr>
      <t>#1/1</t>
    </r>
  </si>
  <si>
    <t>სამშენებლო სამუშაოები</t>
  </si>
  <si>
    <r>
      <t>ხარჯ.</t>
    </r>
    <r>
      <rPr>
        <sz val="10"/>
        <rFont val="Acad Nusx Geo"/>
        <family val="2"/>
      </rPr>
      <t>#1/2</t>
    </r>
  </si>
  <si>
    <t xml:space="preserve">ელექტრო სამუშაოები </t>
  </si>
  <si>
    <r>
      <t>ხარჯ.</t>
    </r>
    <r>
      <rPr>
        <sz val="10"/>
        <rFont val="Acad Nusx Geo"/>
        <family val="2"/>
      </rPr>
      <t>#1/3</t>
    </r>
  </si>
  <si>
    <t>ჯამი</t>
  </si>
  <si>
    <t>წყალმომარაგება კანალიზცია</t>
  </si>
  <si>
    <r>
      <t>ხარჯ.</t>
    </r>
    <r>
      <rPr>
        <sz val="10"/>
        <rFont val="Acad Nusx Geo"/>
        <family val="2"/>
      </rPr>
      <t>#1/5</t>
    </r>
  </si>
  <si>
    <t>ვენტილაცია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</si>
  <si>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 xml:space="preserve">1/1 </t>
    </r>
  </si>
  <si>
    <t>სახარჯთაღრიცხვო ღირებულება</t>
  </si>
  <si>
    <t xml:space="preserve">სახარჯთაღრიცხვო ხელფასი      </t>
  </si>
  <si>
    <t xml:space="preserve">   ნორმატიული შრომატევადობა   </t>
  </si>
  <si>
    <t>კაც/სთ</t>
  </si>
  <si>
    <r>
      <t>მ</t>
    </r>
    <r>
      <rPr>
        <b/>
        <vertAlign val="superscript"/>
        <sz val="10"/>
        <rFont val="Sylfaen"/>
        <family val="1"/>
      </rPr>
      <t>3</t>
    </r>
  </si>
  <si>
    <t>შრომითი დანახარჯი</t>
  </si>
  <si>
    <t>მან/სთ</t>
  </si>
  <si>
    <r>
      <t>მ</t>
    </r>
    <r>
      <rPr>
        <vertAlign val="superscript"/>
        <sz val="10"/>
        <rFont val="Sylfaen"/>
        <family val="1"/>
      </rPr>
      <t>3</t>
    </r>
  </si>
  <si>
    <r>
      <t xml:space="preserve"> მ</t>
    </r>
    <r>
      <rPr>
        <b/>
        <vertAlign val="superscript"/>
        <sz val="10"/>
        <rFont val="Sylfaen"/>
        <family val="1"/>
      </rPr>
      <t>3</t>
    </r>
  </si>
  <si>
    <t>1-80-3</t>
  </si>
  <si>
    <t>სრფ</t>
  </si>
  <si>
    <t>კუბ.მ</t>
  </si>
  <si>
    <t xml:space="preserve">მანქანები </t>
  </si>
  <si>
    <r>
      <t>მ</t>
    </r>
    <r>
      <rPr>
        <vertAlign val="superscript"/>
        <sz val="10"/>
        <rFont val="Sylfaen"/>
        <family val="1"/>
      </rPr>
      <t>2</t>
    </r>
  </si>
  <si>
    <t>კგ</t>
  </si>
  <si>
    <t>ელექტროდი</t>
  </si>
  <si>
    <t>ტ</t>
  </si>
  <si>
    <t>სხვა  მასალები</t>
  </si>
  <si>
    <t>ბეტონი B-15</t>
  </si>
  <si>
    <t>ს.ნ.და წ. 6-1-2</t>
  </si>
  <si>
    <t>სნ დაწ.IV-2-82 ტ-1 ცხ1.81-3</t>
  </si>
  <si>
    <t>ს. ნ. და წ.IV-2-82ტ-1ცხ 1.81-3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</si>
  <si>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2</t>
    </r>
  </si>
  <si>
    <t>საღებავი ფასადის</t>
  </si>
  <si>
    <t>წყალშემრევი</t>
  </si>
  <si>
    <t>წერტ</t>
  </si>
  <si>
    <t>22-27-1,</t>
  </si>
  <si>
    <t>ფოლადის მილი</t>
  </si>
  <si>
    <t xml:space="preserve">ქანჩი </t>
  </si>
  <si>
    <t xml:space="preserve">საკედლე  ბლოკი 39X19X19სმ  </t>
  </si>
  <si>
    <t>43</t>
  </si>
  <si>
    <t>44</t>
  </si>
  <si>
    <t>ს.ნ და წ. IV-2-84 10-11</t>
  </si>
  <si>
    <t xml:space="preserve">ხის მასალა </t>
  </si>
  <si>
    <t>პასტა ანტისეპტიკური</t>
  </si>
  <si>
    <t>რუბეროიდი</t>
  </si>
  <si>
    <t>მავთული გლინულა დ-6მმ</t>
  </si>
  <si>
    <t xml:space="preserve">მოთუთიებული ფოლ. ფურცლები </t>
  </si>
  <si>
    <t>ჭანგი</t>
  </si>
  <si>
    <t>ფერადი მეტალოკრამიტის ფურცლები გლუვი</t>
  </si>
  <si>
    <t>ს.ნ და წ. IV-2-84 10-37-1</t>
  </si>
  <si>
    <t xml:space="preserve">ხის კონსტრუქციების ცეცხლდაცვა </t>
  </si>
  <si>
    <t>ამონიმის ხსნარი</t>
  </si>
  <si>
    <t>ამონიმის სულფატი</t>
  </si>
  <si>
    <t>ნავთი</t>
  </si>
  <si>
    <t>ს.ნ და წ. IV-2-84 10-38-3</t>
  </si>
  <si>
    <t>ხის ელემენტების ანტისეპტირება</t>
  </si>
  <si>
    <t>ს.ნ და წ. IV-2-84 13-25-1</t>
  </si>
  <si>
    <r>
      <t xml:space="preserve">ს.ნ.და წ.  9-17-5 </t>
    </r>
  </si>
  <si>
    <t>ს. ნ და წ. IV-2-84 34-58-1</t>
  </si>
  <si>
    <t>ფიცარი ჩამოგანილი III ხ. 40 მმ  სისქის  და მეტი</t>
  </si>
  <si>
    <t>ფიცარი ჩამოგანილი II ხ.40მმ  და მეტი</t>
  </si>
  <si>
    <t>ს.ნ და წ .IV-2-84 8-15-1</t>
  </si>
  <si>
    <t>ხის კონსტრუქციების დაფარვა ბითუმით და რუბეროიდით, რომელიც შეხებაშია ბეტონთან</t>
  </si>
  <si>
    <t>ბიტუმი</t>
  </si>
  <si>
    <t>58</t>
  </si>
  <si>
    <t>ფერადი პროფილური  ფურცლები სისქე 0,5მმ</t>
  </si>
  <si>
    <t>ფასადის კედლების   დამუშავება და შეღებვა ფერდოების ჩათვლით ფასადის საღებავით</t>
  </si>
  <si>
    <t>ს.ნ და წ.IV-2-84  t-2 15-168-7 და15-161-2</t>
  </si>
  <si>
    <t xml:space="preserve">ფითხი ზეთოვანი - წებოვანი </t>
  </si>
  <si>
    <t>ს.ნ. და წ. IV-2-82 ტ-1 ცხ1.80-3</t>
  </si>
  <si>
    <t>წყალშემრევის მოწყობა ხელსაბანებთან</t>
  </si>
  <si>
    <t xml:space="preserve">გრუნტის უკუჩაყრა, დარჩენილი გრუნტის ადგილზე მოსწორება </t>
  </si>
  <si>
    <t>მისად</t>
  </si>
  <si>
    <t xml:space="preserve">                  მათ შორის: დამატებითი ღირებულების გადასახადი   </t>
  </si>
  <si>
    <t>ს,ნ,და წ IV-2-84 11-1-5</t>
  </si>
  <si>
    <t xml:space="preserve"> ქვიშა-ხრეშოვანი ნარევი </t>
  </si>
  <si>
    <t>არმატურა</t>
  </si>
  <si>
    <t xml:space="preserve"> არმატურა А I</t>
  </si>
  <si>
    <t xml:space="preserve"> არმატურა А III</t>
  </si>
  <si>
    <t xml:space="preserve">ლამინირებული პარკეტის ფილის მოწყობა  იატაკებზე </t>
  </si>
  <si>
    <t>ლამინირებული პარკეტის ფილა</t>
  </si>
  <si>
    <t>ლამინირებული პარკეტის დასაგები ღრუბელი</t>
  </si>
  <si>
    <t>შეკიდული ჭერის მოწყობა პლასტიკატით   დათბუნებით ქვაბამბა</t>
  </si>
  <si>
    <t xml:space="preserve">შეკიდული ჭერის მოწყობა თაბაშირმუყაოს  ფილებით ლითონის კარკასზე  დათბუნებით ქვაბამბა </t>
  </si>
  <si>
    <t xml:space="preserve">ლითონის კონსტრუქციების დამუშავება  და შეღებვა ანტიკოროზიული საღებავით </t>
  </si>
  <si>
    <t>61</t>
  </si>
  <si>
    <t>ტრანსპორტირება</t>
  </si>
  <si>
    <t xml:space="preserve">მთავარი შემყვან გამანაწილებელი ფარი </t>
  </si>
  <si>
    <t>კედლის   სანათი</t>
  </si>
  <si>
    <t>ს. ნ და წ. IV-2-82ტ-3 ცხ. 16-12-1</t>
  </si>
  <si>
    <t>ხელსაბანი</t>
  </si>
  <si>
    <t xml:space="preserve">შხაპის  წყალშემრევის მოწყობა </t>
  </si>
  <si>
    <t>ხელსაბანების  მოწყობა</t>
  </si>
  <si>
    <t>უნიტაზის მოწყობა</t>
  </si>
  <si>
    <t>უნიტაზი</t>
  </si>
  <si>
    <t>სნ და წ. IV-2-82ტ-3 ცხ. 16-6-2</t>
  </si>
  <si>
    <t>სნ.და წ. IV-2-82ტ-3 ცხ. 16.6-2</t>
  </si>
  <si>
    <t>ს. ნ და წ. IV-2-82 46-24-1 მისად</t>
  </si>
  <si>
    <t>შრომითი დანახარჯი  7,8/10</t>
  </si>
  <si>
    <t>მანქანები,  ფრეზი საგზაო მიბმული ტრაქტორის გარეშე   4,1/10</t>
  </si>
  <si>
    <t xml:space="preserve">  d- 20 მმ ვენტილის დაყენება</t>
  </si>
  <si>
    <t>ს.ნ და წ.  IV-2-82 ტ-4 ცხ.27-39-1(2)</t>
  </si>
  <si>
    <t>ასფალტობეტონის დამგები 1,15*0,00302</t>
  </si>
  <si>
    <t>სატკეპნი საგზაო თვითმავალი, გლუვი -5 ტ 1,15*0,0037</t>
  </si>
  <si>
    <t>იგივე -10 ტ</t>
  </si>
  <si>
    <t xml:space="preserve">სასმელი წყლის დაერთება არსებულ ქსელზე, </t>
  </si>
  <si>
    <t>25</t>
  </si>
  <si>
    <t>62</t>
  </si>
  <si>
    <t>სანათი   კედლის</t>
  </si>
  <si>
    <t>8,3-58</t>
  </si>
  <si>
    <t>8,3-61</t>
  </si>
  <si>
    <t>ს.ნ. და წ. IV-2-82 ტ-5 ცხ.33-20-6</t>
  </si>
  <si>
    <t>13-105</t>
  </si>
  <si>
    <t>შედუღების აგრეგატი</t>
  </si>
  <si>
    <t xml:space="preserve">ფოლადის გლინულა  დიამ 18მმ, </t>
  </si>
  <si>
    <t>1.6-59</t>
  </si>
  <si>
    <t xml:space="preserve"> ფოლადის ზოლოვანა 40X4</t>
  </si>
  <si>
    <t>1,1-20</t>
  </si>
  <si>
    <t>8,1-3</t>
  </si>
  <si>
    <t>ს. ნ და წ IV-2-82 ტ-8 ცხ. 46-18-4</t>
  </si>
  <si>
    <t>ს.ნ. და წ. IV-2-82 ტ-3 ცხ. 21-11-1</t>
  </si>
  <si>
    <t>დ-100 მმ საყოფაცხოვრებო გამწოვი ვენტილიატორის მოწყობა</t>
  </si>
  <si>
    <t>დ-100 მმ საყოფაცხოვრებო გამწოვი ვენტილიატორი</t>
  </si>
  <si>
    <t>7-6</t>
  </si>
  <si>
    <t>13-234</t>
  </si>
  <si>
    <t xml:space="preserve">ვენტილი d-20მმ </t>
  </si>
  <si>
    <t>13-218</t>
  </si>
  <si>
    <t>13-219</t>
  </si>
  <si>
    <t>2,1-41</t>
  </si>
  <si>
    <t>5,-22</t>
  </si>
  <si>
    <t>არსებული  ასფალტობეტონის  საფარის გაჭრა</t>
  </si>
  <si>
    <t>1,10-14</t>
  </si>
  <si>
    <t>1,10-17</t>
  </si>
  <si>
    <t>4,2-16</t>
  </si>
  <si>
    <t>5,-21</t>
  </si>
  <si>
    <t>2,2-46</t>
  </si>
  <si>
    <t>10,3-7</t>
  </si>
  <si>
    <t>პლინტუსი ლამინირებული</t>
  </si>
  <si>
    <t>13-190</t>
  </si>
  <si>
    <t>4,2-84</t>
  </si>
  <si>
    <t>1,10-1</t>
  </si>
  <si>
    <t>4,1-337</t>
  </si>
  <si>
    <t>4,1-338</t>
  </si>
  <si>
    <t>4,1-365</t>
  </si>
  <si>
    <t>4,1-35</t>
  </si>
  <si>
    <t>4,2-33</t>
  </si>
  <si>
    <t>4,3-16</t>
  </si>
  <si>
    <t>შეკიდული ჭერი პლასტიკატი</t>
  </si>
  <si>
    <t>10,4-4</t>
  </si>
  <si>
    <t>პლასტმასის კუთხოვანა</t>
  </si>
  <si>
    <t>10,4-7</t>
  </si>
  <si>
    <t>4,2-54</t>
  </si>
  <si>
    <t>5,-8</t>
  </si>
  <si>
    <t>2,6-45</t>
  </si>
  <si>
    <t>2,6-25</t>
  </si>
  <si>
    <t>6-13</t>
  </si>
  <si>
    <t>6-24</t>
  </si>
  <si>
    <t>6-44</t>
  </si>
  <si>
    <t>13-232</t>
  </si>
  <si>
    <t>კედებში და ჭერში  გაყვანილობისათვის ნახვრეტების მოწყობა</t>
  </si>
  <si>
    <t>სნ და წ IV-2-82 ტ-1 ცხ1.80-3</t>
  </si>
  <si>
    <t>23-15-1, მისად</t>
  </si>
  <si>
    <t xml:space="preserve">დახერხილი ხე </t>
  </si>
  <si>
    <t>ვენტილაცია, კონდენცირება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</si>
  <si>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1/5</t>
    </r>
  </si>
  <si>
    <t>ს.ნ. და წ. IV-2-82 თ-6 ცხ. 10-742-13</t>
  </si>
  <si>
    <t>სახანძრო</t>
  </si>
  <si>
    <r>
      <t>ხარჯ.</t>
    </r>
    <r>
      <rPr>
        <sz val="10"/>
        <rFont val="Acad Nusx Geo"/>
        <family val="2"/>
      </rPr>
      <t>#1/4</t>
    </r>
  </si>
  <si>
    <t>23</t>
  </si>
  <si>
    <t>24</t>
  </si>
  <si>
    <t>26</t>
  </si>
  <si>
    <t>12,1-61</t>
  </si>
  <si>
    <t>ს.ნ. და წ. IV-2-82 თ-6 ცხ. 10-744-5</t>
  </si>
  <si>
    <t>სამისამართო კვამლის დეტექტორის  სამაგრი ძირი</t>
  </si>
  <si>
    <t>აკუმულატორი 12V/7Ah  RSA 15</t>
  </si>
  <si>
    <t>ს.ნ. და წ. IV-2-82 თ-36ცხ. 10-54-11</t>
  </si>
  <si>
    <r>
      <t xml:space="preserve"> სპილენძის ძარღვიანი სადენი N2XH FE 3X2,5 მმ</t>
    </r>
    <r>
      <rPr>
        <b/>
        <vertAlign val="superscript"/>
        <sz val="10"/>
        <rFont val="Sylfaen"/>
        <family val="1"/>
      </rPr>
      <t>2</t>
    </r>
  </si>
  <si>
    <t>8,3-21</t>
  </si>
  <si>
    <r>
      <t xml:space="preserve"> სპილენძის ძარღვიანი სადენი  3X2,5 მმ</t>
    </r>
    <r>
      <rPr>
        <vertAlign val="superscript"/>
        <sz val="10"/>
        <rFont val="Sylfaen"/>
        <family val="1"/>
      </rPr>
      <t>2</t>
    </r>
  </si>
  <si>
    <t>ს.ნ.და წ. 6-15-11</t>
  </si>
  <si>
    <t xml:space="preserve">გრუნტის მოჭრა მოსწორება ხელით </t>
  </si>
  <si>
    <t>დუშეთის მუნიციპალიტეტის, ფასანაურის ა/ე დაბა ფასანაურში სპორტული დარბაზის რეაბილიტაცია</t>
  </si>
  <si>
    <t xml:space="preserve">შედგენილია:  2019 წლის IV კვარტლის დონეზე </t>
  </si>
  <si>
    <t xml:space="preserve">დუშეთის მუნიციპალიტეტის, ფასანაურის ა/ე დაბა ფასანაურში სპორტული დარბაზის რეაბილიტაცია   </t>
  </si>
  <si>
    <t xml:space="preserve">დუშეთის მუნიციპალიტეტის, ფასანაურის ა/ე დაბა ფასანაურში სპორტული დარბაზის რეაბილიტაცია     </t>
  </si>
  <si>
    <t xml:space="preserve">დუშეთის მუნიციპალიტეტი   </t>
  </si>
  <si>
    <t>ბეტონის კედლის გამოჭრა ღიობის მოსაწყობად</t>
  </si>
  <si>
    <t>სნ. და წ. V-2-84 46-32-3</t>
  </si>
  <si>
    <t xml:space="preserve">არსებული ხის კარების დემონტაჟი </t>
  </si>
  <si>
    <t>ბეტონის ტიხარის დემონტაჟი</t>
  </si>
  <si>
    <t>ს.ნ და წ IV-2-84 46-28-3</t>
  </si>
  <si>
    <t>14,10.</t>
  </si>
  <si>
    <t xml:space="preserve">ბეტონის გარე კიბის მოწყობა კიბის უჯრედთან,  ბეტონი  B-15 კლასის  </t>
  </si>
  <si>
    <t>ბეტონი B-22,5</t>
  </si>
  <si>
    <t xml:space="preserve">მონოლითური რ/ბეტონის სარტყლის   მოწყობა ბეტონი  B-22,5 კლასის  </t>
  </si>
  <si>
    <r>
      <t xml:space="preserve">ლითონის ორტესებრი ძელი </t>
    </r>
    <r>
      <rPr>
        <b/>
        <sz val="10"/>
        <rFont val="Acad Nusx Geo"/>
        <family val="2"/>
      </rPr>
      <t>#</t>
    </r>
    <r>
      <rPr>
        <b/>
        <sz val="10"/>
        <rFont val="Sylfaen"/>
        <family val="1"/>
      </rPr>
      <t>16 კოჭის მოწყობა</t>
    </r>
  </si>
  <si>
    <r>
      <t xml:space="preserve">ლითონის ორტესებრი ძელი </t>
    </r>
    <r>
      <rPr>
        <sz val="10"/>
        <rFont val="Acad Nusx Geo"/>
        <family val="2"/>
      </rPr>
      <t>#</t>
    </r>
    <r>
      <rPr>
        <sz val="10"/>
        <rFont val="Sylfaen"/>
        <family val="1"/>
      </rPr>
      <t xml:space="preserve">16 31,15 X1,02 </t>
    </r>
  </si>
  <si>
    <t xml:space="preserve">ლითონის ორტესებრი ძელის დამუშავება  და შეღებვა ანტიკოროზიული საღებავით </t>
  </si>
  <si>
    <t xml:space="preserve">მონოლითური რ/ბეტონის ჩარჩოს   მოწყობა   ბეტონი  B-22,5 კლასის  </t>
  </si>
  <si>
    <t>ცემენტის ხსნარი მ-200</t>
  </si>
  <si>
    <t xml:space="preserve">მინაპაკეტით შემინული თეთრი პროფილის მეტალოპლასმასის ფანჯრების მოწყობა სისქე 6  სმ </t>
  </si>
  <si>
    <t>მეტალოპლასმასის ფანჯრის ბლოკი სისქე 6 სმ</t>
  </si>
  <si>
    <t>მინაპაკეტით შემინული თეთრი პროფილის მეტალოპლასმასის სარკმლის მოწყობა სისქე 6 სმ</t>
  </si>
  <si>
    <t>მეტალოპლასმასის სარკმლის ბლოკი სისქე 6 სმ</t>
  </si>
  <si>
    <t>ფერდოების მოწყობა კარ-ფანჯრებზე 242X2</t>
  </si>
  <si>
    <t>სნ. და წ. V-2-84 46-32-2</t>
  </si>
  <si>
    <t>ანჯამა</t>
  </si>
  <si>
    <t xml:space="preserve">საკეტი </t>
  </si>
  <si>
    <t>ცემენტის ხსნარი  მ-25</t>
  </si>
  <si>
    <t>4,1-368</t>
  </si>
  <si>
    <t>4,1-336</t>
  </si>
  <si>
    <t>5,-85</t>
  </si>
  <si>
    <t>1,1-24</t>
  </si>
  <si>
    <t>1,1-25</t>
  </si>
  <si>
    <t>ნახვრეტების შევსება ცემენტის ხსნარით მ-200</t>
  </si>
  <si>
    <t>4-367</t>
  </si>
  <si>
    <t>10,3-4</t>
  </si>
  <si>
    <t>5-102</t>
  </si>
  <si>
    <t>კვადრატული მილი 70X70X4 მმ  38,8X1,02</t>
  </si>
  <si>
    <t>ლითონის ჩარჩოს მოწყობა მილკვადრაიებით 70X70X4მმ კარით და ლითონის ბადით დ-10მმ არმატურით</t>
  </si>
  <si>
    <t>ს.ნ და წ. IV-2-84 11-3-3</t>
  </si>
  <si>
    <t xml:space="preserve">გაზი </t>
  </si>
  <si>
    <t xml:space="preserve">კგ </t>
  </si>
  <si>
    <t>რფ</t>
  </si>
  <si>
    <t>ხის მასალა 10X10 სმ</t>
  </si>
  <si>
    <t>ს. ნ და წ. IV-2-84 11-27-2</t>
  </si>
  <si>
    <t>ხის დაფები  სისქე 5სმ</t>
  </si>
  <si>
    <t>ხის დაფები დამუშავებული   სისქე 2,5სმ</t>
  </si>
  <si>
    <t xml:space="preserve">პლინტუსი </t>
  </si>
  <si>
    <t>ხის იატაკების მოხვეწა</t>
  </si>
  <si>
    <t>კვმ</t>
  </si>
  <si>
    <t xml:space="preserve">ს.ნ და წ.IV-2-84  ტ-2 15-159-3 </t>
  </si>
  <si>
    <t>ხის იატაკების შეღებვა ზეთოვანი საღებავით ორჯერ</t>
  </si>
  <si>
    <t>შრომის დანახარჯი 0,482X1,5</t>
  </si>
  <si>
    <t>სნ. და წ. V-2-84 46-30-5</t>
  </si>
  <si>
    <t>კერამიკული ფილების აყრა იატაკიდან</t>
  </si>
  <si>
    <t>21</t>
  </si>
  <si>
    <t>22</t>
  </si>
  <si>
    <t>4-386</t>
  </si>
  <si>
    <t>5--8</t>
  </si>
  <si>
    <t>1,1-42</t>
  </si>
  <si>
    <t>5--10</t>
  </si>
  <si>
    <t>5--125</t>
  </si>
  <si>
    <t xml:space="preserve">საღებავი ზეთოვანი </t>
  </si>
  <si>
    <t xml:space="preserve">საფუძვლის მოწყობა  ქვიშა ხრეშოვანი ნარევით </t>
  </si>
  <si>
    <t>ბეტონის ფილის (იატაკის) მოწყობა +0,00 ნიშნ. ბეტონი  B-15 7,32+11,53</t>
  </si>
  <si>
    <t>ორი ფენა იზოლაციის მოწყობა საიზოლაციო მასალით  რუბეროიდით, ხის იატაკის ქვეშ პირველი სართული</t>
  </si>
  <si>
    <t xml:space="preserve">იატაკის  ხის კოჭების კვეთით 10X10 სმ მოწყობა </t>
  </si>
  <si>
    <t xml:space="preserve">ხის (შავი იატაკი პირველი ფენა)  იატაკების  მოწყობა  სისქე 5სმ  </t>
  </si>
  <si>
    <t>კერამიკული  ფილების მოწყობა იატაკებზე, პლინტუსების ჩათვლით 213,09+9,6</t>
  </si>
  <si>
    <t>ბუნებრივი მარმარილოს ფილებით სისქით 3სმ, კიბის საფეხურების და მოედნების მოპირკეთება  პლინტუსების ჩათვლით 21,67+3</t>
  </si>
  <si>
    <t>ხის კარკასის მოწყობა, შეკიდული ჭერისათვის</t>
  </si>
  <si>
    <t>ჭერები</t>
  </si>
  <si>
    <t>თაბაშირმუყაოს  ფილების    დამუშავება და შეღებვა ჭერში, წყალემულსიის საღებავით</t>
  </si>
  <si>
    <t xml:space="preserve">ბათქაშის მოწყობა შიდა ახალ ამოშენებულ კედლებზე </t>
  </si>
  <si>
    <t>5-120</t>
  </si>
  <si>
    <t>5-119</t>
  </si>
  <si>
    <t>5-126</t>
  </si>
  <si>
    <t>4,1-374</t>
  </si>
  <si>
    <t>ს.ნ და წ.IV-2-84 11-30-3</t>
  </si>
  <si>
    <t>4,-266</t>
  </si>
  <si>
    <t>4,1-454</t>
  </si>
  <si>
    <t>4,2-46</t>
  </si>
  <si>
    <t>კერამიკული ფილების აკვრა კედელზე სველ წერტილებში (ბოლომდე მეორე სართული)</t>
  </si>
  <si>
    <t>კერამიკული ფილების აკვრა კედელზე სამზარეულოში (ბოლომდე)</t>
  </si>
  <si>
    <t>შიდა კედლები და მოაჯირი</t>
  </si>
  <si>
    <t>კვადრატული მილი 40X40X3 მმ  82,26X1,02</t>
  </si>
  <si>
    <t>ქაფპლასტის კარნიზების მოწყობა მუყაოთაბაშირის ჭერში</t>
  </si>
  <si>
    <t>წებო ცემენტი</t>
  </si>
  <si>
    <t>ქაფპლასტის კარნიზები</t>
  </si>
  <si>
    <t>ლითონის მილკვადრატებით 40X40X3მმ შიდა კიბის მოაჯირების მოწყობა</t>
  </si>
  <si>
    <t>ხის დგარებისა და კოჭების დემონტაჟი (II სართულის ჩამოხურულ ნაწილში) შემდგომში გამოყენებით</t>
  </si>
  <si>
    <t xml:space="preserve">ხის სანივნივე სისტემის აღდგენა არსებული ხის მასალით  </t>
  </si>
  <si>
    <t>ხის მასალა არსებული</t>
  </si>
  <si>
    <t>სახურავის ბურულის   მოწყობა ფერადი პროფილური ფურცლებით  სისქე 0,5მმ და  ხის მოლარტყვის მოწყობა სისქით 30მმ</t>
  </si>
  <si>
    <t>შეფიცვრა სისქე 30 მმ 1,7X1,05</t>
  </si>
  <si>
    <t>სჭვალი(პაკოვკი)</t>
  </si>
  <si>
    <t>1,10-27</t>
  </si>
  <si>
    <t>1,10-28</t>
  </si>
  <si>
    <t>სახურავის კონსოლური ნაწილის,  პერიმეტრის, პარაპეტის, მეორე სართულის სასტუმრო ოთახებთან გარე კედლის (იხ. პროექტი)  და კეხის შეფუთვა     ფერადი გლუვი მეტალოკრამიტის ფურცლებით</t>
  </si>
  <si>
    <t xml:space="preserve">ხის ფიცარის მოწყობა მეორე სართულის სასტუმრო ოთახებთან გარე კედლზე, გლუვი  მეტალოკრამიტის ფურცლების მოსაწყობად   </t>
  </si>
  <si>
    <t>4,1-520</t>
  </si>
  <si>
    <t xml:space="preserve">შრომითი დანახარჯი  </t>
  </si>
  <si>
    <t xml:space="preserve">არსებული თუნუქის სახურავის  გაწმენდა   დაგრუნტვა </t>
  </si>
  <si>
    <t xml:space="preserve">გრუნტი </t>
  </si>
  <si>
    <t xml:space="preserve"> გამხსნელი</t>
  </si>
  <si>
    <t xml:space="preserve">არსებული თუნუქის სახურავის   შეღებვა ანტიკოროზიული საღებავით </t>
  </si>
  <si>
    <t xml:space="preserve">სნ და წ. IV-2-84 13-15-4 </t>
  </si>
  <si>
    <t>4,2-43</t>
  </si>
  <si>
    <t>4,2-77</t>
  </si>
  <si>
    <t>4.1-242</t>
  </si>
  <si>
    <t>33</t>
  </si>
  <si>
    <t>36</t>
  </si>
  <si>
    <t>59</t>
  </si>
  <si>
    <t>60</t>
  </si>
  <si>
    <t>65</t>
  </si>
  <si>
    <t>66</t>
  </si>
  <si>
    <t>67</t>
  </si>
  <si>
    <t>68</t>
  </si>
  <si>
    <t xml:space="preserve">პლასმასის  წყალსადენის მილების მოწყობა d-32მმ </t>
  </si>
  <si>
    <t>პლასმასის მილი დ-32მმ</t>
  </si>
  <si>
    <t>ფიტინგი d-32მმ</t>
  </si>
  <si>
    <t xml:space="preserve">  d- 32 მმ ვენტილის დაყენება</t>
  </si>
  <si>
    <t xml:space="preserve">ვენტილი d-32მმ </t>
  </si>
  <si>
    <t>პლასმასის  წყალსადენის მილების მოწყობა d-20მმ</t>
  </si>
  <si>
    <t>საშხაპეს  ქვეშის (პადონი) მოწყობა</t>
  </si>
  <si>
    <t xml:space="preserve">საშხაპეს  ქვეში (პადონი) </t>
  </si>
  <si>
    <t>ორსექციანი სარეცხელას   მოწყობა</t>
  </si>
  <si>
    <t xml:space="preserve">ორსექციანი სარეცხელა  </t>
  </si>
  <si>
    <t>წყალშემრევის მოწყობა სარეცხელასთან</t>
  </si>
  <si>
    <t xml:space="preserve">ფასონური ნაწილები d-70 მმ </t>
  </si>
  <si>
    <t xml:space="preserve">ერთწრედიანი სახანძრო სიგნალიზაციის მართვის პანელი </t>
  </si>
  <si>
    <t xml:space="preserve">ერთწრედიანი სახანძრო სიგნალიზაციის მართვის პანელი  </t>
  </si>
  <si>
    <t xml:space="preserve">სამისამართო კვამლის დეტექტორის  მოწყობა </t>
  </si>
  <si>
    <t>12-59</t>
  </si>
  <si>
    <t xml:space="preserve">საგანგაშო სიგნალი (სირენა) </t>
  </si>
  <si>
    <t>12,-64</t>
  </si>
  <si>
    <t xml:space="preserve">სამისამართო სახანძრო ღილაკი </t>
  </si>
  <si>
    <t>12,-69</t>
  </si>
  <si>
    <t>გასასვლელის მაჩვენებელი სანათი</t>
  </si>
  <si>
    <t>9-80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</si>
  <si>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 xml:space="preserve">1/4 </t>
    </r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</si>
  <si>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1/6</t>
    </r>
  </si>
  <si>
    <t>გათბობა</t>
  </si>
  <si>
    <t>ს.ნ.და წ IV-2-82ტ-3 ცხ.18-5-1</t>
  </si>
  <si>
    <t xml:space="preserve">პლასმასის მინაბოჭკოვანი მილები  მოწყობა 50X6,9მმ </t>
  </si>
  <si>
    <t>პლასმასის მინაბოჭკოვანი მილები  მოწყობა  50X6,9მმ მმ</t>
  </si>
  <si>
    <t>ფიტინგი d-50 მმ</t>
  </si>
  <si>
    <t xml:space="preserve">პლასმასის მინაბოჭკოვანი მილები  მოწყობა 40X6,7მმ </t>
  </si>
  <si>
    <t>პლასმასის მინაბოჭკოვანი მილები  მოწყობა  40X6,7მმ მმ</t>
  </si>
  <si>
    <t>ფიტინგი d-40 მმ</t>
  </si>
  <si>
    <t>ფიტინგი d-20 მმ</t>
  </si>
  <si>
    <t>ს.ნ. და წ. IV-2-82ტ-3 ცხ. 16.22</t>
  </si>
  <si>
    <t xml:space="preserve">ქვაბი </t>
  </si>
  <si>
    <t>ს.ნ. და წ  IV-2-82 ტ3 ცხ. 16-2-2</t>
  </si>
  <si>
    <t xml:space="preserve"> ქოლგა</t>
  </si>
  <si>
    <t>ს.ნ და წ. IV-2-82ტ-3 ცხ.18-11-7</t>
  </si>
  <si>
    <t xml:space="preserve">კომპლ </t>
  </si>
  <si>
    <t>IV-2-82ტ-3 ცხ.18-11-7</t>
  </si>
  <si>
    <t>ს.ნ. და წ. IV-2-82 ტ-3 ცხ.18-6-1</t>
  </si>
  <si>
    <t>საფართოებელი ავზი V-50 ლ</t>
  </si>
  <si>
    <t>სნ და წ  IV-2-82 ტ-3 ცხ.18-8-1</t>
  </si>
  <si>
    <t xml:space="preserve"> ტუმბო 3,6მ /სთ  H-4მ</t>
  </si>
  <si>
    <r>
      <t>ხარჯ.</t>
    </r>
    <r>
      <rPr>
        <sz val="10"/>
        <rFont val="Acad Nusx Geo"/>
        <family val="2"/>
      </rPr>
      <t>#1/6</t>
    </r>
  </si>
  <si>
    <t>2,6-59</t>
  </si>
  <si>
    <t>6-52</t>
  </si>
  <si>
    <t>6-8</t>
  </si>
  <si>
    <t>6-6</t>
  </si>
  <si>
    <t>6-9</t>
  </si>
  <si>
    <t>6-21</t>
  </si>
  <si>
    <t>2,6-35</t>
  </si>
  <si>
    <t xml:space="preserve">სახანძრო სიგნალიზაციის კაბელი 2X2X0,8JH(ST)HFE 180 FE 180  </t>
  </si>
  <si>
    <t>12-57</t>
  </si>
  <si>
    <t>2,6-65</t>
  </si>
  <si>
    <t xml:space="preserve"> ფასადის კედლებზე, ლითონის  ბადის მოწყობა დ-2,5 მმ 50X50მმ  (გ-ღეღძი)</t>
  </si>
  <si>
    <t xml:space="preserve"> ლითონის  ბადe  დ-2,5 მმ 50X50მმ  (გ-ღეღძი)</t>
  </si>
  <si>
    <t>1,9-10</t>
  </si>
  <si>
    <t>ბათქაშის მოწყობა ფასადის კედლებზე,  ლითონის  ბადის  დ-2,5 მმ 50X50მმ- ის გათვალისწინებით (გ-ღეღძი)</t>
  </si>
  <si>
    <t>ბათქაშის აღდგენა  ფასადის კედლებზე ნაწილობრივ</t>
  </si>
  <si>
    <t>69</t>
  </si>
  <si>
    <t>უკანა ეზოში არსებული სამშენებლო ნარჩენების ხელით გამოტანა და დატვირთვა ავტოთვითმცლელზე   14,12კბმ</t>
  </si>
  <si>
    <t>4,2-94</t>
  </si>
  <si>
    <t>4,3-22</t>
  </si>
  <si>
    <t>გარე ქსელი წყალმომარაგება, კანალიზაცია,</t>
  </si>
  <si>
    <t>ს,ნ,და წ IV-2-84 11-1-3</t>
  </si>
  <si>
    <t>საფუძვლის მოწყობა ღორღით</t>
  </si>
  <si>
    <t>ღორღი</t>
  </si>
  <si>
    <t>ს.ნ და წ.  IV-2-82 ტ-4 ცხ.27-32 მისად</t>
  </si>
  <si>
    <t xml:space="preserve">ასფალტის საფარის ქვეშ თხევადი ბიტუმის მოსხმა  </t>
  </si>
  <si>
    <t>შრომითი დანახარჯი (1,15*0,0167)*2</t>
  </si>
  <si>
    <t xml:space="preserve">აუტოგუდრონატორი -7000ლ </t>
  </si>
  <si>
    <t xml:space="preserve">თხევადი ბიტუმი </t>
  </si>
  <si>
    <t>ქვიშა</t>
  </si>
  <si>
    <t>მილის შეფუთვა  ქვიშით</t>
  </si>
  <si>
    <t>გრუნტის გათხრა ხელით საკანალიზაციო ჭის 1X1X1-4ც   მოსაწყობად, გვერდზე გატანით</t>
  </si>
  <si>
    <t>ზედმეტი გრუნტის   გატანა 10 კმ მანძილზე</t>
  </si>
  <si>
    <r>
      <t xml:space="preserve">ს.ნ.და წ.  23-23 </t>
    </r>
  </si>
  <si>
    <t xml:space="preserve">თუჯის ხუფის მოწყობა დ-600  მმ-ზე </t>
  </si>
  <si>
    <t xml:space="preserve">თუჯის ხუფი დ-600  მმ-ზე </t>
  </si>
  <si>
    <t>ბეტონის საკანალიზაციო ჭის მოწყობა ხუფით ბეტონი B-15 კლსის 1X1X1-4ც</t>
  </si>
  <si>
    <t xml:space="preserve">გრუნტის უკუჩაყრა ხელით </t>
  </si>
  <si>
    <t>ზედმეტი გრუნტის დატვირთვა ავტოთვითმცლელზე   8,4 კბმ</t>
  </si>
  <si>
    <t>ასფალტის საფარის აღდგენა</t>
  </si>
  <si>
    <t>გარე ქსელი გაზმომარაგებაზე</t>
  </si>
  <si>
    <t>ს.ნ.და წ.  1-144-4</t>
  </si>
  <si>
    <t>ამწე</t>
  </si>
  <si>
    <t xml:space="preserve">სხვა მანქანები </t>
  </si>
  <si>
    <t>ბეტონის საფარის  დაშლა</t>
  </si>
  <si>
    <t>გრუნტის გათხრა ხელით გაზგაყვანილობის   მილების მოსაწყობად</t>
  </si>
  <si>
    <t xml:space="preserve">  d- 25 მმ სფერული ვენტილის დაყენება</t>
  </si>
  <si>
    <t xml:space="preserve">სფერული ვენტილი d-25მმ </t>
  </si>
  <si>
    <t>ბეტონის საფარის მოწყობა სისქე 10 სმ ბეტონი B-20</t>
  </si>
  <si>
    <t>ბეტონი B-20</t>
  </si>
  <si>
    <t xml:space="preserve">გარე ქსელი წყალმომარაგება კანალიზაცია, ჭა  </t>
  </si>
  <si>
    <t xml:space="preserve">გარე ქსელი გაზმომარაგებაზე  </t>
  </si>
  <si>
    <t>ფასონური ნაწილები</t>
  </si>
  <si>
    <t xml:space="preserve">სულ: ხარჯთაღრიცხვით </t>
  </si>
  <si>
    <t>4,1-240</t>
  </si>
  <si>
    <t>4-126</t>
  </si>
  <si>
    <t xml:space="preserve">ს.ნ და წ .IV-2-84 46-24-1 </t>
  </si>
  <si>
    <t>4,1-245</t>
  </si>
  <si>
    <t xml:space="preserve">ასფალტის საფარი ზედა ფენის დაგება  წვრილმარცვლოვანი მკვრივი, ასფალტო ბეტონის ცხელი ნარევი   სისქე  5 სმ  </t>
  </si>
  <si>
    <t>შრომითი დანახარჯი 1,15( 37,5+4*0,07)/1000</t>
  </si>
  <si>
    <t>ასფალტი წვრილმარცვლოვანი (103+4X12,8)/1000</t>
  </si>
  <si>
    <t>4,1-518</t>
  </si>
  <si>
    <t>4,1-501</t>
  </si>
  <si>
    <t>13-199</t>
  </si>
  <si>
    <t>13-44</t>
  </si>
  <si>
    <t>d-25 მმ -იანი სისქით  3,2მმ   ფოლადის მილის მოწყობა</t>
  </si>
  <si>
    <t>2,1-104</t>
  </si>
  <si>
    <t>6-105</t>
  </si>
  <si>
    <t xml:space="preserve"> ვენტილი შემსვლელი</t>
  </si>
  <si>
    <t xml:space="preserve"> ვენტილი გამომსვლელი</t>
  </si>
  <si>
    <t>კედელზე ჩამოსაკიდი გათბობის ქვაბი 35 კვტ სიმძლავრის  გაზის სანთურით</t>
  </si>
  <si>
    <t>7-181</t>
  </si>
  <si>
    <t>სნ. და წ. V-2-84 46-30-2</t>
  </si>
  <si>
    <t>არსებული ხის იატაკების დემონტაჟი</t>
  </si>
  <si>
    <t>ამორტიზირებული  შეკიდული ჭერის დემონტაჟი</t>
  </si>
  <si>
    <t>29</t>
  </si>
  <si>
    <t>ს.ნ და წ .IV-2-84 46-23-5</t>
  </si>
  <si>
    <t xml:space="preserve">კედელზე არსებული ნალესის  ჩამოყრა </t>
  </si>
  <si>
    <t>ბათქაშის აღდგენა შიდა არსებულ კედლებზე, საიზოლაციო ხსნარის დამატებით</t>
  </si>
  <si>
    <t>საიზოლაციო ხსნარი</t>
  </si>
  <si>
    <t>4,1-440</t>
  </si>
  <si>
    <t>სხვადასვა დიამეტრის ლითონის მილების  დემონტაჟი დასაწყობება</t>
  </si>
  <si>
    <t>კიბის ლითონის მოაჯირის   დემონტაჟი დასაწყობება</t>
  </si>
  <si>
    <t xml:space="preserve">მეორე სართულის არსებული მოაჯირის  გაწმენდა   დაგრუნტვა </t>
  </si>
  <si>
    <t xml:space="preserve">მეორე სართულის არსებული მოაჯირის შეღებვა ანტიკოროზიული საღებავით </t>
  </si>
  <si>
    <t>მეორე სართულზე არსებული თბოიზოლაციის დემონტაჟი</t>
  </si>
  <si>
    <t>სნ. და წ. V-2-84 46-31-3 მისად</t>
  </si>
  <si>
    <t>სამშენებლო ნარჩენების ხელით გამოტანა და დატვირთვა ავტოთვითმცლელზე (არსებულ სამშენებლო ნარჩენებთან ერთად)  20,27კბმ</t>
  </si>
  <si>
    <t>30</t>
  </si>
  <si>
    <t>31</t>
  </si>
  <si>
    <t>42</t>
  </si>
  <si>
    <t>55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</si>
  <si>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</si>
  <si>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</si>
  <si>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</si>
  <si>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</si>
  <si>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</si>
  <si>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</si>
  <si>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</si>
  <si>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</si>
  <si>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</si>
  <si>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</si>
  <si>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 xml:space="preserve">შემოსასვლელში ალუმინის კარების რეგულირება, საკეტის შეცვლა </t>
  </si>
  <si>
    <t xml:space="preserve">დ-40  ვენტილი </t>
  </si>
  <si>
    <t xml:space="preserve">პლასმასის მინაბოჭკოვანი მილები  მოწყობა 32X4,4მმ </t>
  </si>
  <si>
    <t xml:space="preserve">პლასმასის მინაბოჭკოვანი მილები  მოწყობა 25X3,5მმ </t>
  </si>
  <si>
    <t>პლასმასის მინაბოჭკოვანი მილები  მოწყობა  25X3,5მმ მმ</t>
  </si>
  <si>
    <t xml:space="preserve">პლასმასის მინაბოჭკოვანი მილები  მოწყობა 20X2,9მმ </t>
  </si>
  <si>
    <t>პლასმასის მინაბოჭკოვანი მილები  მოწყობა  32X4,4მმ მმ</t>
  </si>
  <si>
    <t>ფიტინგი d-32 მმ</t>
  </si>
  <si>
    <t>ფიტინგი d-25 მმ</t>
  </si>
  <si>
    <t>პლასმასისწყალსადენის  მილების  მოწყობა  ქვაბის წყალმომარაგებისათვის დ- 25 მმ</t>
  </si>
  <si>
    <t>პლასმასის წყალსადენის  მილები  დ-25  მმ</t>
  </si>
  <si>
    <t xml:space="preserve">დ-25  ვენტილი </t>
  </si>
  <si>
    <t xml:space="preserve"> ფილტრი დ-25 მმ</t>
  </si>
  <si>
    <t xml:space="preserve">დენის მარეგულირებელი </t>
  </si>
  <si>
    <r>
      <t>ცივი წყლის ტუმბო 3,6მ</t>
    </r>
    <r>
      <rPr>
        <b/>
        <vertAlign val="superscript"/>
        <sz val="10"/>
        <rFont val="Sylfaen"/>
        <family val="1"/>
      </rPr>
      <t>3</t>
    </r>
    <r>
      <rPr>
        <b/>
        <sz val="10"/>
        <rFont val="Sylfaen"/>
        <family val="1"/>
      </rPr>
      <t xml:space="preserve"> /სთ  H-4მ</t>
    </r>
  </si>
  <si>
    <t xml:space="preserve"> ფილტრი დ-25მმ გაზის</t>
  </si>
  <si>
    <t>მისადენების სამაგრები</t>
  </si>
  <si>
    <t>ს.ნ. და წ.IV-2-82ტ 3 ცხ. 16-16-1</t>
  </si>
  <si>
    <t>2,6-52</t>
  </si>
  <si>
    <t>2,6-51</t>
  </si>
  <si>
    <t>2,6-48</t>
  </si>
  <si>
    <t>2,6-47</t>
  </si>
  <si>
    <t>პლასმასის მინაბოჭკოვანი მილები  მოწყობა  20X2,9მმ მმ</t>
  </si>
  <si>
    <t>2,6-46</t>
  </si>
  <si>
    <t>6-102</t>
  </si>
  <si>
    <t>6-103</t>
  </si>
  <si>
    <t xml:space="preserve">ს.ნ.და წ.IV-2-82ტ-3 ცხ. 18.1-2 </t>
  </si>
  <si>
    <t>ჩამოსაკიდი გათბობის ქვაბი 35 კვტ სიმძლავრის  გაზის სანთურით</t>
  </si>
  <si>
    <t xml:space="preserve"> IV-2-82ტ-3 ცხ.18-14-1</t>
  </si>
  <si>
    <t>6-51</t>
  </si>
  <si>
    <t>2,6-58</t>
  </si>
  <si>
    <t>7-174</t>
  </si>
  <si>
    <t>6-32</t>
  </si>
  <si>
    <t>საკვამური მილი ქოლგით დამონტაჟება ლითონის მილი დ-150 მმ</t>
  </si>
  <si>
    <t>ლითონის მილი დ-150 მმ</t>
  </si>
  <si>
    <t>2,1-73</t>
  </si>
  <si>
    <t>8-291</t>
  </si>
  <si>
    <t>7-862</t>
  </si>
  <si>
    <t>7-460</t>
  </si>
  <si>
    <t>7-887</t>
  </si>
  <si>
    <t>7-25</t>
  </si>
  <si>
    <t>ელ. გამაცხელებელი 80 ლ ტევადობის</t>
  </si>
  <si>
    <t>რეზერვი გაუთვალისწინებელ ხარჯებზე  5%</t>
  </si>
  <si>
    <t>შრომის დანახარჯი</t>
  </si>
  <si>
    <t xml:space="preserve">სნ. და წ. V-2-84 46-30-2 </t>
  </si>
  <si>
    <t>კედელზე არსებული  ხის ფილების დემონტაჟი (საჭიდაო დარბაზი)</t>
  </si>
  <si>
    <t>ამორტიზირებული   რადიატორების  დემონტაჟი დასაწყობება</t>
  </si>
  <si>
    <t xml:space="preserve">არსებული  სახურავის ბურულის დემონტაჟი  </t>
  </si>
  <si>
    <t>III კატეგორიის გრუნტის ამოღება საძირკველში ბეტონის კიბის მოსაწყობად</t>
  </si>
  <si>
    <t>კედლებში ნახვრეტების მოწყობა ჩარჩოს  მოსაწყობად</t>
  </si>
  <si>
    <t>9-5-4</t>
  </si>
  <si>
    <t>10-20-1</t>
  </si>
  <si>
    <t>9-14-5 მისად.</t>
  </si>
  <si>
    <t xml:space="preserve">არსებული  ფანჯრების დემონტაჟი </t>
  </si>
  <si>
    <t>ლითონის ღერო დ-10მმ  260X1,02</t>
  </si>
  <si>
    <t xml:space="preserve">დაზიანებული კიბის საფეხურების, შუბლების და მოედნის აღდგენა ბეტონით, ბეტონი  B-20 კლასის  </t>
  </si>
  <si>
    <t>ბეტონის ჭერების  დამუშავება და შეღებვა  წყალემულსიის საღებავით (კონსოლის ქვედა ნაწილი)</t>
  </si>
  <si>
    <t xml:space="preserve">მონოლითური რ/ბეტონის ზღუდარების   მოწყობა ბეტონი  B-22,5 კლასის  </t>
  </si>
  <si>
    <t>34</t>
  </si>
  <si>
    <t>37</t>
  </si>
  <si>
    <t>50</t>
  </si>
  <si>
    <t>63</t>
  </si>
  <si>
    <t>80</t>
  </si>
  <si>
    <t>შიდა წყალმომარაგება, კანალიზაცია</t>
  </si>
  <si>
    <t xml:space="preserve"> ფილტრი დ-25მმ  წყლის</t>
  </si>
  <si>
    <t>ფოლადის მილტუჩა დ-25 მმ</t>
  </si>
  <si>
    <t>26-13-9,</t>
  </si>
  <si>
    <t xml:space="preserve">მილსადენების თბოიზოლაცია ფოლგიანი მინაბამბით </t>
  </si>
  <si>
    <t>თოფი</t>
  </si>
  <si>
    <t>ფოლგიანი მინაბამბა</t>
  </si>
  <si>
    <t xml:space="preserve">სკოჩი საიზოლაციო </t>
  </si>
  <si>
    <t>ლითონის გაზმომარაგების მილი დ- 25 მმ</t>
  </si>
  <si>
    <t>ლითონის გაზმომარაგების მილები  დ-25  მმ</t>
  </si>
  <si>
    <t>ს.ნ. და წ.IV-2-82ტ 3 ცხ. 16-7-1</t>
  </si>
  <si>
    <t>4,1-461</t>
  </si>
  <si>
    <t>ს.ნ. და წ.IV-2-82 ტ-3 ცხ 21-24-2</t>
  </si>
  <si>
    <t>თ. 8. 8,14 პ.56</t>
  </si>
  <si>
    <t xml:space="preserve"> შემყვან გამანაწილებელი ფარი </t>
  </si>
  <si>
    <t>8,14-244</t>
  </si>
  <si>
    <r>
      <t xml:space="preserve">სამფაზა ავტომატური </t>
    </r>
    <r>
      <rPr>
        <b/>
        <sz val="11"/>
        <color indexed="8"/>
        <rFont val="Sylfaen"/>
        <family val="1"/>
      </rPr>
      <t xml:space="preserve">  63ა</t>
    </r>
  </si>
  <si>
    <r>
      <t xml:space="preserve">სამფაზა ავტომატური </t>
    </r>
    <r>
      <rPr>
        <sz val="11"/>
        <color indexed="8"/>
        <rFont val="Sylfaen"/>
        <family val="1"/>
      </rPr>
      <t xml:space="preserve">  63ა</t>
    </r>
  </si>
  <si>
    <t xml:space="preserve"> შემყვან გამანაწილებელი ფარი (საქვაბეში)</t>
  </si>
  <si>
    <r>
      <t xml:space="preserve">სამფაზა ავტომატური ამომრთველი  </t>
    </r>
    <r>
      <rPr>
        <b/>
        <sz val="11"/>
        <color indexed="8"/>
        <rFont val="Sylfaen"/>
        <family val="1"/>
      </rPr>
      <t xml:space="preserve">   16ა </t>
    </r>
  </si>
  <si>
    <r>
      <t xml:space="preserve">სამფაზა ავტომატური ამომრთველი  </t>
    </r>
    <r>
      <rPr>
        <sz val="11"/>
        <color indexed="8"/>
        <rFont val="Sylfaen"/>
        <family val="1"/>
      </rPr>
      <t xml:space="preserve">   16ა </t>
    </r>
  </si>
  <si>
    <t>თ. 8. 8,14 პ.58</t>
  </si>
  <si>
    <r>
      <t xml:space="preserve">ერთფაზა ავტომატური ამომრთველი  </t>
    </r>
    <r>
      <rPr>
        <b/>
        <sz val="11"/>
        <color indexed="8"/>
        <rFont val="Sylfaen"/>
        <family val="1"/>
      </rPr>
      <t xml:space="preserve">   25ა </t>
    </r>
  </si>
  <si>
    <r>
      <t xml:space="preserve">ერთფაზა ავტომატური ამომრთველი  </t>
    </r>
    <r>
      <rPr>
        <sz val="11"/>
        <color indexed="8"/>
        <rFont val="Sylfaen"/>
        <family val="1"/>
      </rPr>
      <t xml:space="preserve">   25ა </t>
    </r>
  </si>
  <si>
    <r>
      <t xml:space="preserve">ერთფაზა ავტომატური ამომრთველი  </t>
    </r>
    <r>
      <rPr>
        <b/>
        <sz val="11"/>
        <color indexed="8"/>
        <rFont val="Sylfaen"/>
        <family val="1"/>
      </rPr>
      <t xml:space="preserve">  10ა </t>
    </r>
  </si>
  <si>
    <r>
      <t xml:space="preserve">ერთფაზა ავტომატური ამომრთველი  </t>
    </r>
    <r>
      <rPr>
        <sz val="11"/>
        <color indexed="8"/>
        <rFont val="Sylfaen"/>
        <family val="1"/>
      </rPr>
      <t xml:space="preserve">  10ა </t>
    </r>
  </si>
  <si>
    <t xml:space="preserve">ორ კონტაქტიანი ჩაფლული ტიპის შტეპსელური როზეტების დაყენება დამიწების კონტაქტით  </t>
  </si>
  <si>
    <t>ორ კონტაქტიანი შტეპსელური როზეტი</t>
  </si>
  <si>
    <t xml:space="preserve"> ჩაფლული ტიპის შტეპსელური როზეტების დაყენება დამიწების კონტაქტით  </t>
  </si>
  <si>
    <t xml:space="preserve"> შტეპსელური როზეტი</t>
  </si>
  <si>
    <t xml:space="preserve">LED ჭერის ჰერმეტიული სანათი  </t>
  </si>
  <si>
    <t>LED  ჭერის  სანათი</t>
  </si>
  <si>
    <t>ელექტრო კაბელი იზოლაციით სპილენძის ძაღრღვით 4X25</t>
  </si>
  <si>
    <r>
      <t xml:space="preserve">  სპილენძის ძარღვიანი კაბელი 2X2,5მმ</t>
    </r>
    <r>
      <rPr>
        <vertAlign val="superscript"/>
        <sz val="10"/>
        <rFont val="Sylfaen"/>
        <family val="1"/>
      </rPr>
      <t xml:space="preserve">2 </t>
    </r>
  </si>
  <si>
    <r>
      <t xml:space="preserve">  სპილენძის ძარღვიანი კაბელი  3X2,5მმ</t>
    </r>
    <r>
      <rPr>
        <vertAlign val="superscript"/>
        <sz val="10"/>
        <rFont val="Sylfaen"/>
        <family val="1"/>
      </rPr>
      <t xml:space="preserve">2 </t>
    </r>
  </si>
  <si>
    <r>
      <t xml:space="preserve">  სპილენძის ძარღვიანი კაბელი  4X6მმ</t>
    </r>
    <r>
      <rPr>
        <vertAlign val="superscript"/>
        <sz val="10"/>
        <rFont val="Sylfaen"/>
        <family val="1"/>
      </rPr>
      <t xml:space="preserve">2 </t>
    </r>
  </si>
  <si>
    <t xml:space="preserve">სპილენძის ძარღვიანი ელ.კაბელის  გაყვანა დახურული ელ. გაყვანილობისათვის </t>
  </si>
  <si>
    <t>ელექტრო კაბელი APV 10</t>
  </si>
  <si>
    <t>გოფრირებული მილი დ-32 მმ</t>
  </si>
  <si>
    <t>თ. 8. 8,14 პ.53</t>
  </si>
  <si>
    <t>თ. 8. 8,14 პ.352</t>
  </si>
  <si>
    <t>თ. 8. 8,14 პ.274</t>
  </si>
  <si>
    <t>თ. 8. 8,14 პ.254</t>
  </si>
  <si>
    <t>თ. 8. 8,14 პ.221</t>
  </si>
  <si>
    <t>თ. 8. 8,14 პ.224</t>
  </si>
  <si>
    <t>თ. 8. 8,14 პ.222</t>
  </si>
  <si>
    <t>8,3-68</t>
  </si>
  <si>
    <t>8,2-4</t>
  </si>
  <si>
    <t>8,14-364</t>
  </si>
  <si>
    <t xml:space="preserve"> __ ___________ 2020 წელი </t>
  </si>
  <si>
    <t>ელ. გამაცხელებელი  80 ლ ტევადობის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</si>
  <si>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3</t>
    </r>
  </si>
  <si>
    <t xml:space="preserve">ს.ნ და წ .IV-2-84 46-23-1 მისად </t>
  </si>
  <si>
    <t>ლითონის შემინული  კარების მოწყობა</t>
  </si>
  <si>
    <t>ლითონის  შემინული კარის ბლოკი</t>
  </si>
  <si>
    <t>LED ამსტრონგის ჭერის  სანათი - 50 W</t>
  </si>
  <si>
    <t>პლასმასის საკანალიზაციო მილების მოწყობა d-100 მმ (უხმაურო)</t>
  </si>
  <si>
    <t>პლასმასის საკანალიზაციო მილი d-100 მმ (უხმაურო)</t>
  </si>
  <si>
    <t>პლასმასის საკანალიზაციო მილების მოწყობა d-70მმ  (უხმაურო)</t>
  </si>
  <si>
    <t>პლასმასის საკანალიზაციო მილი d-70 მმ (უხმაურო)</t>
  </si>
  <si>
    <t>პლასმასის საკანალიზაციო მილების მოწყობა d-50მმ  (უხმაურო)</t>
  </si>
  <si>
    <t>პლასმასის საკანალიზაციო მილი d-50 მმ  (უხმაურო)</t>
  </si>
  <si>
    <t xml:space="preserve"> დ-50  ვენტილი </t>
  </si>
  <si>
    <t xml:space="preserve">საკანალიზაციო პლასმასის  d-150მმ მილების მოწყობა </t>
  </si>
  <si>
    <t>საკანალიზაციო პლასმასის  d-150მმ მილი</t>
  </si>
  <si>
    <r>
      <t>ხის (მეორე ფენა ) იატაკების  მოწყობა დამუშავებული  ხის მასალით სისქე 2,5სმ (37,74X0,0252=0,951 მ</t>
    </r>
    <r>
      <rPr>
        <b/>
        <vertAlign val="superscript"/>
        <sz val="10"/>
        <rFont val="Sylfaen"/>
        <family val="1"/>
      </rPr>
      <t>3</t>
    </r>
    <r>
      <rPr>
        <b/>
        <sz val="10"/>
        <rFont val="Sylfaen"/>
        <family val="1"/>
      </rPr>
      <t>)</t>
    </r>
  </si>
  <si>
    <t>ბუნებრივი მარმარილოს ფილა სისქე 3სმ</t>
  </si>
  <si>
    <t>თაბაშირმუყაოს ფილა ლითონის კარკასზე (კომპლ)</t>
  </si>
  <si>
    <t>1,9-68</t>
  </si>
  <si>
    <t xml:space="preserve">მდფ-ის ყრუ კარის მოწყობა  </t>
  </si>
  <si>
    <t>მდფ-ის ყრუ კარის ბლოკი</t>
  </si>
  <si>
    <t>პანელური რადიატორები 22,600X600</t>
  </si>
  <si>
    <t>პანელური რადიატორები 22,600X600 1ც</t>
  </si>
  <si>
    <t>პანელური რადიატორები 22,600X700 1ც</t>
  </si>
  <si>
    <t>პანელური რადიატორები 22,600X700</t>
  </si>
  <si>
    <t>პანელური რადიატორები 22,600X800 2ც</t>
  </si>
  <si>
    <t>პანელური რადიატორები 22,600X800</t>
  </si>
  <si>
    <t>პანელური რადიატორები 22,600X1100 8ც</t>
  </si>
  <si>
    <t>პანელური რადიატორები 22,600X1100</t>
  </si>
  <si>
    <t>პანელური რადიატორები 22,600X1300 7ც</t>
  </si>
  <si>
    <t>პანელური რადიატორები 22,600X1300</t>
  </si>
  <si>
    <t>პანელური რადიატორები 22,600X1400 7ც</t>
  </si>
  <si>
    <t>პანელური რადიატორები 22,600X1400</t>
  </si>
  <si>
    <t>პანელური რადიატორები 22,600X1500 2ც</t>
  </si>
  <si>
    <t>პანელური რადიატორები 22,600X1500</t>
  </si>
  <si>
    <t>27</t>
  </si>
  <si>
    <t>საცირკულაციო  ტუმბო UPS 25-80</t>
  </si>
  <si>
    <t xml:space="preserve">ს.ნ და წ .IV-2-84 46-23-მის </t>
  </si>
  <si>
    <t>სნ. და წ. V-2-84 46-27-4 მისადაგ.</t>
  </si>
  <si>
    <t xml:space="preserve"> კედლების ამოშენება ბეტონის საკედლე ბლოკებით 39X19X19 სმ  კედლის სისქე 20სმ  </t>
  </si>
  <si>
    <t>ზუმფარა  მსხვილმარცვლოვანი</t>
  </si>
  <si>
    <t>ზუმფარა  წვრილმარცვლოვანი</t>
  </si>
  <si>
    <t>ს.ნ და წ.IV-2-84  ტ-2 11-199 დამ</t>
  </si>
  <si>
    <t>ს.ნ და წ.IV-2-84 11-30-1</t>
  </si>
  <si>
    <t>%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</si>
</sst>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0.0%"/>
    <numFmt numFmtId="198" formatCode="_-* #,##0.0_р_._-;\-* #,##0.0_р_._-;_-* &quot;-&quot;?_р_._-;_-@_-"/>
    <numFmt numFmtId="199" formatCode="#,##0.000"/>
  </numFmts>
  <fonts count="91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cad Mt_n"/>
      <family val="2"/>
    </font>
    <font>
      <sz val="11"/>
      <name val="AcadNusx"/>
      <family val="0"/>
    </font>
    <font>
      <sz val="10"/>
      <name val="Arial"/>
      <family val="2"/>
    </font>
    <font>
      <sz val="10"/>
      <name val="Acad Nusx Geo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sz val="8"/>
      <name val="Sylfaen"/>
      <family val="1"/>
    </font>
    <font>
      <sz val="8"/>
      <name val="LitNusx"/>
      <family val="0"/>
    </font>
    <font>
      <b/>
      <sz val="14"/>
      <name val="Acad Nusx Geo"/>
      <family val="2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sz val="10"/>
      <color indexed="10"/>
      <name val="LitNusx"/>
      <family val="0"/>
    </font>
    <font>
      <sz val="12"/>
      <color indexed="12"/>
      <name val="AcadNusx"/>
      <family val="0"/>
    </font>
    <font>
      <sz val="12"/>
      <color indexed="10"/>
      <name val="AcadNusx"/>
      <family val="0"/>
    </font>
    <font>
      <sz val="10"/>
      <color indexed="12"/>
      <name val="AcadNusx"/>
      <family val="0"/>
    </font>
    <font>
      <sz val="12"/>
      <name val="AcadNusx"/>
      <family val="0"/>
    </font>
    <font>
      <strike/>
      <vertAlign val="superscript"/>
      <sz val="10"/>
      <name val="Sylfaen"/>
      <family val="1"/>
    </font>
    <font>
      <b/>
      <sz val="10"/>
      <name val="A_Nusxuri"/>
      <family val="0"/>
    </font>
    <font>
      <b/>
      <sz val="10"/>
      <name val="Academic"/>
      <family val="2"/>
    </font>
    <font>
      <b/>
      <sz val="10"/>
      <name val="Acad Nusx Geo"/>
      <family val="2"/>
    </font>
    <font>
      <sz val="12"/>
      <name val="Arial"/>
      <family val="2"/>
    </font>
    <font>
      <sz val="10"/>
      <color indexed="10"/>
      <name val="AcadNusx"/>
      <family val="0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cadNusx"/>
      <family val="0"/>
    </font>
    <font>
      <b/>
      <sz val="11"/>
      <color indexed="8"/>
      <name val="Sylfaen"/>
      <family val="1"/>
    </font>
    <font>
      <b/>
      <strike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 horizontal="center" vertical="center" wrapText="1"/>
    </xf>
    <xf numFmtId="195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22" fillId="0" borderId="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4" fillId="33" borderId="0" xfId="0" applyFont="1" applyFill="1" applyAlignment="1">
      <alignment/>
    </xf>
    <xf numFmtId="193" fontId="14" fillId="0" borderId="0" xfId="0" applyNumberFormat="1" applyFont="1" applyAlignment="1">
      <alignment/>
    </xf>
    <xf numFmtId="0" fontId="23" fillId="0" borderId="0" xfId="0" applyFont="1" applyFill="1" applyAlignment="1">
      <alignment horizontal="center" vertical="center" wrapText="1"/>
    </xf>
    <xf numFmtId="2" fontId="14" fillId="0" borderId="0" xfId="0" applyNumberFormat="1" applyFont="1" applyAlignment="1">
      <alignment/>
    </xf>
    <xf numFmtId="0" fontId="16" fillId="33" borderId="0" xfId="0" applyFont="1" applyFill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88" fontId="3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center" vertical="center" wrapText="1"/>
    </xf>
    <xf numFmtId="16" fontId="32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0" fontId="26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88" fontId="27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188" fontId="28" fillId="0" borderId="0" xfId="0" applyNumberFormat="1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8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188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/>
    </xf>
    <xf numFmtId="188" fontId="26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vertical="center" wrapText="1"/>
    </xf>
    <xf numFmtId="49" fontId="32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88" fontId="32" fillId="33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89" fontId="26" fillId="33" borderId="10" xfId="0" applyNumberFormat="1" applyFont="1" applyFill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188" fontId="26" fillId="33" borderId="11" xfId="0" applyNumberFormat="1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32" fillId="33" borderId="12" xfId="0" applyNumberFormat="1" applyFont="1" applyFill="1" applyBorder="1" applyAlignment="1">
      <alignment horizontal="center" vertical="center" wrapText="1"/>
    </xf>
    <xf numFmtId="2" fontId="32" fillId="33" borderId="12" xfId="0" applyNumberFormat="1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center" vertical="center" wrapText="1"/>
    </xf>
    <xf numFmtId="1" fontId="32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" fontId="41" fillId="33" borderId="0" xfId="0" applyNumberFormat="1" applyFont="1" applyFill="1" applyAlignment="1">
      <alignment horizontal="center" vertical="center" wrapText="1"/>
    </xf>
    <xf numFmtId="2" fontId="42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189" fontId="42" fillId="33" borderId="0" xfId="0" applyNumberFormat="1" applyFont="1" applyFill="1" applyAlignment="1">
      <alignment horizontal="center" vertical="center" wrapText="1"/>
    </xf>
    <xf numFmtId="1" fontId="42" fillId="33" borderId="0" xfId="0" applyNumberFormat="1" applyFont="1" applyFill="1" applyAlignment="1">
      <alignment horizontal="center" vertical="center" wrapText="1"/>
    </xf>
    <xf numFmtId="1" fontId="15" fillId="33" borderId="0" xfId="0" applyNumberFormat="1" applyFont="1" applyFill="1" applyBorder="1" applyAlignment="1">
      <alignment horizontal="center" vertical="center" wrapText="1"/>
    </xf>
    <xf numFmtId="1" fontId="43" fillId="33" borderId="0" xfId="0" applyNumberFormat="1" applyFont="1" applyFill="1" applyBorder="1" applyAlignment="1">
      <alignment horizontal="center" vertical="center" wrapText="1"/>
    </xf>
    <xf numFmtId="1" fontId="44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1" fontId="45" fillId="33" borderId="0" xfId="0" applyNumberFormat="1" applyFont="1" applyFill="1" applyBorder="1" applyAlignment="1">
      <alignment horizontal="center" vertical="center" wrapText="1"/>
    </xf>
    <xf numFmtId="2" fontId="45" fillId="33" borderId="0" xfId="0" applyNumberFormat="1" applyFont="1" applyFill="1" applyAlignment="1">
      <alignment horizontal="center" vertical="center" wrapText="1"/>
    </xf>
    <xf numFmtId="190" fontId="26" fillId="33" borderId="10" xfId="0" applyNumberFormat="1" applyFont="1" applyFill="1" applyBorder="1" applyAlignment="1">
      <alignment horizontal="center" vertical="center" wrapText="1"/>
    </xf>
    <xf numFmtId="190" fontId="45" fillId="33" borderId="0" xfId="0" applyNumberFormat="1" applyFont="1" applyFill="1" applyAlignment="1">
      <alignment horizontal="center" vertical="center" wrapText="1"/>
    </xf>
    <xf numFmtId="1" fontId="45" fillId="33" borderId="0" xfId="0" applyNumberFormat="1" applyFont="1" applyFill="1" applyAlignment="1">
      <alignment horizontal="center" vertical="center" wrapText="1"/>
    </xf>
    <xf numFmtId="2" fontId="3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188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189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" fontId="16" fillId="33" borderId="0" xfId="0" applyNumberFormat="1" applyFont="1" applyFill="1" applyAlignment="1">
      <alignment horizontal="center" vertical="center" wrapText="1"/>
    </xf>
    <xf numFmtId="188" fontId="32" fillId="33" borderId="12" xfId="0" applyNumberFormat="1" applyFont="1" applyFill="1" applyBorder="1" applyAlignment="1">
      <alignment horizontal="center" vertical="center" wrapText="1"/>
    </xf>
    <xf numFmtId="197" fontId="32" fillId="33" borderId="1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textRotation="90" wrapText="1"/>
    </xf>
    <xf numFmtId="197" fontId="3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32" fillId="33" borderId="12" xfId="0" applyFont="1" applyFill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188" fontId="26" fillId="33" borderId="10" xfId="55" applyNumberFormat="1" applyFont="1" applyFill="1" applyBorder="1" applyAlignment="1">
      <alignment horizontal="center" vertical="center"/>
      <protection/>
    </xf>
    <xf numFmtId="0" fontId="32" fillId="33" borderId="0" xfId="0" applyFont="1" applyFill="1" applyAlignment="1">
      <alignment/>
    </xf>
    <xf numFmtId="0" fontId="34" fillId="33" borderId="0" xfId="0" applyFont="1" applyFill="1" applyAlignment="1">
      <alignment/>
    </xf>
    <xf numFmtId="2" fontId="1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45" fillId="33" borderId="0" xfId="0" applyNumberFormat="1" applyFont="1" applyFill="1" applyBorder="1" applyAlignment="1">
      <alignment horizontal="center" vertical="center" wrapText="1"/>
    </xf>
    <xf numFmtId="189" fontId="14" fillId="33" borderId="0" xfId="0" applyNumberFormat="1" applyFont="1" applyFill="1" applyAlignment="1">
      <alignment/>
    </xf>
    <xf numFmtId="188" fontId="45" fillId="33" borderId="0" xfId="0" applyNumberFormat="1" applyFont="1" applyFill="1" applyBorder="1" applyAlignment="1">
      <alignment horizontal="center" vertical="center" wrapText="1"/>
    </xf>
    <xf numFmtId="188" fontId="43" fillId="33" borderId="0" xfId="0" applyNumberFormat="1" applyFont="1" applyFill="1" applyBorder="1" applyAlignment="1">
      <alignment horizontal="center" vertical="center" wrapText="1"/>
    </xf>
    <xf numFmtId="188" fontId="41" fillId="33" borderId="0" xfId="0" applyNumberFormat="1" applyFont="1" applyFill="1" applyAlignment="1">
      <alignment horizontal="center" vertical="center" wrapText="1"/>
    </xf>
    <xf numFmtId="189" fontId="16" fillId="0" borderId="0" xfId="0" applyNumberFormat="1" applyFont="1" applyAlignment="1">
      <alignment vertical="center" wrapText="1"/>
    </xf>
    <xf numFmtId="49" fontId="26" fillId="33" borderId="10" xfId="0" applyNumberFormat="1" applyFont="1" applyFill="1" applyBorder="1" applyAlignment="1">
      <alignment horizontal="left" vertical="center" wrapText="1"/>
    </xf>
    <xf numFmtId="0" fontId="26" fillId="33" borderId="11" xfId="0" applyNumberFormat="1" applyFont="1" applyFill="1" applyBorder="1" applyAlignment="1">
      <alignment horizontal="center" vertical="center" wrapText="1"/>
    </xf>
    <xf numFmtId="49" fontId="26" fillId="33" borderId="11" xfId="0" applyNumberFormat="1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188" fontId="2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6" fillId="33" borderId="0" xfId="0" applyNumberFormat="1" applyFont="1" applyFill="1" applyAlignment="1">
      <alignment horizontal="center" vertical="center" wrapText="1"/>
    </xf>
    <xf numFmtId="0" fontId="26" fillId="33" borderId="10" xfId="55" applyFont="1" applyFill="1" applyBorder="1" applyAlignment="1">
      <alignment horizontal="center" vertical="center" wrapText="1"/>
      <protection/>
    </xf>
    <xf numFmtId="0" fontId="32" fillId="33" borderId="12" xfId="0" applyNumberFormat="1" applyFont="1" applyFill="1" applyBorder="1" applyAlignment="1">
      <alignment horizontal="center" vertical="center" wrapText="1"/>
    </xf>
    <xf numFmtId="188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9" fontId="32" fillId="33" borderId="10" xfId="0" applyNumberFormat="1" applyFont="1" applyFill="1" applyBorder="1" applyAlignment="1">
      <alignment horizontal="center" vertical="center" wrapText="1"/>
    </xf>
    <xf numFmtId="188" fontId="40" fillId="33" borderId="10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188" fontId="14" fillId="33" borderId="0" xfId="0" applyNumberFormat="1" applyFont="1" applyFill="1" applyAlignment="1">
      <alignment/>
    </xf>
    <xf numFmtId="2" fontId="16" fillId="33" borderId="0" xfId="0" applyNumberFormat="1" applyFont="1" applyFill="1" applyAlignment="1">
      <alignment vertical="center" wrapText="1"/>
    </xf>
    <xf numFmtId="2" fontId="0" fillId="33" borderId="0" xfId="0" applyNumberFormat="1" applyFill="1" applyAlignment="1">
      <alignment/>
    </xf>
    <xf numFmtId="195" fontId="14" fillId="33" borderId="0" xfId="0" applyNumberFormat="1" applyFont="1" applyFill="1" applyAlignment="1">
      <alignment/>
    </xf>
    <xf numFmtId="1" fontId="14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2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0" xfId="0" applyNumberFormat="1" applyFont="1" applyAlignment="1">
      <alignment vertical="center" wrapText="1"/>
    </xf>
    <xf numFmtId="0" fontId="26" fillId="34" borderId="10" xfId="0" applyFont="1" applyFill="1" applyBorder="1" applyAlignment="1">
      <alignment horizontal="center" vertical="center" wrapText="1"/>
    </xf>
    <xf numFmtId="188" fontId="26" fillId="34" borderId="10" xfId="0" applyNumberFormat="1" applyFont="1" applyFill="1" applyBorder="1" applyAlignment="1">
      <alignment horizontal="center" vertical="center" wrapText="1"/>
    </xf>
    <xf numFmtId="2" fontId="16" fillId="34" borderId="0" xfId="0" applyNumberFormat="1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34" borderId="10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188" fontId="26" fillId="33" borderId="12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1" fontId="51" fillId="33" borderId="0" xfId="0" applyNumberFormat="1" applyFont="1" applyFill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190" fontId="26" fillId="0" borderId="1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188" fontId="32" fillId="0" borderId="10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189" fontId="26" fillId="34" borderId="10" xfId="0" applyNumberFormat="1" applyFont="1" applyFill="1" applyBorder="1" applyAlignment="1">
      <alignment horizontal="center" vertical="center" wrapText="1"/>
    </xf>
    <xf numFmtId="190" fontId="26" fillId="34" borderId="10" xfId="0" applyNumberFormat="1" applyFont="1" applyFill="1" applyBorder="1" applyAlignment="1">
      <alignment horizontal="center" vertical="center" wrapText="1"/>
    </xf>
    <xf numFmtId="16" fontId="26" fillId="33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vertical="center" wrapText="1"/>
    </xf>
    <xf numFmtId="0" fontId="32" fillId="34" borderId="10" xfId="0" applyNumberFormat="1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17" fontId="26" fillId="34" borderId="10" xfId="0" applyNumberFormat="1" applyFont="1" applyFill="1" applyBorder="1" applyAlignment="1">
      <alignment horizontal="center" vertical="center" wrapText="1"/>
    </xf>
    <xf numFmtId="2" fontId="32" fillId="34" borderId="10" xfId="0" applyNumberFormat="1" applyFont="1" applyFill="1" applyBorder="1" applyAlignment="1">
      <alignment horizontal="center" vertical="center" wrapText="1"/>
    </xf>
    <xf numFmtId="188" fontId="32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vertical="center" wrapText="1"/>
    </xf>
    <xf numFmtId="189" fontId="32" fillId="34" borderId="10" xfId="0" applyNumberFormat="1" applyFont="1" applyFill="1" applyBorder="1" applyAlignment="1">
      <alignment horizontal="center" vertical="center" wrapText="1"/>
    </xf>
    <xf numFmtId="191" fontId="26" fillId="34" borderId="10" xfId="0" applyNumberFormat="1" applyFont="1" applyFill="1" applyBorder="1" applyAlignment="1">
      <alignment horizontal="center" vertical="center" wrapText="1"/>
    </xf>
    <xf numFmtId="0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191" fontId="32" fillId="34" borderId="10" xfId="0" applyNumberFormat="1" applyFont="1" applyFill="1" applyBorder="1" applyAlignment="1">
      <alignment horizontal="center" vertical="center" wrapText="1"/>
    </xf>
    <xf numFmtId="188" fontId="26" fillId="34" borderId="10" xfId="55" applyNumberFormat="1" applyFont="1" applyFill="1" applyBorder="1" applyAlignment="1">
      <alignment horizontal="center" vertical="center"/>
      <protection/>
    </xf>
    <xf numFmtId="2" fontId="26" fillId="34" borderId="10" xfId="55" applyNumberFormat="1" applyFont="1" applyFill="1" applyBorder="1" applyAlignment="1">
      <alignment horizontal="center" vertical="center"/>
      <protection/>
    </xf>
    <xf numFmtId="0" fontId="26" fillId="34" borderId="10" xfId="55" applyFont="1" applyFill="1" applyBorder="1" applyAlignment="1">
      <alignment horizontal="center" vertical="center" wrapText="1"/>
      <protection/>
    </xf>
    <xf numFmtId="2" fontId="26" fillId="34" borderId="10" xfId="55" applyNumberFormat="1" applyFont="1" applyFill="1" applyBorder="1" applyAlignment="1">
      <alignment horizontal="center"/>
      <protection/>
    </xf>
    <xf numFmtId="0" fontId="16" fillId="34" borderId="10" xfId="0" applyFont="1" applyFill="1" applyBorder="1" applyAlignment="1">
      <alignment horizontal="center" vertical="center" wrapText="1"/>
    </xf>
    <xf numFmtId="190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10" xfId="0" applyFont="1" applyFill="1" applyBorder="1" applyAlignment="1">
      <alignment vertical="center" wrapText="1"/>
    </xf>
    <xf numFmtId="0" fontId="16" fillId="34" borderId="0" xfId="0" applyFont="1" applyFill="1" applyAlignment="1">
      <alignment vertical="center" wrapText="1"/>
    </xf>
    <xf numFmtId="2" fontId="32" fillId="0" borderId="10" xfId="0" applyNumberFormat="1" applyFont="1" applyBorder="1" applyAlignment="1" applyProtection="1">
      <alignment horizontal="center" vertical="center" wrapText="1"/>
      <protection locked="0"/>
    </xf>
    <xf numFmtId="188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0" xfId="0" applyNumberFormat="1" applyFont="1" applyBorder="1" applyAlignment="1" applyProtection="1">
      <alignment horizontal="center" vertical="center" wrapText="1"/>
      <protection locked="0"/>
    </xf>
    <xf numFmtId="188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Border="1" applyAlignment="1" applyProtection="1">
      <alignment horizontal="center" vertical="center" wrapText="1"/>
      <protection locked="0"/>
    </xf>
    <xf numFmtId="19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Border="1" applyAlignment="1">
      <alignment vertical="center" wrapText="1"/>
    </xf>
    <xf numFmtId="2" fontId="32" fillId="0" borderId="0" xfId="0" applyNumberFormat="1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16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88" fontId="26" fillId="33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188" fontId="26" fillId="0" borderId="11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1" fontId="26" fillId="33" borderId="12" xfId="0" applyNumberFormat="1" applyFont="1" applyFill="1" applyBorder="1" applyAlignment="1">
      <alignment horizontal="center" vertical="center"/>
    </xf>
    <xf numFmtId="188" fontId="26" fillId="33" borderId="13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" fontId="54" fillId="0" borderId="0" xfId="0" applyNumberFormat="1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33" fillId="33" borderId="11" xfId="0" applyFont="1" applyFill="1" applyBorder="1" applyAlignment="1">
      <alignment horizontal="center" vertical="center" wrapText="1"/>
    </xf>
    <xf numFmtId="189" fontId="26" fillId="33" borderId="11" xfId="0" applyNumberFormat="1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188" fontId="26" fillId="33" borderId="11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1" fontId="41" fillId="33" borderId="0" xfId="0" applyNumberFormat="1" applyFont="1" applyFill="1" applyBorder="1" applyAlignment="1">
      <alignment horizontal="center" vertical="center" wrapText="1"/>
    </xf>
    <xf numFmtId="0" fontId="32" fillId="33" borderId="10" xfId="55" applyFont="1" applyFill="1" applyBorder="1" applyAlignment="1">
      <alignment horizontal="center" vertical="center" wrapText="1"/>
      <protection/>
    </xf>
    <xf numFmtId="189" fontId="26" fillId="33" borderId="10" xfId="55" applyNumberFormat="1" applyFont="1" applyFill="1" applyBorder="1" applyAlignment="1">
      <alignment horizontal="center" vertical="center"/>
      <protection/>
    </xf>
    <xf numFmtId="189" fontId="26" fillId="33" borderId="10" xfId="55" applyNumberFormat="1" applyFont="1" applyFill="1" applyBorder="1" applyAlignment="1">
      <alignment horizontal="center"/>
      <protection/>
    </xf>
    <xf numFmtId="189" fontId="32" fillId="33" borderId="12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0" fontId="16" fillId="34" borderId="0" xfId="0" applyFont="1" applyFill="1" applyAlignment="1">
      <alignment horizontal="center" vertical="center" wrapText="1"/>
    </xf>
    <xf numFmtId="1" fontId="32" fillId="34" borderId="12" xfId="0" applyNumberFormat="1" applyFont="1" applyFill="1" applyBorder="1" applyAlignment="1">
      <alignment horizontal="center" vertical="center" wrapText="1"/>
    </xf>
    <xf numFmtId="2" fontId="32" fillId="34" borderId="12" xfId="0" applyNumberFormat="1" applyFont="1" applyFill="1" applyBorder="1" applyAlignment="1">
      <alignment horizontal="center" vertical="center" wrapText="1"/>
    </xf>
    <xf numFmtId="16" fontId="26" fillId="34" borderId="10" xfId="0" applyNumberFormat="1" applyFont="1" applyFill="1" applyBorder="1" applyAlignment="1">
      <alignment horizontal="center" vertical="center" wrapText="1"/>
    </xf>
    <xf numFmtId="1" fontId="32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49" fontId="32" fillId="34" borderId="12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93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19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0" xfId="0" applyNumberFormat="1" applyFont="1" applyFill="1" applyBorder="1" applyAlignment="1">
      <alignment horizontal="left" vertical="center" wrapText="1"/>
    </xf>
    <xf numFmtId="197" fontId="32" fillId="34" borderId="10" xfId="0" applyNumberFormat="1" applyFont="1" applyFill="1" applyBorder="1" applyAlignment="1">
      <alignment horizontal="center" vertical="center" wrapText="1"/>
    </xf>
    <xf numFmtId="188" fontId="35" fillId="34" borderId="10" xfId="55" applyNumberFormat="1" applyFont="1" applyFill="1" applyBorder="1" applyAlignment="1">
      <alignment horizontal="center" vertical="center" wrapText="1"/>
      <protection/>
    </xf>
    <xf numFmtId="0" fontId="52" fillId="34" borderId="10" xfId="0" applyNumberFormat="1" applyFont="1" applyFill="1" applyBorder="1" applyAlignment="1">
      <alignment horizontal="center" vertical="center" wrapText="1"/>
    </xf>
    <xf numFmtId="188" fontId="0" fillId="34" borderId="0" xfId="0" applyNumberFormat="1" applyFill="1" applyAlignment="1">
      <alignment/>
    </xf>
    <xf numFmtId="0" fontId="32" fillId="34" borderId="12" xfId="0" applyNumberFormat="1" applyFont="1" applyFill="1" applyBorder="1" applyAlignment="1">
      <alignment horizontal="center" vertical="center" wrapText="1"/>
    </xf>
    <xf numFmtId="9" fontId="5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Border="1" applyAlignment="1">
      <alignment horizontal="left"/>
    </xf>
    <xf numFmtId="49" fontId="49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textRotation="90" wrapText="1"/>
    </xf>
    <xf numFmtId="0" fontId="33" fillId="34" borderId="10" xfId="0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textRotation="90" wrapText="1"/>
    </xf>
    <xf numFmtId="0" fontId="35" fillId="3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49" fontId="26" fillId="33" borderId="0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307" t="s">
        <v>172</v>
      </c>
      <c r="B1" s="307"/>
      <c r="C1" s="307"/>
      <c r="D1" s="307"/>
      <c r="E1" s="307"/>
      <c r="F1" s="307"/>
      <c r="G1" s="307"/>
      <c r="H1" s="307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308" t="s">
        <v>232</v>
      </c>
      <c r="B3" s="308"/>
      <c r="C3" s="308"/>
      <c r="D3" s="308"/>
      <c r="E3" s="308"/>
      <c r="F3" s="308"/>
      <c r="G3" s="308"/>
      <c r="H3" s="308"/>
    </row>
    <row r="4" spans="1:8" ht="17.25" customHeight="1">
      <c r="A4" s="309" t="s">
        <v>220</v>
      </c>
      <c r="B4" s="309"/>
      <c r="C4" s="309"/>
      <c r="D4" s="309"/>
      <c r="E4" s="309"/>
      <c r="F4" s="309"/>
      <c r="G4" s="309"/>
      <c r="H4" s="309"/>
    </row>
    <row r="5" spans="1:8" ht="16.5" hidden="1">
      <c r="A5" s="32"/>
      <c r="B5" s="32"/>
      <c r="C5" s="32"/>
      <c r="D5" s="32"/>
      <c r="E5" s="32"/>
      <c r="F5" s="32"/>
      <c r="G5" s="32"/>
      <c r="H5" s="32"/>
    </row>
    <row r="6" spans="1:8" ht="15" hidden="1">
      <c r="A6" s="310"/>
      <c r="B6" s="310"/>
      <c r="C6" s="310"/>
      <c r="D6" s="310"/>
      <c r="E6" s="310"/>
      <c r="F6" s="310"/>
      <c r="G6" s="310"/>
      <c r="H6" s="310"/>
    </row>
    <row r="7" spans="1:8" ht="16.5">
      <c r="A7" s="306" t="s">
        <v>192</v>
      </c>
      <c r="B7" s="306"/>
      <c r="C7" s="306"/>
      <c r="D7" s="306"/>
      <c r="E7" s="41" t="e">
        <f>H132</f>
        <v>#REF!</v>
      </c>
      <c r="F7" s="32" t="s">
        <v>104</v>
      </c>
      <c r="G7" s="29"/>
      <c r="H7" s="29"/>
    </row>
    <row r="8" spans="1:8" ht="16.5">
      <c r="A8" s="306" t="s">
        <v>193</v>
      </c>
      <c r="B8" s="306"/>
      <c r="C8" s="306"/>
      <c r="D8" s="306"/>
      <c r="E8" s="41" t="e">
        <f>H125</f>
        <v>#REF!</v>
      </c>
      <c r="F8" s="32" t="s">
        <v>104</v>
      </c>
      <c r="G8" s="29"/>
      <c r="H8" s="29"/>
    </row>
    <row r="9" spans="1:8" ht="16.5">
      <c r="A9" s="313" t="s">
        <v>194</v>
      </c>
      <c r="B9" s="313"/>
      <c r="C9" s="313"/>
      <c r="D9" s="313"/>
      <c r="E9" s="41" t="e">
        <f>E8/4.6</f>
        <v>#REF!</v>
      </c>
      <c r="F9" s="35" t="s">
        <v>151</v>
      </c>
      <c r="G9" s="34"/>
      <c r="H9" s="34"/>
    </row>
    <row r="10" spans="1:8" ht="15">
      <c r="A10" s="314" t="s">
        <v>233</v>
      </c>
      <c r="B10" s="314"/>
      <c r="C10" s="314"/>
      <c r="D10" s="314"/>
      <c r="E10" s="314"/>
      <c r="F10" s="314"/>
      <c r="G10" s="314"/>
      <c r="H10" s="314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315" t="s">
        <v>105</v>
      </c>
      <c r="B12" s="316" t="s">
        <v>125</v>
      </c>
      <c r="C12" s="317" t="s">
        <v>126</v>
      </c>
      <c r="D12" s="318" t="s">
        <v>112</v>
      </c>
      <c r="E12" s="319" t="s">
        <v>120</v>
      </c>
      <c r="F12" s="319"/>
      <c r="G12" s="320" t="s">
        <v>106</v>
      </c>
      <c r="H12" s="320"/>
    </row>
    <row r="13" spans="1:8" ht="49.5">
      <c r="A13" s="315"/>
      <c r="B13" s="316"/>
      <c r="C13" s="317"/>
      <c r="D13" s="318"/>
      <c r="E13" s="7" t="s">
        <v>112</v>
      </c>
      <c r="F13" s="7" t="s">
        <v>124</v>
      </c>
      <c r="G13" s="7" t="s">
        <v>121</v>
      </c>
      <c r="H13" s="19" t="s">
        <v>113</v>
      </c>
    </row>
    <row r="14" spans="1:8" ht="13.5">
      <c r="A14" s="3" t="s">
        <v>114</v>
      </c>
      <c r="B14" s="3" t="s">
        <v>115</v>
      </c>
      <c r="C14" s="3" t="s">
        <v>116</v>
      </c>
      <c r="D14" s="3" t="s">
        <v>117</v>
      </c>
      <c r="E14" s="3" t="s">
        <v>118</v>
      </c>
      <c r="F14" s="17" t="s">
        <v>119</v>
      </c>
      <c r="G14" s="3" t="s">
        <v>107</v>
      </c>
      <c r="H14" s="20">
        <v>8</v>
      </c>
    </row>
    <row r="15" spans="1:8" s="14" customFormat="1" ht="49.5" customHeight="1">
      <c r="A15" s="3" t="s">
        <v>114</v>
      </c>
      <c r="B15" s="3" t="s">
        <v>207</v>
      </c>
      <c r="C15" s="5" t="s">
        <v>234</v>
      </c>
      <c r="D15" s="3" t="s">
        <v>163</v>
      </c>
      <c r="E15" s="12"/>
      <c r="F15" s="17">
        <v>30</v>
      </c>
      <c r="G15" s="12"/>
      <c r="H15" s="40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153</v>
      </c>
      <c r="C16" s="16" t="s">
        <v>206</v>
      </c>
      <c r="D16" s="4" t="s">
        <v>164</v>
      </c>
      <c r="E16" s="8">
        <v>0.12</v>
      </c>
      <c r="F16" s="10">
        <f>E16*F15</f>
        <v>3.5999999999999996</v>
      </c>
      <c r="G16" s="8">
        <v>4.6</v>
      </c>
      <c r="H16" s="22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208</v>
      </c>
      <c r="D17" s="4" t="s">
        <v>104</v>
      </c>
      <c r="E17" s="8">
        <v>0.06</v>
      </c>
      <c r="F17" s="10">
        <f>E17*F15</f>
        <v>1.7999999999999998</v>
      </c>
      <c r="G17" s="8">
        <v>3.2</v>
      </c>
      <c r="H17" s="22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224</v>
      </c>
      <c r="D18" s="4" t="s">
        <v>163</v>
      </c>
      <c r="E18" s="9">
        <v>1.01</v>
      </c>
      <c r="F18" s="10">
        <f>E18*F15</f>
        <v>30.3</v>
      </c>
      <c r="G18" s="8">
        <v>4.1</v>
      </c>
      <c r="H18" s="22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201</v>
      </c>
      <c r="D19" s="4" t="s">
        <v>165</v>
      </c>
      <c r="E19" s="10"/>
      <c r="F19" s="10">
        <v>13</v>
      </c>
      <c r="G19" s="8">
        <v>0.8</v>
      </c>
      <c r="H19" s="22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202</v>
      </c>
      <c r="D20" s="4" t="s">
        <v>165</v>
      </c>
      <c r="E20" s="10"/>
      <c r="F20" s="10">
        <v>3</v>
      </c>
      <c r="G20" s="8">
        <v>10.2</v>
      </c>
      <c r="H20" s="22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152</v>
      </c>
      <c r="D21" s="4" t="s">
        <v>104</v>
      </c>
      <c r="E21" s="8">
        <v>0.0163</v>
      </c>
      <c r="F21" s="10">
        <f>E21*F18</f>
        <v>0.49388999999999994</v>
      </c>
      <c r="G21" s="8">
        <v>3.2</v>
      </c>
      <c r="H21" s="22">
        <f t="shared" si="1"/>
        <v>1.5804479999999999</v>
      </c>
    </row>
    <row r="22" spans="1:8" s="14" customFormat="1" ht="46.5" customHeight="1">
      <c r="A22" s="3" t="s">
        <v>115</v>
      </c>
      <c r="B22" s="3" t="s">
        <v>207</v>
      </c>
      <c r="C22" s="5" t="s">
        <v>221</v>
      </c>
      <c r="D22" s="3" t="s">
        <v>163</v>
      </c>
      <c r="E22" s="12"/>
      <c r="F22" s="17">
        <v>24</v>
      </c>
      <c r="G22" s="12"/>
      <c r="H22" s="40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153</v>
      </c>
      <c r="C23" s="16" t="s">
        <v>206</v>
      </c>
      <c r="D23" s="4" t="s">
        <v>164</v>
      </c>
      <c r="E23" s="8">
        <v>0.12</v>
      </c>
      <c r="F23" s="10">
        <f>E23*F22</f>
        <v>2.88</v>
      </c>
      <c r="G23" s="8">
        <v>4.6</v>
      </c>
      <c r="H23" s="22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208</v>
      </c>
      <c r="D24" s="4" t="s">
        <v>104</v>
      </c>
      <c r="E24" s="8">
        <v>0.06</v>
      </c>
      <c r="F24" s="10">
        <f>E24*F22</f>
        <v>1.44</v>
      </c>
      <c r="G24" s="8">
        <v>3.2</v>
      </c>
      <c r="H24" s="22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173</v>
      </c>
      <c r="D25" s="4" t="s">
        <v>163</v>
      </c>
      <c r="E25" s="9">
        <v>1.01</v>
      </c>
      <c r="F25" s="10">
        <f>E25*F22</f>
        <v>24.240000000000002</v>
      </c>
      <c r="G25" s="8">
        <v>2.5</v>
      </c>
      <c r="H25" s="22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174</v>
      </c>
      <c r="D26" s="4" t="s">
        <v>165</v>
      </c>
      <c r="E26" s="10"/>
      <c r="F26" s="10">
        <v>12</v>
      </c>
      <c r="G26" s="8">
        <v>0.6</v>
      </c>
      <c r="H26" s="22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175</v>
      </c>
      <c r="D27" s="4" t="s">
        <v>165</v>
      </c>
      <c r="E27" s="10"/>
      <c r="F27" s="10">
        <v>4</v>
      </c>
      <c r="G27" s="8">
        <v>8.5</v>
      </c>
      <c r="H27" s="22">
        <f t="shared" si="3"/>
        <v>34</v>
      </c>
    </row>
    <row r="28" spans="1:8" ht="15">
      <c r="A28" s="10">
        <f t="shared" si="2"/>
        <v>2.6000000000000005</v>
      </c>
      <c r="B28" s="4"/>
      <c r="C28" s="16" t="s">
        <v>152</v>
      </c>
      <c r="D28" s="4" t="s">
        <v>104</v>
      </c>
      <c r="E28" s="8">
        <v>0.0163</v>
      </c>
      <c r="F28" s="10">
        <f>E28*F25</f>
        <v>0.395112</v>
      </c>
      <c r="G28" s="8">
        <v>3.2</v>
      </c>
      <c r="H28" s="22">
        <f t="shared" si="3"/>
        <v>1.2643584</v>
      </c>
    </row>
    <row r="29" spans="1:8" s="14" customFormat="1" ht="45" customHeight="1">
      <c r="A29" s="3" t="s">
        <v>116</v>
      </c>
      <c r="B29" s="3" t="s">
        <v>207</v>
      </c>
      <c r="C29" s="5" t="s">
        <v>198</v>
      </c>
      <c r="D29" s="3" t="s">
        <v>163</v>
      </c>
      <c r="E29" s="12"/>
      <c r="F29" s="17">
        <v>32</v>
      </c>
      <c r="G29" s="12"/>
      <c r="H29" s="40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153</v>
      </c>
      <c r="C30" s="16" t="s">
        <v>206</v>
      </c>
      <c r="D30" s="4" t="s">
        <v>164</v>
      </c>
      <c r="E30" s="8">
        <v>0.12</v>
      </c>
      <c r="F30" s="10">
        <f>E30*F29</f>
        <v>3.84</v>
      </c>
      <c r="G30" s="8">
        <v>4.6</v>
      </c>
      <c r="H30" s="22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208</v>
      </c>
      <c r="D31" s="4" t="s">
        <v>104</v>
      </c>
      <c r="E31" s="8">
        <v>0.06</v>
      </c>
      <c r="F31" s="10">
        <f>E31*F29</f>
        <v>1.92</v>
      </c>
      <c r="G31" s="8">
        <v>3.2</v>
      </c>
      <c r="H31" s="22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176</v>
      </c>
      <c r="D32" s="4" t="s">
        <v>163</v>
      </c>
      <c r="E32" s="9">
        <v>1.01</v>
      </c>
      <c r="F32" s="10">
        <f>E32*F29</f>
        <v>32.32</v>
      </c>
      <c r="G32" s="8">
        <v>1.7</v>
      </c>
      <c r="H32" s="22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177</v>
      </c>
      <c r="D33" s="4" t="s">
        <v>165</v>
      </c>
      <c r="E33" s="10"/>
      <c r="F33" s="10">
        <v>13</v>
      </c>
      <c r="G33" s="8">
        <v>0.4</v>
      </c>
      <c r="H33" s="22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178</v>
      </c>
      <c r="D34" s="4" t="s">
        <v>165</v>
      </c>
      <c r="E34" s="10"/>
      <c r="F34" s="10">
        <v>3</v>
      </c>
      <c r="G34" s="8">
        <v>6.8</v>
      </c>
      <c r="H34" s="22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152</v>
      </c>
      <c r="D35" s="4" t="s">
        <v>104</v>
      </c>
      <c r="E35" s="8">
        <v>0.0163</v>
      </c>
      <c r="F35" s="10">
        <f>E35*F32</f>
        <v>0.526816</v>
      </c>
      <c r="G35" s="8">
        <v>3.2</v>
      </c>
      <c r="H35" s="22">
        <f t="shared" si="5"/>
        <v>1.6858111999999998</v>
      </c>
    </row>
    <row r="36" spans="1:8" s="14" customFormat="1" ht="45" customHeight="1">
      <c r="A36" s="3" t="s">
        <v>117</v>
      </c>
      <c r="B36" s="3" t="s">
        <v>235</v>
      </c>
      <c r="C36" s="5" t="s">
        <v>237</v>
      </c>
      <c r="D36" s="3" t="s">
        <v>127</v>
      </c>
      <c r="E36" s="12"/>
      <c r="F36" s="17">
        <v>1</v>
      </c>
      <c r="G36" s="12"/>
      <c r="H36" s="40">
        <f>H37++H38++H39++H40</f>
        <v>20.748</v>
      </c>
    </row>
    <row r="37" spans="1:8" ht="15">
      <c r="A37" s="10">
        <f>A36+0.1</f>
        <v>4.1</v>
      </c>
      <c r="B37" s="4"/>
      <c r="C37" s="16" t="s">
        <v>204</v>
      </c>
      <c r="D37" s="4" t="s">
        <v>164</v>
      </c>
      <c r="E37" s="8">
        <v>1.54</v>
      </c>
      <c r="F37" s="10">
        <f>E37*F36</f>
        <v>1.54</v>
      </c>
      <c r="G37" s="8">
        <v>4.6</v>
      </c>
      <c r="H37" s="22">
        <f>F37*G37</f>
        <v>7.084</v>
      </c>
    </row>
    <row r="38" spans="1:8" ht="15">
      <c r="A38" s="10">
        <f>A37+0.1</f>
        <v>4.199999999999999</v>
      </c>
      <c r="B38" s="4"/>
      <c r="C38" s="16" t="s">
        <v>159</v>
      </c>
      <c r="D38" s="4" t="s">
        <v>154</v>
      </c>
      <c r="E38" s="8">
        <v>0.03</v>
      </c>
      <c r="F38" s="9">
        <f>E38*F36</f>
        <v>0.03</v>
      </c>
      <c r="G38" s="8">
        <v>3.2</v>
      </c>
      <c r="H38" s="46">
        <f>F38*G38</f>
        <v>0.096</v>
      </c>
    </row>
    <row r="39" spans="1:8" ht="15">
      <c r="A39" s="10">
        <f>A38+0.1</f>
        <v>4.299999999999999</v>
      </c>
      <c r="B39" s="4"/>
      <c r="C39" s="16" t="s">
        <v>236</v>
      </c>
      <c r="D39" s="4" t="s">
        <v>163</v>
      </c>
      <c r="E39" s="9">
        <v>1</v>
      </c>
      <c r="F39" s="10">
        <f>E39*F36</f>
        <v>1</v>
      </c>
      <c r="G39" s="8">
        <v>12</v>
      </c>
      <c r="H39" s="22">
        <f>F39*G39</f>
        <v>12</v>
      </c>
    </row>
    <row r="40" spans="1:8" ht="15">
      <c r="A40" s="10">
        <f>A39+0.1</f>
        <v>4.399999999999999</v>
      </c>
      <c r="B40" s="4"/>
      <c r="C40" s="16" t="s">
        <v>152</v>
      </c>
      <c r="D40" s="4" t="s">
        <v>104</v>
      </c>
      <c r="E40" s="8">
        <v>0.49</v>
      </c>
      <c r="F40" s="10">
        <f>E40*F39</f>
        <v>0.49</v>
      </c>
      <c r="G40" s="8">
        <v>3.2</v>
      </c>
      <c r="H40" s="22">
        <f>F40*G40</f>
        <v>1.568</v>
      </c>
    </row>
    <row r="41" spans="1:8" s="14" customFormat="1" ht="45" customHeight="1">
      <c r="A41" s="3" t="s">
        <v>118</v>
      </c>
      <c r="B41" s="3" t="s">
        <v>235</v>
      </c>
      <c r="C41" s="5" t="s">
        <v>238</v>
      </c>
      <c r="D41" s="3" t="s">
        <v>127</v>
      </c>
      <c r="E41" s="12"/>
      <c r="F41" s="17">
        <v>1</v>
      </c>
      <c r="G41" s="12"/>
      <c r="H41" s="40">
        <f>H42+H43+H44++H45</f>
        <v>38.748</v>
      </c>
    </row>
    <row r="42" spans="1:8" ht="15">
      <c r="A42" s="10">
        <f>A41+0.1</f>
        <v>5.1</v>
      </c>
      <c r="B42" s="4"/>
      <c r="C42" s="16" t="s">
        <v>204</v>
      </c>
      <c r="D42" s="4" t="s">
        <v>164</v>
      </c>
      <c r="E42" s="8">
        <v>1.54</v>
      </c>
      <c r="F42" s="10">
        <f>E42*F41</f>
        <v>1.54</v>
      </c>
      <c r="G42" s="8">
        <v>4.6</v>
      </c>
      <c r="H42" s="22">
        <f>F42*G42</f>
        <v>7.084</v>
      </c>
    </row>
    <row r="43" spans="1:8" ht="15">
      <c r="A43" s="10">
        <f>A42+0.1</f>
        <v>5.199999999999999</v>
      </c>
      <c r="B43" s="4"/>
      <c r="C43" s="16" t="s">
        <v>159</v>
      </c>
      <c r="D43" s="4" t="s">
        <v>154</v>
      </c>
      <c r="E43" s="8">
        <v>0.03</v>
      </c>
      <c r="F43" s="9">
        <f>E43*F41</f>
        <v>0.03</v>
      </c>
      <c r="G43" s="8">
        <v>3.2</v>
      </c>
      <c r="H43" s="46">
        <f>F43*G43</f>
        <v>0.096</v>
      </c>
    </row>
    <row r="44" spans="1:8" ht="15">
      <c r="A44" s="10">
        <f>A43+0.1</f>
        <v>5.299999999999999</v>
      </c>
      <c r="B44" s="4"/>
      <c r="C44" s="16" t="s">
        <v>238</v>
      </c>
      <c r="D44" s="4" t="s">
        <v>163</v>
      </c>
      <c r="E44" s="9">
        <v>1</v>
      </c>
      <c r="F44" s="10">
        <f>E44*F41</f>
        <v>1</v>
      </c>
      <c r="G44" s="8">
        <v>30</v>
      </c>
      <c r="H44" s="22">
        <f>F44*G44</f>
        <v>30</v>
      </c>
    </row>
    <row r="45" spans="1:8" ht="15">
      <c r="A45" s="10">
        <f>A44+0.1</f>
        <v>5.399999999999999</v>
      </c>
      <c r="B45" s="4"/>
      <c r="C45" s="16" t="s">
        <v>152</v>
      </c>
      <c r="D45" s="4" t="s">
        <v>104</v>
      </c>
      <c r="E45" s="8">
        <v>0.49</v>
      </c>
      <c r="F45" s="10">
        <f>E45*F44</f>
        <v>0.49</v>
      </c>
      <c r="G45" s="8">
        <v>3.2</v>
      </c>
      <c r="H45" s="22">
        <f>F45*G45</f>
        <v>1.568</v>
      </c>
    </row>
    <row r="46" spans="1:8" s="14" customFormat="1" ht="42" customHeight="1">
      <c r="A46" s="3" t="s">
        <v>119</v>
      </c>
      <c r="B46" s="3" t="s">
        <v>235</v>
      </c>
      <c r="C46" s="5" t="s">
        <v>211</v>
      </c>
      <c r="D46" s="3" t="s">
        <v>127</v>
      </c>
      <c r="E46" s="12"/>
      <c r="F46" s="17">
        <v>1</v>
      </c>
      <c r="G46" s="12"/>
      <c r="H46" s="40">
        <f>H47+H48++H49++H50</f>
        <v>20.748</v>
      </c>
    </row>
    <row r="47" spans="1:8" ht="15">
      <c r="A47" s="10">
        <f>A46+0.1</f>
        <v>6.1</v>
      </c>
      <c r="B47" s="4"/>
      <c r="C47" s="16" t="s">
        <v>204</v>
      </c>
      <c r="D47" s="4" t="s">
        <v>164</v>
      </c>
      <c r="E47" s="8">
        <v>1.54</v>
      </c>
      <c r="F47" s="10">
        <f>E47*F46</f>
        <v>1.54</v>
      </c>
      <c r="G47" s="8">
        <v>4.6</v>
      </c>
      <c r="H47" s="22">
        <f>F47*G47</f>
        <v>7.084</v>
      </c>
    </row>
    <row r="48" spans="1:8" ht="15">
      <c r="A48" s="10">
        <f>A47+0.1</f>
        <v>6.199999999999999</v>
      </c>
      <c r="B48" s="4"/>
      <c r="C48" s="16" t="s">
        <v>159</v>
      </c>
      <c r="D48" s="4" t="s">
        <v>154</v>
      </c>
      <c r="E48" s="8">
        <v>0.03</v>
      </c>
      <c r="F48" s="9">
        <f>E48*F46</f>
        <v>0.03</v>
      </c>
      <c r="G48" s="8">
        <v>3.2</v>
      </c>
      <c r="H48" s="46">
        <f>F48*G48</f>
        <v>0.096</v>
      </c>
    </row>
    <row r="49" spans="1:8" ht="15">
      <c r="A49" s="10">
        <f>A48+0.1</f>
        <v>6.299999999999999</v>
      </c>
      <c r="B49" s="4"/>
      <c r="C49" s="16" t="s">
        <v>211</v>
      </c>
      <c r="D49" s="4" t="s">
        <v>163</v>
      </c>
      <c r="E49" s="9">
        <v>1</v>
      </c>
      <c r="F49" s="10">
        <f>E49*F46</f>
        <v>1</v>
      </c>
      <c r="G49" s="8">
        <v>12</v>
      </c>
      <c r="H49" s="22">
        <f>F49*G49</f>
        <v>12</v>
      </c>
    </row>
    <row r="50" spans="1:8" ht="15">
      <c r="A50" s="10">
        <f>A49+0.1</f>
        <v>6.399999999999999</v>
      </c>
      <c r="B50" s="4"/>
      <c r="C50" s="16" t="s">
        <v>152</v>
      </c>
      <c r="D50" s="4" t="s">
        <v>104</v>
      </c>
      <c r="E50" s="8">
        <v>0.49</v>
      </c>
      <c r="F50" s="10">
        <f>E50*F49</f>
        <v>0.49</v>
      </c>
      <c r="G50" s="8">
        <v>3.2</v>
      </c>
      <c r="H50" s="22">
        <f>F50*G50</f>
        <v>1.568</v>
      </c>
    </row>
    <row r="51" spans="1:9" s="14" customFormat="1" ht="40.5">
      <c r="A51" s="3" t="s">
        <v>107</v>
      </c>
      <c r="B51" s="3" t="s">
        <v>179</v>
      </c>
      <c r="C51" s="5" t="s">
        <v>180</v>
      </c>
      <c r="D51" s="3" t="s">
        <v>163</v>
      </c>
      <c r="E51" s="12"/>
      <c r="F51" s="17">
        <v>86</v>
      </c>
      <c r="G51" s="12"/>
      <c r="H51" s="40">
        <f>H52+H53</f>
        <v>35.514559999999996</v>
      </c>
      <c r="I51" s="38"/>
    </row>
    <row r="52" spans="1:8" ht="18" customHeight="1">
      <c r="A52" s="10">
        <f>A51+0.1</f>
        <v>7.1</v>
      </c>
      <c r="B52" s="4"/>
      <c r="C52" s="16" t="s">
        <v>203</v>
      </c>
      <c r="D52" s="4" t="s">
        <v>164</v>
      </c>
      <c r="E52" s="8">
        <v>0.06</v>
      </c>
      <c r="F52" s="10">
        <f>E52*F51</f>
        <v>5.16</v>
      </c>
      <c r="G52" s="8">
        <v>4.6</v>
      </c>
      <c r="H52" s="22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152</v>
      </c>
      <c r="D53" s="4" t="s">
        <v>104</v>
      </c>
      <c r="E53" s="8">
        <v>0.0428</v>
      </c>
      <c r="F53" s="10">
        <f>E53*F51</f>
        <v>3.6807999999999996</v>
      </c>
      <c r="G53" s="8">
        <v>3.2</v>
      </c>
      <c r="H53" s="22">
        <f>F53*G53</f>
        <v>11.778559999999999</v>
      </c>
    </row>
    <row r="54" spans="1:8" s="14" customFormat="1" ht="51.75" customHeight="1">
      <c r="A54" s="3" t="s">
        <v>108</v>
      </c>
      <c r="B54" s="3" t="s">
        <v>209</v>
      </c>
      <c r="C54" s="5" t="s">
        <v>241</v>
      </c>
      <c r="D54" s="3" t="s">
        <v>185</v>
      </c>
      <c r="E54" s="12"/>
      <c r="F54" s="17">
        <v>1</v>
      </c>
      <c r="G54" s="12"/>
      <c r="H54" s="40">
        <f>H55+H56++H57++H58++H59</f>
        <v>566.3100000000001</v>
      </c>
    </row>
    <row r="55" spans="1:8" ht="13.5">
      <c r="A55" s="10">
        <f>A54+0.1</f>
        <v>8.1</v>
      </c>
      <c r="B55" s="4"/>
      <c r="C55" s="37" t="s">
        <v>210</v>
      </c>
      <c r="D55" s="4" t="s">
        <v>164</v>
      </c>
      <c r="E55" s="8">
        <v>19.09</v>
      </c>
      <c r="F55" s="10">
        <f>E55*F54</f>
        <v>19.09</v>
      </c>
      <c r="G55" s="8">
        <v>4.6</v>
      </c>
      <c r="H55" s="22">
        <f>F55*G55</f>
        <v>87.814</v>
      </c>
    </row>
    <row r="56" spans="1:8" ht="15" customHeight="1">
      <c r="A56" s="10">
        <f>A55+0.1</f>
        <v>8.2</v>
      </c>
      <c r="B56" s="4"/>
      <c r="C56" s="37" t="s">
        <v>200</v>
      </c>
      <c r="D56" s="4" t="s">
        <v>104</v>
      </c>
      <c r="E56" s="8">
        <v>0.45</v>
      </c>
      <c r="F56" s="10">
        <f>E56*F54</f>
        <v>0.45</v>
      </c>
      <c r="G56" s="8">
        <v>3.2</v>
      </c>
      <c r="H56" s="22">
        <f>F56*G56</f>
        <v>1.4400000000000002</v>
      </c>
    </row>
    <row r="57" spans="1:8" ht="13.5">
      <c r="A57" s="10">
        <f>A56+0.1</f>
        <v>8.299999999999999</v>
      </c>
      <c r="B57" s="4"/>
      <c r="C57" s="23" t="s">
        <v>239</v>
      </c>
      <c r="D57" s="4" t="s">
        <v>156</v>
      </c>
      <c r="E57" s="10">
        <v>1</v>
      </c>
      <c r="F57" s="10">
        <f>E57*F54</f>
        <v>1</v>
      </c>
      <c r="G57" s="8">
        <v>430</v>
      </c>
      <c r="H57" s="22">
        <f>F57*G57</f>
        <v>430</v>
      </c>
    </row>
    <row r="58" spans="1:8" ht="13.5">
      <c r="A58" s="10">
        <f>A57+0.1</f>
        <v>8.399999999999999</v>
      </c>
      <c r="B58" s="4"/>
      <c r="C58" s="23" t="s">
        <v>240</v>
      </c>
      <c r="D58" s="4" t="s">
        <v>127</v>
      </c>
      <c r="E58" s="10"/>
      <c r="F58" s="10">
        <v>1</v>
      </c>
      <c r="G58" s="8">
        <v>42</v>
      </c>
      <c r="H58" s="22">
        <f>F58*G58</f>
        <v>42</v>
      </c>
    </row>
    <row r="59" spans="1:8" ht="15.75" customHeight="1">
      <c r="A59" s="10">
        <f>A58+0.1</f>
        <v>8.499999999999998</v>
      </c>
      <c r="B59" s="4"/>
      <c r="C59" s="37" t="s">
        <v>152</v>
      </c>
      <c r="D59" s="4" t="s">
        <v>104</v>
      </c>
      <c r="E59" s="9">
        <v>1.58</v>
      </c>
      <c r="F59" s="10">
        <f>E59*F54</f>
        <v>1.58</v>
      </c>
      <c r="G59" s="8">
        <v>3.2</v>
      </c>
      <c r="H59" s="22">
        <f>F59*G59</f>
        <v>5.056000000000001</v>
      </c>
    </row>
    <row r="60" spans="1:8" s="14" customFormat="1" ht="52.5" customHeight="1">
      <c r="A60" s="3" t="s">
        <v>109</v>
      </c>
      <c r="B60" s="3" t="s">
        <v>140</v>
      </c>
      <c r="C60" s="5" t="s">
        <v>190</v>
      </c>
      <c r="D60" s="3" t="s">
        <v>127</v>
      </c>
      <c r="E60" s="17"/>
      <c r="F60" s="17">
        <v>10</v>
      </c>
      <c r="G60" s="17"/>
      <c r="H60" s="40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157</v>
      </c>
      <c r="D61" s="4" t="s">
        <v>151</v>
      </c>
      <c r="E61" s="9">
        <v>0.76</v>
      </c>
      <c r="F61" s="10">
        <f>E61*F60</f>
        <v>7.6</v>
      </c>
      <c r="G61" s="8">
        <v>4.6</v>
      </c>
      <c r="H61" s="22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158</v>
      </c>
      <c r="D62" s="4" t="s">
        <v>104</v>
      </c>
      <c r="E62" s="9">
        <v>0.46</v>
      </c>
      <c r="F62" s="10">
        <f>E62*F60</f>
        <v>4.6000000000000005</v>
      </c>
      <c r="G62" s="10">
        <v>3.2</v>
      </c>
      <c r="H62" s="22">
        <f>F62*G62</f>
        <v>14.720000000000002</v>
      </c>
    </row>
    <row r="63" spans="1:8" ht="16.5" customHeight="1">
      <c r="A63" s="4"/>
      <c r="B63" s="4"/>
      <c r="C63" s="33" t="s">
        <v>181</v>
      </c>
      <c r="D63" s="4"/>
      <c r="E63" s="8"/>
      <c r="F63" s="10"/>
      <c r="G63" s="8"/>
      <c r="H63" s="22"/>
    </row>
    <row r="64" spans="1:8" s="14" customFormat="1" ht="45" customHeight="1">
      <c r="A64" s="3" t="s">
        <v>110</v>
      </c>
      <c r="B64" s="3" t="s">
        <v>182</v>
      </c>
      <c r="C64" s="5" t="s">
        <v>183</v>
      </c>
      <c r="D64" s="3" t="s">
        <v>163</v>
      </c>
      <c r="E64" s="12"/>
      <c r="F64" s="17">
        <v>22</v>
      </c>
      <c r="G64" s="12"/>
      <c r="H64" s="40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195</v>
      </c>
      <c r="D65" s="4" t="s">
        <v>164</v>
      </c>
      <c r="E65" s="8">
        <v>0.67</v>
      </c>
      <c r="F65" s="10">
        <f>E65*F64</f>
        <v>14.74</v>
      </c>
      <c r="G65" s="8">
        <v>4.6</v>
      </c>
      <c r="H65" s="22">
        <f>F65*G65</f>
        <v>67.804</v>
      </c>
    </row>
    <row r="66" spans="1:8" ht="15">
      <c r="A66" s="10">
        <f>A65+0.1</f>
        <v>10.2</v>
      </c>
      <c r="B66" s="4"/>
      <c r="C66" s="16" t="s">
        <v>196</v>
      </c>
      <c r="D66" s="4" t="s">
        <v>104</v>
      </c>
      <c r="E66" s="8">
        <v>0.001</v>
      </c>
      <c r="F66" s="10">
        <f>E66*F64</f>
        <v>0.022</v>
      </c>
      <c r="G66" s="8">
        <v>3.2</v>
      </c>
      <c r="H66" s="22">
        <f>F66*G66</f>
        <v>0.0704</v>
      </c>
    </row>
    <row r="67" spans="1:8" ht="15">
      <c r="A67" s="10">
        <f>A66+0.1</f>
        <v>10.299999999999999</v>
      </c>
      <c r="B67" s="4"/>
      <c r="C67" s="16" t="s">
        <v>205</v>
      </c>
      <c r="D67" s="4" t="s">
        <v>155</v>
      </c>
      <c r="E67" s="10">
        <v>1</v>
      </c>
      <c r="F67" s="10">
        <f>E67*F64</f>
        <v>22</v>
      </c>
      <c r="G67" s="8">
        <v>5.1</v>
      </c>
      <c r="H67" s="22">
        <f>F67*G67</f>
        <v>112.19999999999999</v>
      </c>
    </row>
    <row r="68" spans="1:8" ht="15">
      <c r="A68" s="10">
        <f>A67+0.1</f>
        <v>10.399999999999999</v>
      </c>
      <c r="B68" s="4"/>
      <c r="C68" s="16" t="s">
        <v>184</v>
      </c>
      <c r="D68" s="4" t="s">
        <v>165</v>
      </c>
      <c r="E68" s="8"/>
      <c r="F68" s="10">
        <v>14</v>
      </c>
      <c r="G68" s="8">
        <v>5</v>
      </c>
      <c r="H68" s="22">
        <f>F68*G68</f>
        <v>70</v>
      </c>
    </row>
    <row r="69" spans="1:8" ht="15">
      <c r="A69" s="10">
        <f>A68+0.1</f>
        <v>10.499999999999998</v>
      </c>
      <c r="B69" s="3"/>
      <c r="C69" s="16" t="s">
        <v>152</v>
      </c>
      <c r="D69" s="4" t="s">
        <v>104</v>
      </c>
      <c r="E69" s="8">
        <v>0.208</v>
      </c>
      <c r="F69" s="10">
        <f>E69*F64</f>
        <v>4.576</v>
      </c>
      <c r="G69" s="8">
        <v>3.2</v>
      </c>
      <c r="H69" s="22">
        <f>F69*G69</f>
        <v>14.6432</v>
      </c>
    </row>
    <row r="70" spans="1:8" s="14" customFormat="1" ht="45" customHeight="1">
      <c r="A70" s="3" t="s">
        <v>160</v>
      </c>
      <c r="B70" s="3" t="s">
        <v>166</v>
      </c>
      <c r="C70" s="5" t="s">
        <v>167</v>
      </c>
      <c r="D70" s="3" t="s">
        <v>163</v>
      </c>
      <c r="E70" s="12"/>
      <c r="F70" s="17">
        <v>20</v>
      </c>
      <c r="G70" s="12"/>
      <c r="H70" s="40">
        <f>H71+H72++H73+H74+H75</f>
        <v>224.448</v>
      </c>
    </row>
    <row r="71" spans="1:8" ht="15">
      <c r="A71" s="10">
        <f>A70+0.1</f>
        <v>11.1</v>
      </c>
      <c r="B71" s="4"/>
      <c r="C71" s="16" t="s">
        <v>168</v>
      </c>
      <c r="D71" s="4" t="s">
        <v>164</v>
      </c>
      <c r="E71" s="8">
        <v>0.7</v>
      </c>
      <c r="F71" s="10">
        <f>E71*F70</f>
        <v>14</v>
      </c>
      <c r="G71" s="8">
        <v>4.6</v>
      </c>
      <c r="H71" s="22">
        <f>F71*G71</f>
        <v>64.39999999999999</v>
      </c>
    </row>
    <row r="72" spans="1:8" ht="15">
      <c r="A72" s="10">
        <f>A71+0.1</f>
        <v>11.2</v>
      </c>
      <c r="B72" s="4"/>
      <c r="C72" s="16" t="s">
        <v>169</v>
      </c>
      <c r="D72" s="4" t="s">
        <v>104</v>
      </c>
      <c r="E72" s="8">
        <v>0.001</v>
      </c>
      <c r="F72" s="10">
        <f>E72*F70</f>
        <v>0.02</v>
      </c>
      <c r="G72" s="8">
        <v>3.2</v>
      </c>
      <c r="H72" s="22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170</v>
      </c>
      <c r="D73" s="4" t="s">
        <v>155</v>
      </c>
      <c r="E73" s="10">
        <v>1</v>
      </c>
      <c r="F73" s="10">
        <f>E73*F70</f>
        <v>20</v>
      </c>
      <c r="G73" s="8">
        <v>4</v>
      </c>
      <c r="H73" s="22">
        <f>F73*G73</f>
        <v>80</v>
      </c>
    </row>
    <row r="74" spans="1:8" ht="15">
      <c r="A74" s="10">
        <f>A73+0.1</f>
        <v>11.399999999999999</v>
      </c>
      <c r="B74" s="4"/>
      <c r="C74" s="16" t="s">
        <v>171</v>
      </c>
      <c r="D74" s="4" t="s">
        <v>165</v>
      </c>
      <c r="E74" s="8"/>
      <c r="F74" s="10">
        <v>20</v>
      </c>
      <c r="G74" s="8">
        <v>3.5</v>
      </c>
      <c r="H74" s="22">
        <f>F74*G74</f>
        <v>70</v>
      </c>
    </row>
    <row r="75" spans="1:8" ht="15">
      <c r="A75" s="10">
        <f>A74+0.1</f>
        <v>11.499999999999998</v>
      </c>
      <c r="B75" s="4"/>
      <c r="C75" s="16" t="s">
        <v>152</v>
      </c>
      <c r="D75" s="4" t="s">
        <v>104</v>
      </c>
      <c r="E75" s="8">
        <v>0.156</v>
      </c>
      <c r="F75" s="10">
        <f>E75*F70</f>
        <v>3.12</v>
      </c>
      <c r="G75" s="8">
        <v>3.2</v>
      </c>
      <c r="H75" s="22">
        <f>F75*G75</f>
        <v>9.984000000000002</v>
      </c>
    </row>
    <row r="76" spans="1:8" s="14" customFormat="1" ht="48" customHeight="1">
      <c r="A76" s="3" t="s">
        <v>128</v>
      </c>
      <c r="B76" s="3" t="s">
        <v>214</v>
      </c>
      <c r="C76" s="5" t="s">
        <v>242</v>
      </c>
      <c r="D76" s="3" t="s">
        <v>185</v>
      </c>
      <c r="E76" s="12"/>
      <c r="F76" s="17">
        <v>4</v>
      </c>
      <c r="G76" s="12"/>
      <c r="H76" s="40">
        <f>H77++H78++H79++H80</f>
        <v>537.2479999999999</v>
      </c>
    </row>
    <row r="77" spans="1:8" ht="15">
      <c r="A77" s="10">
        <f>A76+0.1</f>
        <v>12.1</v>
      </c>
      <c r="B77" s="4"/>
      <c r="C77" s="16" t="s">
        <v>212</v>
      </c>
      <c r="D77" s="4" t="s">
        <v>164</v>
      </c>
      <c r="E77" s="8">
        <v>4.2</v>
      </c>
      <c r="F77" s="10">
        <f>E77*F76</f>
        <v>16.8</v>
      </c>
      <c r="G77" s="8">
        <v>4.6</v>
      </c>
      <c r="H77" s="22">
        <f>F77*G77</f>
        <v>77.28</v>
      </c>
    </row>
    <row r="78" spans="1:8" ht="15">
      <c r="A78" s="10">
        <f>A77+0.1</f>
        <v>12.2</v>
      </c>
      <c r="B78" s="4"/>
      <c r="C78" s="16" t="s">
        <v>213</v>
      </c>
      <c r="D78" s="4" t="s">
        <v>104</v>
      </c>
      <c r="E78" s="8">
        <v>0.32</v>
      </c>
      <c r="F78" s="10">
        <f>E78*F76</f>
        <v>1.28</v>
      </c>
      <c r="G78" s="8">
        <v>3.2</v>
      </c>
      <c r="H78" s="22">
        <f>F78*G78</f>
        <v>4.096</v>
      </c>
    </row>
    <row r="79" spans="1:8" ht="15">
      <c r="A79" s="10">
        <f>A78+0.1</f>
        <v>12.299999999999999</v>
      </c>
      <c r="B79" s="4"/>
      <c r="C79" s="16" t="s">
        <v>243</v>
      </c>
      <c r="D79" s="4" t="s">
        <v>156</v>
      </c>
      <c r="E79" s="8">
        <v>1</v>
      </c>
      <c r="F79" s="10">
        <f>E79*F76</f>
        <v>4</v>
      </c>
      <c r="G79" s="10">
        <v>110</v>
      </c>
      <c r="H79" s="22">
        <f>F79*G79</f>
        <v>440</v>
      </c>
    </row>
    <row r="80" spans="1:8" ht="15">
      <c r="A80" s="10">
        <f>A79+0.1</f>
        <v>12.399999999999999</v>
      </c>
      <c r="B80" s="4"/>
      <c r="C80" s="16" t="s">
        <v>152</v>
      </c>
      <c r="D80" s="4" t="s">
        <v>104</v>
      </c>
      <c r="E80" s="8">
        <v>1.24</v>
      </c>
      <c r="F80" s="10">
        <f>E80*F76</f>
        <v>4.96</v>
      </c>
      <c r="G80" s="8">
        <v>3.2</v>
      </c>
      <c r="H80" s="22">
        <f>F80*G80</f>
        <v>15.872</v>
      </c>
    </row>
    <row r="81" spans="1:8" s="14" customFormat="1" ht="52.5" customHeight="1">
      <c r="A81" s="3" t="s">
        <v>129</v>
      </c>
      <c r="B81" s="3" t="s">
        <v>215</v>
      </c>
      <c r="C81" s="5" t="s">
        <v>244</v>
      </c>
      <c r="D81" s="3" t="s">
        <v>185</v>
      </c>
      <c r="E81" s="12"/>
      <c r="F81" s="17">
        <v>4</v>
      </c>
      <c r="G81" s="12"/>
      <c r="H81" s="40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216</v>
      </c>
      <c r="D82" s="4" t="s">
        <v>164</v>
      </c>
      <c r="E82" s="8">
        <v>7.88</v>
      </c>
      <c r="F82" s="10">
        <f>E82*F81</f>
        <v>31.52</v>
      </c>
      <c r="G82" s="8">
        <v>4.6</v>
      </c>
      <c r="H82" s="22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217</v>
      </c>
      <c r="D83" s="4" t="s">
        <v>104</v>
      </c>
      <c r="E83" s="8">
        <v>0.04</v>
      </c>
      <c r="F83" s="10">
        <f>E83*F81</f>
        <v>0.16</v>
      </c>
      <c r="G83" s="8">
        <v>3.2</v>
      </c>
      <c r="H83" s="22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245</v>
      </c>
      <c r="D84" s="4" t="s">
        <v>156</v>
      </c>
      <c r="E84" s="8">
        <v>1</v>
      </c>
      <c r="F84" s="10">
        <f>E84*F81</f>
        <v>4</v>
      </c>
      <c r="G84" s="8">
        <v>110</v>
      </c>
      <c r="H84" s="22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199</v>
      </c>
      <c r="D85" s="4" t="s">
        <v>127</v>
      </c>
      <c r="E85" s="8">
        <v>1</v>
      </c>
      <c r="F85" s="10">
        <f>E85*F81</f>
        <v>4</v>
      </c>
      <c r="G85" s="8">
        <v>25</v>
      </c>
      <c r="H85" s="22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186</v>
      </c>
      <c r="D86" s="4" t="s">
        <v>127</v>
      </c>
      <c r="E86" s="8">
        <v>2</v>
      </c>
      <c r="F86" s="10">
        <f>E86*F81</f>
        <v>8</v>
      </c>
      <c r="G86" s="8">
        <v>9</v>
      </c>
      <c r="H86" s="22">
        <f t="shared" si="7"/>
        <v>72</v>
      </c>
    </row>
    <row r="87" spans="1:8" ht="15">
      <c r="A87" s="10">
        <f t="shared" si="6"/>
        <v>13.599999999999998</v>
      </c>
      <c r="B87" s="4"/>
      <c r="C87" s="16" t="s">
        <v>152</v>
      </c>
      <c r="D87" s="4" t="s">
        <v>104</v>
      </c>
      <c r="E87" s="8">
        <v>0.37</v>
      </c>
      <c r="F87" s="10">
        <f>E87*F81</f>
        <v>1.48</v>
      </c>
      <c r="G87" s="8">
        <v>3.2</v>
      </c>
      <c r="H87" s="22">
        <f t="shared" si="7"/>
        <v>4.736</v>
      </c>
    </row>
    <row r="88" spans="1:8" s="14" customFormat="1" ht="45" customHeight="1">
      <c r="A88" s="3" t="s">
        <v>130</v>
      </c>
      <c r="B88" s="3" t="s">
        <v>214</v>
      </c>
      <c r="C88" s="5" t="s">
        <v>246</v>
      </c>
      <c r="D88" s="3" t="s">
        <v>185</v>
      </c>
      <c r="E88" s="12"/>
      <c r="F88" s="17">
        <v>1</v>
      </c>
      <c r="G88" s="12"/>
      <c r="H88" s="40">
        <f>H89++H90++H91++H92</f>
        <v>154.31199999999998</v>
      </c>
    </row>
    <row r="89" spans="1:8" ht="15">
      <c r="A89" s="10">
        <f>A88+0.1</f>
        <v>14.1</v>
      </c>
      <c r="B89" s="4"/>
      <c r="C89" s="16" t="s">
        <v>212</v>
      </c>
      <c r="D89" s="4" t="s">
        <v>164</v>
      </c>
      <c r="E89" s="8">
        <v>4.2</v>
      </c>
      <c r="F89" s="10">
        <f>E89*F88</f>
        <v>4.2</v>
      </c>
      <c r="G89" s="8">
        <v>4.6</v>
      </c>
      <c r="H89" s="22">
        <f>F89*G89</f>
        <v>19.32</v>
      </c>
    </row>
    <row r="90" spans="1:8" ht="15">
      <c r="A90" s="10">
        <f>A89+0.1</f>
        <v>14.2</v>
      </c>
      <c r="B90" s="4"/>
      <c r="C90" s="16" t="s">
        <v>213</v>
      </c>
      <c r="D90" s="4" t="s">
        <v>104</v>
      </c>
      <c r="E90" s="8">
        <v>0.32</v>
      </c>
      <c r="F90" s="10">
        <f>E90*F88</f>
        <v>0.32</v>
      </c>
      <c r="G90" s="8">
        <v>3.2</v>
      </c>
      <c r="H90" s="22">
        <f>F90*G90</f>
        <v>1.024</v>
      </c>
    </row>
    <row r="91" spans="1:8" ht="15">
      <c r="A91" s="10">
        <f>A90+0.1</f>
        <v>14.299999999999999</v>
      </c>
      <c r="B91" s="4"/>
      <c r="C91" s="16" t="s">
        <v>226</v>
      </c>
      <c r="D91" s="4" t="s">
        <v>156</v>
      </c>
      <c r="E91" s="8">
        <v>1</v>
      </c>
      <c r="F91" s="10">
        <f>E91*F88</f>
        <v>1</v>
      </c>
      <c r="G91" s="10">
        <v>130</v>
      </c>
      <c r="H91" s="22">
        <f>F91*G91</f>
        <v>130</v>
      </c>
    </row>
    <row r="92" spans="1:8" ht="15">
      <c r="A92" s="10">
        <f>A91+0.1</f>
        <v>14.399999999999999</v>
      </c>
      <c r="B92" s="4"/>
      <c r="C92" s="16" t="s">
        <v>152</v>
      </c>
      <c r="D92" s="4" t="s">
        <v>104</v>
      </c>
      <c r="E92" s="8">
        <v>1.24</v>
      </c>
      <c r="F92" s="10">
        <f>E92*F88</f>
        <v>1.24</v>
      </c>
      <c r="G92" s="8">
        <v>3.2</v>
      </c>
      <c r="H92" s="22">
        <f>F92*G92</f>
        <v>3.968</v>
      </c>
    </row>
    <row r="93" spans="1:8" s="14" customFormat="1" ht="45.75" customHeight="1">
      <c r="A93" s="3" t="s">
        <v>161</v>
      </c>
      <c r="B93" s="3" t="s">
        <v>215</v>
      </c>
      <c r="C93" s="5" t="s">
        <v>247</v>
      </c>
      <c r="D93" s="3" t="s">
        <v>185</v>
      </c>
      <c r="E93" s="12"/>
      <c r="F93" s="17">
        <v>2</v>
      </c>
      <c r="G93" s="12"/>
      <c r="H93" s="40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216</v>
      </c>
      <c r="D94" s="4" t="s">
        <v>164</v>
      </c>
      <c r="E94" s="8">
        <v>7.88</v>
      </c>
      <c r="F94" s="10">
        <f>E94*F93</f>
        <v>15.76</v>
      </c>
      <c r="G94" s="8">
        <v>4.6</v>
      </c>
      <c r="H94" s="22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217</v>
      </c>
      <c r="D95" s="4" t="s">
        <v>104</v>
      </c>
      <c r="E95" s="8">
        <v>0.04</v>
      </c>
      <c r="F95" s="10">
        <f>E95*F93</f>
        <v>0.08</v>
      </c>
      <c r="G95" s="8">
        <v>3.2</v>
      </c>
      <c r="H95" s="22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249</v>
      </c>
      <c r="D96" s="4" t="s">
        <v>156</v>
      </c>
      <c r="E96" s="8">
        <v>1</v>
      </c>
      <c r="F96" s="10">
        <f>E96*F93</f>
        <v>2</v>
      </c>
      <c r="G96" s="8">
        <v>120</v>
      </c>
      <c r="H96" s="22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199</v>
      </c>
      <c r="D97" s="4" t="s">
        <v>127</v>
      </c>
      <c r="E97" s="8">
        <v>1</v>
      </c>
      <c r="F97" s="10">
        <f>E97*F93</f>
        <v>2</v>
      </c>
      <c r="G97" s="8">
        <v>25</v>
      </c>
      <c r="H97" s="22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186</v>
      </c>
      <c r="D98" s="4" t="s">
        <v>127</v>
      </c>
      <c r="E98" s="8">
        <v>2</v>
      </c>
      <c r="F98" s="10">
        <f>E98*F93</f>
        <v>4</v>
      </c>
      <c r="G98" s="8">
        <v>9</v>
      </c>
      <c r="H98" s="22">
        <f t="shared" si="9"/>
        <v>36</v>
      </c>
    </row>
    <row r="99" spans="1:8" ht="15">
      <c r="A99" s="10">
        <f t="shared" si="8"/>
        <v>15.599999999999998</v>
      </c>
      <c r="B99" s="4"/>
      <c r="C99" s="16" t="s">
        <v>152</v>
      </c>
      <c r="D99" s="4" t="s">
        <v>104</v>
      </c>
      <c r="E99" s="8">
        <v>0.37</v>
      </c>
      <c r="F99" s="10">
        <f>E99*F93</f>
        <v>0.74</v>
      </c>
      <c r="G99" s="8">
        <v>3.2</v>
      </c>
      <c r="H99" s="22">
        <f t="shared" si="9"/>
        <v>2.368</v>
      </c>
    </row>
    <row r="100" spans="1:8" s="14" customFormat="1" ht="47.25" customHeight="1">
      <c r="A100" s="3" t="s">
        <v>133</v>
      </c>
      <c r="B100" s="3" t="s">
        <v>215</v>
      </c>
      <c r="C100" s="5" t="s">
        <v>248</v>
      </c>
      <c r="D100" s="3" t="s">
        <v>185</v>
      </c>
      <c r="E100" s="12"/>
      <c r="F100" s="17">
        <v>1</v>
      </c>
      <c r="G100" s="12"/>
      <c r="H100" s="40">
        <f>H101+H102++H103++H104++H105</f>
        <v>152.56</v>
      </c>
    </row>
    <row r="101" spans="1:8" ht="15">
      <c r="A101" s="10">
        <f>A100+0.1</f>
        <v>16.1</v>
      </c>
      <c r="B101" s="4"/>
      <c r="C101" s="16" t="s">
        <v>216</v>
      </c>
      <c r="D101" s="4" t="s">
        <v>164</v>
      </c>
      <c r="E101" s="8">
        <v>7.88</v>
      </c>
      <c r="F101" s="10">
        <f>E101*F100</f>
        <v>7.88</v>
      </c>
      <c r="G101" s="8">
        <v>4.6</v>
      </c>
      <c r="H101" s="22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217</v>
      </c>
      <c r="D102" s="4" t="s">
        <v>104</v>
      </c>
      <c r="E102" s="8">
        <v>0.04</v>
      </c>
      <c r="F102" s="10">
        <f>E102*F100</f>
        <v>0.04</v>
      </c>
      <c r="G102" s="8">
        <v>3.2</v>
      </c>
      <c r="H102" s="22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248</v>
      </c>
      <c r="D103" s="4" t="s">
        <v>156</v>
      </c>
      <c r="E103" s="8">
        <v>1</v>
      </c>
      <c r="F103" s="10">
        <f>E103*F100</f>
        <v>1</v>
      </c>
      <c r="G103" s="8">
        <v>90</v>
      </c>
      <c r="H103" s="22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199</v>
      </c>
      <c r="D104" s="4" t="s">
        <v>127</v>
      </c>
      <c r="E104" s="8">
        <v>1</v>
      </c>
      <c r="F104" s="10">
        <f>E104*F100</f>
        <v>1</v>
      </c>
      <c r="G104" s="8">
        <v>25</v>
      </c>
      <c r="H104" s="22">
        <f>F104*G104</f>
        <v>25</v>
      </c>
    </row>
    <row r="105" spans="1:8" ht="15">
      <c r="A105" s="10">
        <f>A104+0.1</f>
        <v>16.500000000000007</v>
      </c>
      <c r="B105" s="4"/>
      <c r="C105" s="16" t="s">
        <v>152</v>
      </c>
      <c r="D105" s="4" t="s">
        <v>104</v>
      </c>
      <c r="E105" s="8">
        <v>0.37</v>
      </c>
      <c r="F105" s="10">
        <f>E105*F100</f>
        <v>0.37</v>
      </c>
      <c r="G105" s="8">
        <v>3.2</v>
      </c>
      <c r="H105" s="22">
        <f>F105*G105</f>
        <v>1.184</v>
      </c>
    </row>
    <row r="106" spans="1:8" s="14" customFormat="1" ht="48" customHeight="1">
      <c r="A106" s="3" t="s">
        <v>134</v>
      </c>
      <c r="B106" s="3" t="s">
        <v>187</v>
      </c>
      <c r="C106" s="5" t="s">
        <v>218</v>
      </c>
      <c r="D106" s="3" t="s">
        <v>165</v>
      </c>
      <c r="E106" s="12"/>
      <c r="F106" s="17">
        <v>7</v>
      </c>
      <c r="G106" s="12"/>
      <c r="H106" s="40">
        <f>H107+H108+H109+H110</f>
        <v>125.013</v>
      </c>
    </row>
    <row r="107" spans="1:8" ht="15">
      <c r="A107" s="10">
        <f>A106+0.1</f>
        <v>17.1</v>
      </c>
      <c r="B107" s="4"/>
      <c r="C107" s="16" t="s">
        <v>197</v>
      </c>
      <c r="D107" s="4" t="s">
        <v>164</v>
      </c>
      <c r="E107" s="8">
        <v>0.529</v>
      </c>
      <c r="F107" s="10">
        <f>E107*F106</f>
        <v>3.7030000000000003</v>
      </c>
      <c r="G107" s="8">
        <v>4.6</v>
      </c>
      <c r="H107" s="22">
        <f>F107*G107</f>
        <v>17.0338</v>
      </c>
    </row>
    <row r="108" spans="1:8" ht="15">
      <c r="A108" s="10">
        <f>A107+0.1</f>
        <v>17.200000000000003</v>
      </c>
      <c r="B108" s="4"/>
      <c r="C108" s="16" t="s">
        <v>162</v>
      </c>
      <c r="D108" s="4" t="s">
        <v>104</v>
      </c>
      <c r="E108" s="8">
        <v>0.023</v>
      </c>
      <c r="F108" s="10">
        <f>E108*F106</f>
        <v>0.161</v>
      </c>
      <c r="G108" s="8">
        <v>3.2</v>
      </c>
      <c r="H108" s="22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219</v>
      </c>
      <c r="D109" s="4" t="s">
        <v>165</v>
      </c>
      <c r="E109" s="8">
        <v>1</v>
      </c>
      <c r="F109" s="10">
        <f>E109*F106</f>
        <v>7</v>
      </c>
      <c r="G109" s="10">
        <v>15</v>
      </c>
      <c r="H109" s="22">
        <f>F109*G109</f>
        <v>105</v>
      </c>
    </row>
    <row r="110" spans="1:8" ht="15">
      <c r="A110" s="10">
        <f>A109+0.1</f>
        <v>17.400000000000006</v>
      </c>
      <c r="B110" s="4"/>
      <c r="C110" s="16" t="s">
        <v>152</v>
      </c>
      <c r="D110" s="4" t="s">
        <v>104</v>
      </c>
      <c r="E110" s="8">
        <v>0.11</v>
      </c>
      <c r="F110" s="10">
        <f>E110*F106</f>
        <v>0.77</v>
      </c>
      <c r="G110" s="8">
        <v>3.2</v>
      </c>
      <c r="H110" s="22">
        <f>F110*G110</f>
        <v>2.4640000000000004</v>
      </c>
    </row>
    <row r="111" spans="1:8" s="14" customFormat="1" ht="45" customHeight="1">
      <c r="A111" s="3" t="s">
        <v>135</v>
      </c>
      <c r="B111" s="3" t="s">
        <v>187</v>
      </c>
      <c r="C111" s="5" t="s">
        <v>250</v>
      </c>
      <c r="D111" s="3" t="s">
        <v>165</v>
      </c>
      <c r="E111" s="12"/>
      <c r="F111" s="17">
        <v>2</v>
      </c>
      <c r="G111" s="12"/>
      <c r="H111" s="40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251</v>
      </c>
      <c r="D112" s="4" t="s">
        <v>164</v>
      </c>
      <c r="E112" s="8">
        <v>1.5</v>
      </c>
      <c r="F112" s="10">
        <f>E112*F111</f>
        <v>3</v>
      </c>
      <c r="G112" s="8">
        <v>4.6</v>
      </c>
      <c r="H112" s="22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162</v>
      </c>
      <c r="D113" s="4" t="s">
        <v>104</v>
      </c>
      <c r="E113" s="8">
        <v>0.023</v>
      </c>
      <c r="F113" s="10">
        <f>E113*F111</f>
        <v>0.046</v>
      </c>
      <c r="G113" s="8">
        <v>3.2</v>
      </c>
      <c r="H113" s="22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250</v>
      </c>
      <c r="D114" s="4" t="s">
        <v>165</v>
      </c>
      <c r="E114" s="8">
        <v>1</v>
      </c>
      <c r="F114" s="10">
        <f>E114*F111</f>
        <v>2</v>
      </c>
      <c r="G114" s="10">
        <v>70</v>
      </c>
      <c r="H114" s="22">
        <f>F114*G114</f>
        <v>140</v>
      </c>
    </row>
    <row r="115" spans="1:8" ht="15">
      <c r="A115" s="10">
        <f>A114+0.1</f>
        <v>18.400000000000006</v>
      </c>
      <c r="B115" s="4"/>
      <c r="C115" s="16" t="s">
        <v>152</v>
      </c>
      <c r="D115" s="4" t="s">
        <v>104</v>
      </c>
      <c r="E115" s="8">
        <v>0.11</v>
      </c>
      <c r="F115" s="10">
        <f>E115*F111</f>
        <v>0.22</v>
      </c>
      <c r="G115" s="8">
        <v>3.2</v>
      </c>
      <c r="H115" s="22">
        <f>F115*G115</f>
        <v>0.7040000000000001</v>
      </c>
    </row>
    <row r="116" spans="1:8" s="14" customFormat="1" ht="45" customHeight="1">
      <c r="A116" s="3" t="s">
        <v>136</v>
      </c>
      <c r="B116" s="3" t="s">
        <v>187</v>
      </c>
      <c r="C116" s="5" t="s">
        <v>228</v>
      </c>
      <c r="D116" s="3" t="s">
        <v>165</v>
      </c>
      <c r="E116" s="12"/>
      <c r="F116" s="17">
        <v>3</v>
      </c>
      <c r="G116" s="12"/>
      <c r="H116" s="40">
        <f>H117+H118+H119+H120</f>
        <v>908.577</v>
      </c>
    </row>
    <row r="117" spans="1:8" ht="15">
      <c r="A117" s="10">
        <f>A116+0.1</f>
        <v>19.1</v>
      </c>
      <c r="B117" s="4"/>
      <c r="C117" s="16" t="s">
        <v>197</v>
      </c>
      <c r="D117" s="4" t="s">
        <v>164</v>
      </c>
      <c r="E117" s="8">
        <v>0.529</v>
      </c>
      <c r="F117" s="10">
        <f>E117*F116</f>
        <v>1.5870000000000002</v>
      </c>
      <c r="G117" s="8">
        <v>4.6</v>
      </c>
      <c r="H117" s="22">
        <f>F117*G117</f>
        <v>7.3002</v>
      </c>
    </row>
    <row r="118" spans="1:8" ht="15">
      <c r="A118" s="10">
        <f>A117+0.1</f>
        <v>19.200000000000003</v>
      </c>
      <c r="B118" s="4"/>
      <c r="C118" s="16" t="s">
        <v>162</v>
      </c>
      <c r="D118" s="4" t="s">
        <v>104</v>
      </c>
      <c r="E118" s="8">
        <v>0.023</v>
      </c>
      <c r="F118" s="10">
        <f>E118*F116</f>
        <v>0.069</v>
      </c>
      <c r="G118" s="8">
        <v>3.2</v>
      </c>
      <c r="H118" s="22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227</v>
      </c>
      <c r="D119" s="4" t="s">
        <v>165</v>
      </c>
      <c r="E119" s="8">
        <v>1</v>
      </c>
      <c r="F119" s="10">
        <f>E119*F116</f>
        <v>3</v>
      </c>
      <c r="G119" s="10">
        <v>300</v>
      </c>
      <c r="H119" s="22">
        <f>F119*G119</f>
        <v>900</v>
      </c>
    </row>
    <row r="120" spans="1:8" ht="15">
      <c r="A120" s="10">
        <f>A119+0.1</f>
        <v>19.400000000000006</v>
      </c>
      <c r="B120" s="4"/>
      <c r="C120" s="16" t="s">
        <v>152</v>
      </c>
      <c r="D120" s="4" t="s">
        <v>104</v>
      </c>
      <c r="E120" s="8">
        <v>0.11</v>
      </c>
      <c r="F120" s="10">
        <f>E120*F116</f>
        <v>0.33</v>
      </c>
      <c r="G120" s="8">
        <v>3.2</v>
      </c>
      <c r="H120" s="22">
        <f>F120*G120</f>
        <v>1.056</v>
      </c>
    </row>
    <row r="121" spans="1:8" s="14" customFormat="1" ht="52.5" customHeight="1">
      <c r="A121" s="3" t="s">
        <v>137</v>
      </c>
      <c r="B121" s="3" t="s">
        <v>140</v>
      </c>
      <c r="C121" s="5" t="s">
        <v>190</v>
      </c>
      <c r="D121" s="3" t="s">
        <v>127</v>
      </c>
      <c r="E121" s="17"/>
      <c r="F121" s="17">
        <v>8</v>
      </c>
      <c r="G121" s="17"/>
      <c r="H121" s="40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157</v>
      </c>
      <c r="D122" s="4" t="s">
        <v>151</v>
      </c>
      <c r="E122" s="9">
        <v>0.76</v>
      </c>
      <c r="F122" s="10">
        <f>E122*F121</f>
        <v>6.08</v>
      </c>
      <c r="G122" s="8">
        <v>4.6</v>
      </c>
      <c r="H122" s="22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158</v>
      </c>
      <c r="D123" s="4" t="s">
        <v>104</v>
      </c>
      <c r="E123" s="9">
        <v>0.46</v>
      </c>
      <c r="F123" s="10">
        <f>E123*F121</f>
        <v>3.68</v>
      </c>
      <c r="G123" s="10">
        <v>3.2</v>
      </c>
      <c r="H123" s="22">
        <f>F123*G123</f>
        <v>11.776000000000002</v>
      </c>
    </row>
    <row r="124" spans="1:10" ht="13.5">
      <c r="A124" s="3"/>
      <c r="B124" s="4"/>
      <c r="C124" s="3" t="s">
        <v>131</v>
      </c>
      <c r="D124" s="3" t="s">
        <v>104</v>
      </c>
      <c r="E124" s="12"/>
      <c r="F124" s="12"/>
      <c r="G124" s="15"/>
      <c r="H124" s="40" t="e">
        <f>H121++#REF!++#REF!+H116++H111+H106++H81++H76+#REF!+H70++H64++#REF!++H51++H29++H22++H15</f>
        <v>#REF!</v>
      </c>
      <c r="I124" s="28"/>
      <c r="J124" s="14"/>
    </row>
    <row r="125" spans="1:10" ht="16.5" customHeight="1">
      <c r="A125" s="3"/>
      <c r="B125" s="4"/>
      <c r="C125" s="3" t="s">
        <v>132</v>
      </c>
      <c r="D125" s="3" t="s">
        <v>104</v>
      </c>
      <c r="E125" s="12"/>
      <c r="F125" s="12"/>
      <c r="G125" s="12"/>
      <c r="H125" s="40" t="e">
        <f>H122+#REF!+#REF!+H117+H112+H107+H82+H77+#REF!+H71+H65+#REF!+#REF!+H52+H30+H23+H16</f>
        <v>#REF!</v>
      </c>
      <c r="I125" s="42"/>
      <c r="J125" s="14"/>
    </row>
    <row r="126" spans="1:10" ht="27.75" customHeight="1">
      <c r="A126" s="3"/>
      <c r="B126" s="4"/>
      <c r="C126" s="3" t="s">
        <v>138</v>
      </c>
      <c r="D126" s="3" t="s">
        <v>104</v>
      </c>
      <c r="E126" s="12"/>
      <c r="F126" s="12"/>
      <c r="G126" s="12"/>
      <c r="H126" s="40" t="e">
        <f>H124-H125</f>
        <v>#REF!</v>
      </c>
      <c r="I126" s="14"/>
      <c r="J126" s="14"/>
    </row>
    <row r="127" spans="1:10" ht="15">
      <c r="A127" s="3"/>
      <c r="B127" s="4"/>
      <c r="C127" s="5" t="s">
        <v>225</v>
      </c>
      <c r="D127" s="5"/>
      <c r="E127" s="11"/>
      <c r="F127" s="11"/>
      <c r="G127" s="11"/>
      <c r="H127" s="22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111</v>
      </c>
      <c r="D128" s="3" t="s">
        <v>104</v>
      </c>
      <c r="E128" s="12"/>
      <c r="F128" s="12"/>
      <c r="G128" s="12"/>
      <c r="H128" s="40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222</v>
      </c>
      <c r="D129" s="3" t="s">
        <v>104</v>
      </c>
      <c r="E129" s="12"/>
      <c r="F129" s="12"/>
      <c r="G129" s="12"/>
      <c r="H129" s="40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111</v>
      </c>
      <c r="D130" s="3" t="s">
        <v>104</v>
      </c>
      <c r="E130" s="12"/>
      <c r="F130" s="12"/>
      <c r="G130" s="12"/>
      <c r="H130" s="40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223</v>
      </c>
      <c r="D131" s="3" t="s">
        <v>104</v>
      </c>
      <c r="E131" s="12"/>
      <c r="F131" s="12"/>
      <c r="G131" s="12"/>
      <c r="H131" s="40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139</v>
      </c>
      <c r="D132" s="3" t="s">
        <v>104</v>
      </c>
      <c r="E132" s="8"/>
      <c r="F132" s="8"/>
      <c r="G132" s="21"/>
      <c r="H132" s="40" t="e">
        <f>H130+H131</f>
        <v>#REF!</v>
      </c>
    </row>
    <row r="135" spans="1:7" ht="15">
      <c r="A135" s="31"/>
      <c r="B135" s="31"/>
      <c r="C135" s="31"/>
      <c r="D135" s="31"/>
      <c r="E135" s="31"/>
      <c r="F135" s="31"/>
      <c r="G135" s="31"/>
    </row>
    <row r="136" spans="1:9" ht="15" customHeight="1">
      <c r="A136" s="311" t="s">
        <v>191</v>
      </c>
      <c r="B136" s="311"/>
      <c r="C136" s="311"/>
      <c r="D136" s="311"/>
      <c r="E136" s="311"/>
      <c r="F136" s="311"/>
      <c r="G136" s="311"/>
      <c r="H136" s="311"/>
      <c r="I136" s="25"/>
    </row>
    <row r="139" spans="3:10" ht="15" customHeight="1">
      <c r="C139" s="312"/>
      <c r="D139" s="312"/>
      <c r="E139" s="312"/>
      <c r="F139" s="312"/>
      <c r="G139" s="312"/>
      <c r="H139" s="312"/>
      <c r="I139" s="312"/>
      <c r="J139" s="312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3.875" style="0" customWidth="1"/>
    <col min="2" max="2" width="10.875" style="0" customWidth="1"/>
    <col min="3" max="3" width="26.125" style="0" customWidth="1"/>
    <col min="4" max="5" width="10.875" style="0" customWidth="1"/>
    <col min="6" max="6" width="11.125" style="0" customWidth="1"/>
    <col min="7" max="7" width="10.25390625" style="0" customWidth="1"/>
    <col min="8" max="8" width="10.375" style="0" customWidth="1"/>
  </cols>
  <sheetData>
    <row r="1" spans="1:13" ht="26.25" customHeight="1">
      <c r="A1" s="343" t="s">
        <v>351</v>
      </c>
      <c r="B1" s="343"/>
      <c r="C1" s="343"/>
      <c r="D1" s="343"/>
      <c r="E1" s="343"/>
      <c r="F1" s="343"/>
      <c r="G1" s="343"/>
      <c r="H1" s="343"/>
      <c r="I1" s="27"/>
      <c r="J1" s="27"/>
      <c r="K1" s="27"/>
      <c r="L1" s="27"/>
      <c r="M1" s="27"/>
    </row>
    <row r="2" spans="1:13" ht="44.25" customHeight="1">
      <c r="A2" s="322" t="s">
        <v>543</v>
      </c>
      <c r="B2" s="322"/>
      <c r="C2" s="322"/>
      <c r="D2" s="322"/>
      <c r="E2" s="322"/>
      <c r="F2" s="322"/>
      <c r="G2" s="322"/>
      <c r="H2" s="322"/>
      <c r="I2" s="27"/>
      <c r="J2" s="27"/>
      <c r="K2" s="27"/>
      <c r="L2" s="27"/>
      <c r="M2" s="27"/>
    </row>
    <row r="3" spans="1:13" ht="18">
      <c r="A3" s="344"/>
      <c r="B3" s="344"/>
      <c r="C3" s="344"/>
      <c r="D3" s="344"/>
      <c r="E3" s="344"/>
      <c r="F3" s="344"/>
      <c r="G3" s="90"/>
      <c r="H3" s="90"/>
      <c r="I3" s="27"/>
      <c r="J3" s="27"/>
      <c r="K3" s="27"/>
      <c r="L3" s="27"/>
      <c r="M3" s="27"/>
    </row>
    <row r="4" spans="1:13" ht="24.75" customHeight="1">
      <c r="A4" s="315" t="s">
        <v>105</v>
      </c>
      <c r="B4" s="345" t="s">
        <v>305</v>
      </c>
      <c r="C4" s="345" t="s">
        <v>352</v>
      </c>
      <c r="D4" s="347" t="s">
        <v>353</v>
      </c>
      <c r="E4" s="348"/>
      <c r="F4" s="349"/>
      <c r="G4" s="345" t="s">
        <v>354</v>
      </c>
      <c r="H4" s="345" t="s">
        <v>355</v>
      </c>
      <c r="I4" s="27"/>
      <c r="J4" s="27"/>
      <c r="K4" s="27"/>
      <c r="L4" s="27"/>
      <c r="M4" s="27"/>
    </row>
    <row r="5" spans="1:13" ht="65.25" customHeight="1">
      <c r="A5" s="315"/>
      <c r="B5" s="346"/>
      <c r="C5" s="346"/>
      <c r="D5" s="91" t="s">
        <v>356</v>
      </c>
      <c r="E5" s="91" t="s">
        <v>357</v>
      </c>
      <c r="F5" s="91" t="s">
        <v>358</v>
      </c>
      <c r="G5" s="346"/>
      <c r="H5" s="346"/>
      <c r="I5" s="27"/>
      <c r="J5" s="27"/>
      <c r="K5" s="27"/>
      <c r="L5" s="27"/>
      <c r="M5" s="27"/>
    </row>
    <row r="6" spans="1:13" ht="39.75" customHeight="1">
      <c r="A6" s="92">
        <v>1</v>
      </c>
      <c r="B6" s="92" t="s">
        <v>359</v>
      </c>
      <c r="C6" s="92" t="s">
        <v>360</v>
      </c>
      <c r="D6" s="93"/>
      <c r="E6" s="93"/>
      <c r="F6" s="93"/>
      <c r="G6" s="93"/>
      <c r="H6" s="94"/>
      <c r="I6" s="27"/>
      <c r="J6" s="27"/>
      <c r="K6" s="27"/>
      <c r="L6" s="27"/>
      <c r="M6" s="27"/>
    </row>
    <row r="7" spans="1:13" ht="39.75" customHeight="1">
      <c r="A7" s="92">
        <v>2</v>
      </c>
      <c r="B7" s="92" t="s">
        <v>361</v>
      </c>
      <c r="C7" s="92" t="s">
        <v>362</v>
      </c>
      <c r="D7" s="93"/>
      <c r="E7" s="93"/>
      <c r="F7" s="93"/>
      <c r="G7" s="93"/>
      <c r="H7" s="94"/>
      <c r="I7" s="27"/>
      <c r="J7" s="27"/>
      <c r="K7" s="27"/>
      <c r="L7" s="27"/>
      <c r="M7" s="27"/>
    </row>
    <row r="8" spans="1:13" ht="39.75" customHeight="1">
      <c r="A8" s="92">
        <v>3</v>
      </c>
      <c r="B8" s="92" t="s">
        <v>363</v>
      </c>
      <c r="C8" s="92" t="s">
        <v>365</v>
      </c>
      <c r="D8" s="93"/>
      <c r="E8" s="93"/>
      <c r="F8" s="93"/>
      <c r="G8" s="93"/>
      <c r="H8" s="94"/>
      <c r="I8" s="27"/>
      <c r="J8" s="27"/>
      <c r="K8" s="27"/>
      <c r="L8" s="27"/>
      <c r="M8" s="27"/>
    </row>
    <row r="9" spans="1:13" ht="39.75" customHeight="1">
      <c r="A9" s="92">
        <v>4</v>
      </c>
      <c r="B9" s="92" t="s">
        <v>527</v>
      </c>
      <c r="C9" s="92" t="s">
        <v>683</v>
      </c>
      <c r="D9" s="93"/>
      <c r="E9" s="93"/>
      <c r="F9" s="93"/>
      <c r="G9" s="93"/>
      <c r="H9" s="94"/>
      <c r="I9" s="27"/>
      <c r="J9" s="27"/>
      <c r="K9" s="27"/>
      <c r="L9" s="27"/>
      <c r="M9" s="27"/>
    </row>
    <row r="10" spans="1:13" ht="39.75" customHeight="1">
      <c r="A10" s="92">
        <v>5</v>
      </c>
      <c r="B10" s="92" t="s">
        <v>366</v>
      </c>
      <c r="C10" s="92" t="s">
        <v>367</v>
      </c>
      <c r="D10" s="93"/>
      <c r="E10" s="93"/>
      <c r="F10" s="93"/>
      <c r="G10" s="93"/>
      <c r="H10" s="94"/>
      <c r="I10" s="27"/>
      <c r="J10" s="27"/>
      <c r="K10" s="27"/>
      <c r="L10" s="27"/>
      <c r="M10" s="27"/>
    </row>
    <row r="11" spans="1:13" ht="39.75" customHeight="1">
      <c r="A11" s="92">
        <v>6</v>
      </c>
      <c r="B11" s="92" t="s">
        <v>703</v>
      </c>
      <c r="C11" s="92" t="s">
        <v>526</v>
      </c>
      <c r="D11" s="93"/>
      <c r="E11" s="93"/>
      <c r="F11" s="93"/>
      <c r="G11" s="93"/>
      <c r="H11" s="94"/>
      <c r="I11" s="27"/>
      <c r="J11" s="27"/>
      <c r="K11" s="27"/>
      <c r="L11" s="27"/>
      <c r="M11" s="27"/>
    </row>
    <row r="12" spans="1:13" ht="39.75" customHeight="1">
      <c r="A12" s="91"/>
      <c r="B12" s="92"/>
      <c r="C12" s="95" t="s">
        <v>364</v>
      </c>
      <c r="D12" s="96"/>
      <c r="E12" s="96"/>
      <c r="F12" s="96"/>
      <c r="G12" s="96"/>
      <c r="H12" s="97"/>
      <c r="I12" s="27"/>
      <c r="J12" s="27"/>
      <c r="K12" s="27"/>
      <c r="L12" s="27"/>
      <c r="M12" s="27"/>
    </row>
    <row r="13" spans="1:13" ht="18">
      <c r="A13" s="90"/>
      <c r="B13" s="90"/>
      <c r="C13" s="90"/>
      <c r="D13" s="90"/>
      <c r="E13" s="90"/>
      <c r="F13" s="90"/>
      <c r="G13" s="90"/>
      <c r="H13" s="90"/>
      <c r="I13" s="27"/>
      <c r="J13" s="27"/>
      <c r="K13" s="27"/>
      <c r="L13" s="27"/>
      <c r="M13" s="27"/>
    </row>
    <row r="14" spans="1:13" ht="18">
      <c r="A14" s="62"/>
      <c r="B14" s="62"/>
      <c r="C14" s="83"/>
      <c r="D14" s="83"/>
      <c r="E14" s="84"/>
      <c r="F14" s="62"/>
      <c r="G14" s="83"/>
      <c r="H14" s="62"/>
      <c r="I14" s="27"/>
      <c r="J14" s="27"/>
      <c r="K14" s="27"/>
      <c r="L14" s="27"/>
      <c r="M14" s="27"/>
    </row>
    <row r="15" spans="1:13" ht="18">
      <c r="A15" s="62"/>
      <c r="B15" s="343"/>
      <c r="C15" s="343"/>
      <c r="D15" s="343"/>
      <c r="E15" s="343"/>
      <c r="F15" s="343"/>
      <c r="G15" s="343"/>
      <c r="H15" s="62"/>
      <c r="I15" s="27"/>
      <c r="J15" s="27"/>
      <c r="K15" s="27"/>
      <c r="L15" s="27"/>
      <c r="M15" s="27"/>
    </row>
    <row r="16" spans="1:13" ht="16.5">
      <c r="A16" s="36"/>
      <c r="B16" s="36"/>
      <c r="C16" s="87"/>
      <c r="D16" s="87"/>
      <c r="E16" s="88"/>
      <c r="F16" s="36"/>
      <c r="G16" s="36"/>
      <c r="H16" s="36"/>
      <c r="I16" s="27"/>
      <c r="J16" s="27"/>
      <c r="K16" s="27"/>
      <c r="L16" s="27"/>
      <c r="M16" s="27"/>
    </row>
  </sheetData>
  <sheetProtection/>
  <mergeCells count="10">
    <mergeCell ref="B15:G15"/>
    <mergeCell ref="A1:H1"/>
    <mergeCell ref="A2:H2"/>
    <mergeCell ref="A3:F3"/>
    <mergeCell ref="A4:A5"/>
    <mergeCell ref="B4:B5"/>
    <mergeCell ref="C4:C5"/>
    <mergeCell ref="D4:F4"/>
    <mergeCell ref="G4:G5"/>
    <mergeCell ref="H4:H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7">
      <selection activeCell="L20" sqref="L20"/>
    </sheetView>
  </sheetViews>
  <sheetFormatPr defaultColWidth="9.00390625" defaultRowHeight="12.75"/>
  <cols>
    <col min="1" max="1" width="5.25390625" style="0" customWidth="1"/>
    <col min="2" max="2" width="20.375" style="0" customWidth="1"/>
    <col min="3" max="3" width="42.125" style="0" customWidth="1"/>
    <col min="4" max="4" width="13.875" style="0" customWidth="1"/>
    <col min="5" max="5" width="14.625" style="0" customWidth="1"/>
    <col min="6" max="6" width="13.00390625" style="0" customWidth="1"/>
    <col min="7" max="7" width="12.875" style="0" customWidth="1"/>
    <col min="8" max="8" width="17.25390625" style="0" customWidth="1"/>
    <col min="9" max="9" width="18.375" style="0" customWidth="1"/>
  </cols>
  <sheetData>
    <row r="1" spans="1:8" ht="14.25" customHeight="1">
      <c r="A1" s="343" t="s">
        <v>545</v>
      </c>
      <c r="B1" s="343"/>
      <c r="C1" s="343"/>
      <c r="D1" s="343"/>
      <c r="E1" s="343"/>
      <c r="F1" s="343"/>
      <c r="G1" s="343"/>
      <c r="H1" s="343"/>
    </row>
    <row r="2" spans="1:8" ht="12.75" customHeight="1">
      <c r="A2" s="352" t="s">
        <v>298</v>
      </c>
      <c r="B2" s="352"/>
      <c r="C2" s="352"/>
      <c r="D2" s="352"/>
      <c r="E2" s="352"/>
      <c r="F2" s="352"/>
      <c r="G2" s="352"/>
      <c r="H2" s="352"/>
    </row>
    <row r="3" spans="1:8" ht="15">
      <c r="A3" s="353" t="s">
        <v>299</v>
      </c>
      <c r="B3" s="353"/>
      <c r="C3" s="353"/>
      <c r="D3" s="353"/>
      <c r="E3" s="353"/>
      <c r="F3" s="353"/>
      <c r="G3" s="353"/>
      <c r="H3" s="353"/>
    </row>
    <row r="4" spans="1:8" ht="14.25" customHeight="1">
      <c r="A4" s="352" t="s">
        <v>300</v>
      </c>
      <c r="B4" s="352"/>
      <c r="C4" s="352"/>
      <c r="D4" s="352"/>
      <c r="E4" s="352"/>
      <c r="F4" s="352"/>
      <c r="G4" s="352"/>
      <c r="H4" s="352"/>
    </row>
    <row r="5" spans="1:8" ht="14.25" customHeight="1">
      <c r="A5" s="355" t="s">
        <v>301</v>
      </c>
      <c r="B5" s="355"/>
      <c r="C5" s="355"/>
      <c r="D5" s="355"/>
      <c r="E5" s="60">
        <f>H60</f>
        <v>0</v>
      </c>
      <c r="F5" s="61" t="s">
        <v>85</v>
      </c>
      <c r="G5" s="62"/>
      <c r="H5" s="62"/>
    </row>
    <row r="6" spans="1:8" ht="19.5" customHeight="1">
      <c r="A6" s="355" t="s">
        <v>433</v>
      </c>
      <c r="B6" s="355"/>
      <c r="C6" s="355"/>
      <c r="D6" s="355"/>
      <c r="E6" s="60">
        <f>H59</f>
        <v>0</v>
      </c>
      <c r="F6" s="61" t="s">
        <v>85</v>
      </c>
      <c r="G6" s="62"/>
      <c r="H6" s="62"/>
    </row>
    <row r="7" spans="1:8" ht="16.5" customHeight="1">
      <c r="A7" s="355" t="s">
        <v>302</v>
      </c>
      <c r="B7" s="355"/>
      <c r="C7" s="355"/>
      <c r="D7" s="355"/>
      <c r="E7" s="60">
        <f>'obieqt.1'!G12+2!H92+3!H41</f>
        <v>0</v>
      </c>
      <c r="F7" s="61" t="s">
        <v>85</v>
      </c>
      <c r="G7" s="62"/>
      <c r="H7" s="62"/>
    </row>
    <row r="8" spans="1:8" ht="9.75" customHeight="1">
      <c r="A8" s="58"/>
      <c r="B8" s="58"/>
      <c r="C8" s="58"/>
      <c r="D8" s="58"/>
      <c r="E8" s="58"/>
      <c r="F8" s="58"/>
      <c r="G8" s="58"/>
      <c r="H8" s="58"/>
    </row>
    <row r="9" spans="1:8" ht="20.25" customHeight="1">
      <c r="A9" s="354" t="s">
        <v>917</v>
      </c>
      <c r="B9" s="354"/>
      <c r="C9" s="354"/>
      <c r="D9" s="354"/>
      <c r="E9" s="354"/>
      <c r="F9" s="354"/>
      <c r="G9" s="354"/>
      <c r="H9" s="354"/>
    </row>
    <row r="10" spans="1:8" ht="3.75" customHeight="1">
      <c r="A10" s="354"/>
      <c r="B10" s="354"/>
      <c r="C10" s="354"/>
      <c r="D10" s="354"/>
      <c r="E10" s="354"/>
      <c r="F10" s="354"/>
      <c r="G10" s="354"/>
      <c r="H10" s="354"/>
    </row>
    <row r="11" spans="1:8" ht="17.25" customHeight="1">
      <c r="A11" s="321" t="s">
        <v>303</v>
      </c>
      <c r="B11" s="321"/>
      <c r="C11" s="321"/>
      <c r="D11" s="321"/>
      <c r="E11" s="321"/>
      <c r="F11" s="321"/>
      <c r="G11" s="321"/>
      <c r="H11" s="321"/>
    </row>
    <row r="12" spans="1:8" ht="5.25" customHeight="1">
      <c r="A12" s="63"/>
      <c r="B12" s="63"/>
      <c r="C12" s="63"/>
      <c r="D12" s="63"/>
      <c r="E12" s="63"/>
      <c r="F12" s="63"/>
      <c r="G12" s="63"/>
      <c r="H12" s="63"/>
    </row>
    <row r="13" spans="1:8" ht="18.75" customHeight="1">
      <c r="A13" s="322" t="s">
        <v>544</v>
      </c>
      <c r="B13" s="322"/>
      <c r="C13" s="322"/>
      <c r="D13" s="322"/>
      <c r="E13" s="322"/>
      <c r="F13" s="322"/>
      <c r="G13" s="322"/>
      <c r="H13" s="322"/>
    </row>
    <row r="14" spans="1:8" ht="11.25" customHeight="1">
      <c r="A14" s="352" t="s">
        <v>141</v>
      </c>
      <c r="B14" s="356"/>
      <c r="C14" s="356"/>
      <c r="D14" s="356"/>
      <c r="E14" s="356"/>
      <c r="F14" s="356"/>
      <c r="G14" s="356"/>
      <c r="H14" s="356"/>
    </row>
    <row r="15" spans="1:8" ht="15">
      <c r="A15" s="353" t="s">
        <v>304</v>
      </c>
      <c r="B15" s="353"/>
      <c r="C15" s="353"/>
      <c r="D15" s="353"/>
      <c r="E15" s="353"/>
      <c r="F15" s="353"/>
      <c r="G15" s="353"/>
      <c r="H15" s="353"/>
    </row>
    <row r="16" spans="1:8" ht="6" customHeight="1">
      <c r="A16" s="59"/>
      <c r="B16" s="59"/>
      <c r="C16" s="59"/>
      <c r="D16" s="59"/>
      <c r="E16" s="59"/>
      <c r="F16" s="59"/>
      <c r="G16" s="59"/>
      <c r="H16" s="59"/>
    </row>
    <row r="17" spans="1:8" ht="24" customHeight="1">
      <c r="A17" s="315" t="s">
        <v>105</v>
      </c>
      <c r="B17" s="345" t="s">
        <v>305</v>
      </c>
      <c r="C17" s="345" t="s">
        <v>306</v>
      </c>
      <c r="D17" s="350" t="s">
        <v>307</v>
      </c>
      <c r="E17" s="350"/>
      <c r="F17" s="350"/>
      <c r="G17" s="350"/>
      <c r="H17" s="350"/>
    </row>
    <row r="18" spans="1:8" ht="48" customHeight="1">
      <c r="A18" s="315"/>
      <c r="B18" s="346"/>
      <c r="C18" s="346"/>
      <c r="D18" s="65" t="s">
        <v>308</v>
      </c>
      <c r="E18" s="65" t="s">
        <v>309</v>
      </c>
      <c r="F18" s="65" t="s">
        <v>310</v>
      </c>
      <c r="G18" s="65" t="s">
        <v>311</v>
      </c>
      <c r="H18" s="65" t="s">
        <v>312</v>
      </c>
    </row>
    <row r="19" spans="1:8" ht="15">
      <c r="A19" s="64">
        <v>1</v>
      </c>
      <c r="B19" s="64">
        <v>2</v>
      </c>
      <c r="C19" s="64">
        <v>3</v>
      </c>
      <c r="D19" s="64">
        <v>4</v>
      </c>
      <c r="E19" s="64">
        <v>5</v>
      </c>
      <c r="F19" s="64">
        <v>6</v>
      </c>
      <c r="G19" s="64">
        <v>7</v>
      </c>
      <c r="H19" s="64">
        <v>8</v>
      </c>
    </row>
    <row r="20" spans="1:8" ht="13.5" customHeight="1">
      <c r="A20" s="65">
        <v>1</v>
      </c>
      <c r="B20" s="65"/>
      <c r="C20" s="64" t="s">
        <v>313</v>
      </c>
      <c r="D20" s="65"/>
      <c r="E20" s="65"/>
      <c r="F20" s="65"/>
      <c r="G20" s="65"/>
      <c r="H20" s="65"/>
    </row>
    <row r="21" spans="1:8" ht="16.5" customHeight="1">
      <c r="A21" s="64"/>
      <c r="B21" s="67"/>
      <c r="C21" s="69" t="s">
        <v>314</v>
      </c>
      <c r="D21" s="69"/>
      <c r="E21" s="69"/>
      <c r="F21" s="69"/>
      <c r="G21" s="69"/>
      <c r="H21" s="69"/>
    </row>
    <row r="22" spans="1:8" ht="15.75" customHeight="1">
      <c r="A22" s="64"/>
      <c r="B22" s="67"/>
      <c r="C22" s="64" t="s">
        <v>315</v>
      </c>
      <c r="D22" s="69"/>
      <c r="E22" s="69"/>
      <c r="F22" s="69"/>
      <c r="G22" s="69"/>
      <c r="H22" s="69"/>
    </row>
    <row r="23" spans="1:8" ht="19.5" customHeight="1">
      <c r="A23" s="64">
        <v>2</v>
      </c>
      <c r="B23" s="67"/>
      <c r="C23" s="69" t="s">
        <v>316</v>
      </c>
      <c r="D23" s="69"/>
      <c r="E23" s="69"/>
      <c r="F23" s="69"/>
      <c r="G23" s="69"/>
      <c r="H23" s="69"/>
    </row>
    <row r="24" spans="1:8" s="14" customFormat="1" ht="48.75" customHeight="1">
      <c r="A24" s="64" t="s">
        <v>142</v>
      </c>
      <c r="B24" s="70" t="s">
        <v>317</v>
      </c>
      <c r="C24" s="69" t="s">
        <v>543</v>
      </c>
      <c r="D24" s="74"/>
      <c r="E24" s="74"/>
      <c r="F24" s="74"/>
      <c r="G24" s="74"/>
      <c r="H24" s="74"/>
    </row>
    <row r="25" spans="1:8" s="14" customFormat="1" ht="18" customHeight="1">
      <c r="A25" s="64" t="s">
        <v>142</v>
      </c>
      <c r="B25" s="70" t="s">
        <v>349</v>
      </c>
      <c r="C25" s="69" t="s">
        <v>753</v>
      </c>
      <c r="D25" s="74"/>
      <c r="E25" s="74"/>
      <c r="F25" s="74"/>
      <c r="G25" s="74"/>
      <c r="H25" s="74"/>
    </row>
    <row r="26" spans="1:8" s="14" customFormat="1" ht="18.75" customHeight="1">
      <c r="A26" s="64" t="s">
        <v>142</v>
      </c>
      <c r="B26" s="70" t="s">
        <v>350</v>
      </c>
      <c r="C26" s="69" t="s">
        <v>754</v>
      </c>
      <c r="D26" s="74"/>
      <c r="E26" s="74"/>
      <c r="F26" s="74"/>
      <c r="G26" s="74"/>
      <c r="H26" s="74"/>
    </row>
    <row r="27" spans="1:8" s="14" customFormat="1" ht="17.25" customHeight="1">
      <c r="A27" s="64"/>
      <c r="B27" s="72"/>
      <c r="C27" s="67" t="s">
        <v>318</v>
      </c>
      <c r="D27" s="71"/>
      <c r="E27" s="71"/>
      <c r="F27" s="71"/>
      <c r="G27" s="71"/>
      <c r="H27" s="71"/>
    </row>
    <row r="28" spans="1:8" ht="12.75" customHeight="1">
      <c r="A28" s="64"/>
      <c r="B28" s="67"/>
      <c r="C28" s="69" t="s">
        <v>319</v>
      </c>
      <c r="D28" s="74"/>
      <c r="E28" s="74"/>
      <c r="F28" s="74"/>
      <c r="G28" s="74"/>
      <c r="H28" s="74"/>
    </row>
    <row r="29" spans="1:8" ht="15">
      <c r="A29" s="64">
        <v>3</v>
      </c>
      <c r="B29" s="67"/>
      <c r="C29" s="69" t="s">
        <v>320</v>
      </c>
      <c r="D29" s="74"/>
      <c r="E29" s="74"/>
      <c r="F29" s="74"/>
      <c r="G29" s="74"/>
      <c r="H29" s="74"/>
    </row>
    <row r="30" spans="1:8" ht="13.5" customHeight="1">
      <c r="A30" s="75" t="s">
        <v>143</v>
      </c>
      <c r="B30" s="67"/>
      <c r="C30" s="69" t="s">
        <v>321</v>
      </c>
      <c r="D30" s="74"/>
      <c r="E30" s="74"/>
      <c r="F30" s="74"/>
      <c r="G30" s="74"/>
      <c r="H30" s="74"/>
    </row>
    <row r="31" spans="1:8" ht="13.5" customHeight="1">
      <c r="A31" s="64"/>
      <c r="B31" s="67"/>
      <c r="C31" s="69" t="s">
        <v>322</v>
      </c>
      <c r="D31" s="74"/>
      <c r="E31" s="74"/>
      <c r="F31" s="74"/>
      <c r="G31" s="74"/>
      <c r="H31" s="74"/>
    </row>
    <row r="32" spans="1:8" ht="12.75" customHeight="1">
      <c r="A32" s="64"/>
      <c r="B32" s="67"/>
      <c r="C32" s="69" t="s">
        <v>323</v>
      </c>
      <c r="D32" s="74"/>
      <c r="E32" s="74"/>
      <c r="F32" s="74"/>
      <c r="G32" s="74"/>
      <c r="H32" s="74"/>
    </row>
    <row r="33" spans="1:8" ht="32.25" customHeight="1">
      <c r="A33" s="64">
        <v>4</v>
      </c>
      <c r="B33" s="67"/>
      <c r="C33" s="69" t="s">
        <v>324</v>
      </c>
      <c r="D33" s="74"/>
      <c r="E33" s="74"/>
      <c r="F33" s="74"/>
      <c r="G33" s="74"/>
      <c r="H33" s="74"/>
    </row>
    <row r="34" spans="1:8" ht="13.5" customHeight="1">
      <c r="A34" s="64" t="s">
        <v>144</v>
      </c>
      <c r="B34" s="67"/>
      <c r="C34" s="69" t="s">
        <v>321</v>
      </c>
      <c r="D34" s="74"/>
      <c r="E34" s="74"/>
      <c r="F34" s="74"/>
      <c r="G34" s="74"/>
      <c r="H34" s="74"/>
    </row>
    <row r="35" spans="1:8" ht="13.5" customHeight="1">
      <c r="A35" s="64"/>
      <c r="B35" s="67"/>
      <c r="C35" s="69" t="s">
        <v>325</v>
      </c>
      <c r="D35" s="74"/>
      <c r="E35" s="74"/>
      <c r="F35" s="74"/>
      <c r="G35" s="74"/>
      <c r="H35" s="74"/>
    </row>
    <row r="36" spans="1:8" ht="30" customHeight="1">
      <c r="A36" s="64">
        <v>5</v>
      </c>
      <c r="B36" s="67"/>
      <c r="C36" s="69" t="s">
        <v>326</v>
      </c>
      <c r="D36" s="74"/>
      <c r="E36" s="74"/>
      <c r="F36" s="74"/>
      <c r="G36" s="74"/>
      <c r="H36" s="74"/>
    </row>
    <row r="37" spans="1:8" ht="15" customHeight="1">
      <c r="A37" s="64" t="s">
        <v>145</v>
      </c>
      <c r="B37" s="67"/>
      <c r="C37" s="69" t="s">
        <v>321</v>
      </c>
      <c r="D37" s="74"/>
      <c r="E37" s="74"/>
      <c r="F37" s="74"/>
      <c r="G37" s="74"/>
      <c r="H37" s="74"/>
    </row>
    <row r="38" spans="1:8" ht="12" customHeight="1">
      <c r="A38" s="64"/>
      <c r="B38" s="67"/>
      <c r="C38" s="69" t="s">
        <v>327</v>
      </c>
      <c r="D38" s="74"/>
      <c r="E38" s="74"/>
      <c r="F38" s="74"/>
      <c r="G38" s="74"/>
      <c r="H38" s="74"/>
    </row>
    <row r="39" spans="1:8" ht="15">
      <c r="A39" s="64">
        <v>6</v>
      </c>
      <c r="B39" s="67"/>
      <c r="C39" s="69" t="s">
        <v>328</v>
      </c>
      <c r="D39" s="74"/>
      <c r="E39" s="74"/>
      <c r="F39" s="74"/>
      <c r="G39" s="74"/>
      <c r="H39" s="74"/>
    </row>
    <row r="40" spans="1:8" ht="15">
      <c r="A40" s="75" t="s">
        <v>146</v>
      </c>
      <c r="B40" s="67"/>
      <c r="C40" s="69" t="s">
        <v>321</v>
      </c>
      <c r="D40" s="74"/>
      <c r="E40" s="74"/>
      <c r="F40" s="74"/>
      <c r="G40" s="74"/>
      <c r="H40" s="74"/>
    </row>
    <row r="41" spans="1:8" ht="15">
      <c r="A41" s="64"/>
      <c r="B41" s="67"/>
      <c r="C41" s="69" t="s">
        <v>329</v>
      </c>
      <c r="D41" s="74"/>
      <c r="E41" s="74"/>
      <c r="F41" s="74"/>
      <c r="G41" s="74"/>
      <c r="H41" s="74"/>
    </row>
    <row r="42" spans="1:8" ht="12.75" customHeight="1">
      <c r="A42" s="64"/>
      <c r="B42" s="67"/>
      <c r="C42" s="69" t="s">
        <v>332</v>
      </c>
      <c r="D42" s="74"/>
      <c r="E42" s="74"/>
      <c r="F42" s="74"/>
      <c r="G42" s="74"/>
      <c r="H42" s="74"/>
    </row>
    <row r="43" spans="1:8" ht="19.5" customHeight="1">
      <c r="A43" s="64">
        <v>7</v>
      </c>
      <c r="B43" s="67"/>
      <c r="C43" s="69" t="s">
        <v>333</v>
      </c>
      <c r="D43" s="74"/>
      <c r="E43" s="74"/>
      <c r="F43" s="74"/>
      <c r="G43" s="74"/>
      <c r="H43" s="74"/>
    </row>
    <row r="44" spans="1:8" ht="15">
      <c r="A44" s="64" t="s">
        <v>147</v>
      </c>
      <c r="B44" s="67"/>
      <c r="C44" s="68" t="s">
        <v>321</v>
      </c>
      <c r="D44" s="74"/>
      <c r="E44" s="74"/>
      <c r="F44" s="74"/>
      <c r="G44" s="74"/>
      <c r="H44" s="74"/>
    </row>
    <row r="45" spans="1:8" ht="15.75" customHeight="1">
      <c r="A45" s="66"/>
      <c r="B45" s="73"/>
      <c r="C45" s="69" t="s">
        <v>334</v>
      </c>
      <c r="D45" s="74"/>
      <c r="E45" s="74"/>
      <c r="F45" s="74"/>
      <c r="G45" s="74"/>
      <c r="H45" s="74"/>
    </row>
    <row r="46" spans="1:8" ht="12.75" customHeight="1">
      <c r="A46" s="66"/>
      <c r="B46" s="68"/>
      <c r="C46" s="69" t="s">
        <v>335</v>
      </c>
      <c r="D46" s="74"/>
      <c r="E46" s="74"/>
      <c r="F46" s="74"/>
      <c r="G46" s="74"/>
      <c r="H46" s="74"/>
    </row>
    <row r="47" spans="1:8" ht="15.75" customHeight="1">
      <c r="A47" s="66">
        <v>8</v>
      </c>
      <c r="B47" s="73"/>
      <c r="C47" s="69" t="s">
        <v>336</v>
      </c>
      <c r="D47" s="74"/>
      <c r="E47" s="74"/>
      <c r="F47" s="74"/>
      <c r="G47" s="74"/>
      <c r="H47" s="74"/>
    </row>
    <row r="48" spans="1:8" ht="15.75" customHeight="1">
      <c r="A48" s="66" t="s">
        <v>148</v>
      </c>
      <c r="B48" s="73"/>
      <c r="C48" s="69" t="s">
        <v>337</v>
      </c>
      <c r="D48" s="74"/>
      <c r="E48" s="74"/>
      <c r="F48" s="74"/>
      <c r="G48" s="74"/>
      <c r="H48" s="74"/>
    </row>
    <row r="49" spans="1:8" ht="13.5" customHeight="1">
      <c r="A49" s="66"/>
      <c r="B49" s="73"/>
      <c r="C49" s="69" t="s">
        <v>338</v>
      </c>
      <c r="D49" s="74"/>
      <c r="E49" s="74"/>
      <c r="F49" s="74"/>
      <c r="G49" s="74"/>
      <c r="H49" s="74"/>
    </row>
    <row r="50" spans="1:8" ht="14.25" customHeight="1">
      <c r="A50" s="66">
        <v>9</v>
      </c>
      <c r="B50" s="73"/>
      <c r="C50" s="69" t="s">
        <v>339</v>
      </c>
      <c r="D50" s="74"/>
      <c r="E50" s="74"/>
      <c r="F50" s="74"/>
      <c r="G50" s="74"/>
      <c r="H50" s="74"/>
    </row>
    <row r="51" spans="1:8" ht="32.25" customHeight="1">
      <c r="A51" s="64" t="s">
        <v>149</v>
      </c>
      <c r="B51" s="67"/>
      <c r="C51" s="69" t="s">
        <v>340</v>
      </c>
      <c r="D51" s="74"/>
      <c r="E51" s="74"/>
      <c r="F51" s="74"/>
      <c r="G51" s="74"/>
      <c r="H51" s="74"/>
    </row>
    <row r="52" spans="1:8" ht="14.25" customHeight="1">
      <c r="A52" s="64"/>
      <c r="B52" s="67"/>
      <c r="C52" s="69" t="s">
        <v>341</v>
      </c>
      <c r="D52" s="74"/>
      <c r="E52" s="74"/>
      <c r="F52" s="74"/>
      <c r="G52" s="74"/>
      <c r="H52" s="74"/>
    </row>
    <row r="53" spans="1:8" ht="14.25" customHeight="1">
      <c r="A53" s="64" t="s">
        <v>150</v>
      </c>
      <c r="B53" s="67"/>
      <c r="C53" s="69" t="s">
        <v>342</v>
      </c>
      <c r="D53" s="74"/>
      <c r="E53" s="74"/>
      <c r="F53" s="74"/>
      <c r="G53" s="74"/>
      <c r="H53" s="74"/>
    </row>
    <row r="54" spans="1:8" ht="16.5" customHeight="1">
      <c r="A54" s="64" t="s">
        <v>150</v>
      </c>
      <c r="B54" s="67"/>
      <c r="C54" s="69" t="s">
        <v>343</v>
      </c>
      <c r="D54" s="74"/>
      <c r="E54" s="74"/>
      <c r="F54" s="74"/>
      <c r="G54" s="74"/>
      <c r="H54" s="74"/>
    </row>
    <row r="55" spans="1:8" ht="12.75" customHeight="1">
      <c r="A55" s="64"/>
      <c r="B55" s="67"/>
      <c r="C55" s="69" t="s">
        <v>344</v>
      </c>
      <c r="D55" s="74"/>
      <c r="E55" s="74"/>
      <c r="F55" s="74"/>
      <c r="G55" s="74"/>
      <c r="H55" s="74"/>
    </row>
    <row r="56" spans="1:9" ht="12.75" customHeight="1">
      <c r="A56" s="64"/>
      <c r="B56" s="67"/>
      <c r="C56" s="69" t="s">
        <v>345</v>
      </c>
      <c r="D56" s="74"/>
      <c r="E56" s="74"/>
      <c r="F56" s="74"/>
      <c r="G56" s="74"/>
      <c r="H56" s="74"/>
      <c r="I56" s="39"/>
    </row>
    <row r="57" spans="1:9" ht="18" customHeight="1">
      <c r="A57" s="64"/>
      <c r="B57" s="67"/>
      <c r="C57" s="69" t="s">
        <v>847</v>
      </c>
      <c r="D57" s="74"/>
      <c r="E57" s="74"/>
      <c r="F57" s="74"/>
      <c r="G57" s="74"/>
      <c r="H57" s="74"/>
      <c r="I57" s="44"/>
    </row>
    <row r="58" spans="1:9" ht="15" customHeight="1">
      <c r="A58" s="64"/>
      <c r="B58" s="67"/>
      <c r="C58" s="69" t="s">
        <v>346</v>
      </c>
      <c r="D58" s="74"/>
      <c r="E58" s="74"/>
      <c r="F58" s="74"/>
      <c r="G58" s="74"/>
      <c r="H58" s="74"/>
      <c r="I58" s="76"/>
    </row>
    <row r="59" spans="1:9" ht="19.5" customHeight="1">
      <c r="A59" s="64"/>
      <c r="B59" s="67"/>
      <c r="C59" s="69" t="s">
        <v>347</v>
      </c>
      <c r="D59" s="74"/>
      <c r="E59" s="74"/>
      <c r="F59" s="74"/>
      <c r="G59" s="74"/>
      <c r="H59" s="74"/>
      <c r="I59" s="44"/>
    </row>
    <row r="60" spans="1:10" s="24" customFormat="1" ht="32.25" customHeight="1">
      <c r="A60" s="65"/>
      <c r="B60" s="69"/>
      <c r="C60" s="73" t="s">
        <v>348</v>
      </c>
      <c r="D60" s="71"/>
      <c r="E60" s="74"/>
      <c r="F60" s="74"/>
      <c r="G60" s="71"/>
      <c r="H60" s="71"/>
      <c r="I60" s="80"/>
      <c r="J60" s="43"/>
    </row>
    <row r="61" spans="1:9" s="24" customFormat="1" ht="14.25" customHeight="1">
      <c r="A61" s="77"/>
      <c r="B61" s="78"/>
      <c r="C61" s="79"/>
      <c r="D61" s="80"/>
      <c r="E61" s="81"/>
      <c r="F61" s="81"/>
      <c r="G61" s="80"/>
      <c r="H61" s="80"/>
      <c r="I61" s="43"/>
    </row>
    <row r="62" spans="1:9" ht="9.75" customHeight="1">
      <c r="A62" s="82"/>
      <c r="B62" s="82"/>
      <c r="C62" s="83"/>
      <c r="D62" s="83"/>
      <c r="E62" s="84"/>
      <c r="F62" s="62"/>
      <c r="G62" s="83"/>
      <c r="H62" s="85"/>
      <c r="I62" s="39"/>
    </row>
    <row r="63" spans="1:8" ht="15.75" customHeight="1">
      <c r="A63" s="351"/>
      <c r="B63" s="351"/>
      <c r="C63" s="351"/>
      <c r="D63" s="351"/>
      <c r="E63" s="351"/>
      <c r="F63" s="351"/>
      <c r="G63" s="351"/>
      <c r="H63" s="351"/>
    </row>
    <row r="64" spans="1:8" ht="11.25" customHeight="1">
      <c r="A64" s="86"/>
      <c r="B64" s="86"/>
      <c r="C64" s="86"/>
      <c r="D64" s="86"/>
      <c r="E64" s="86"/>
      <c r="F64" s="86"/>
      <c r="G64" s="86"/>
      <c r="H64" s="86"/>
    </row>
    <row r="65" spans="1:8" ht="18">
      <c r="A65" s="351"/>
      <c r="B65" s="351"/>
      <c r="C65" s="351"/>
      <c r="D65" s="351"/>
      <c r="E65" s="351"/>
      <c r="F65" s="351"/>
      <c r="G65" s="351"/>
      <c r="H65" s="351"/>
    </row>
    <row r="66" spans="1:8" ht="11.25" customHeight="1">
      <c r="A66" s="82"/>
      <c r="B66" s="82"/>
      <c r="C66" s="82"/>
      <c r="D66" s="82"/>
      <c r="E66" s="82"/>
      <c r="F66" s="82"/>
      <c r="G66" s="82"/>
      <c r="H66" s="82"/>
    </row>
    <row r="67" spans="1:8" ht="18">
      <c r="A67" s="351"/>
      <c r="B67" s="351"/>
      <c r="C67" s="351"/>
      <c r="D67" s="351"/>
      <c r="E67" s="351"/>
      <c r="F67" s="351"/>
      <c r="G67" s="351"/>
      <c r="H67" s="351"/>
    </row>
    <row r="68" spans="3:8" ht="16.5">
      <c r="C68" s="87"/>
      <c r="D68" s="87"/>
      <c r="E68" s="88"/>
      <c r="F68" s="36"/>
      <c r="G68" s="36"/>
      <c r="H68" s="36"/>
    </row>
    <row r="69" spans="3:8" ht="16.5">
      <c r="C69" s="36"/>
      <c r="D69" s="36"/>
      <c r="E69" s="36"/>
      <c r="F69" s="36"/>
      <c r="G69" s="36"/>
      <c r="H69" s="36"/>
    </row>
  </sheetData>
  <sheetProtection/>
  <mergeCells count="20">
    <mergeCell ref="A5:D5"/>
    <mergeCell ref="A6:D6"/>
    <mergeCell ref="A7:D7"/>
    <mergeCell ref="A9:H9"/>
    <mergeCell ref="A67:H67"/>
    <mergeCell ref="A13:H13"/>
    <mergeCell ref="A14:H14"/>
    <mergeCell ref="A15:H15"/>
    <mergeCell ref="A17:A18"/>
    <mergeCell ref="B17:B18"/>
    <mergeCell ref="C17:C18"/>
    <mergeCell ref="D17:H17"/>
    <mergeCell ref="A63:H63"/>
    <mergeCell ref="A65:H65"/>
    <mergeCell ref="A1:H1"/>
    <mergeCell ref="A2:H2"/>
    <mergeCell ref="A3:H3"/>
    <mergeCell ref="A4:H4"/>
    <mergeCell ref="A10:H10"/>
    <mergeCell ref="A11:H11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H13" sqref="H13:H38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39.25390625" style="0" customWidth="1"/>
    <col min="4" max="4" width="8.125" style="0" customWidth="1"/>
    <col min="5" max="5" width="9.375" style="0" customWidth="1"/>
    <col min="6" max="6" width="9.00390625" style="0" customWidth="1"/>
    <col min="8" max="8" width="8.25390625" style="0" customWidth="1"/>
    <col min="9" max="9" width="15.25390625" style="0" bestFit="1" customWidth="1"/>
  </cols>
  <sheetData>
    <row r="1" spans="1:8" ht="19.5">
      <c r="A1" s="321" t="s">
        <v>919</v>
      </c>
      <c r="B1" s="321"/>
      <c r="C1" s="321"/>
      <c r="D1" s="321"/>
      <c r="E1" s="321"/>
      <c r="F1" s="321"/>
      <c r="G1" s="321"/>
      <c r="H1" s="321"/>
    </row>
    <row r="2" spans="1:8" ht="42" customHeight="1">
      <c r="A2" s="322" t="s">
        <v>541</v>
      </c>
      <c r="B2" s="322"/>
      <c r="C2" s="322"/>
      <c r="D2" s="322"/>
      <c r="E2" s="322"/>
      <c r="F2" s="322"/>
      <c r="G2" s="322"/>
      <c r="H2" s="322"/>
    </row>
    <row r="3" spans="1:8" ht="18.75" customHeight="1">
      <c r="A3" s="323" t="s">
        <v>743</v>
      </c>
      <c r="B3" s="323"/>
      <c r="C3" s="323"/>
      <c r="D3" s="323"/>
      <c r="E3" s="323"/>
      <c r="F3" s="323"/>
      <c r="G3" s="323"/>
      <c r="H3" s="323"/>
    </row>
    <row r="4" spans="1:8" ht="15" hidden="1">
      <c r="A4" s="59"/>
      <c r="B4" s="59"/>
      <c r="C4" s="59"/>
      <c r="D4" s="59"/>
      <c r="E4" s="59"/>
      <c r="F4" s="59"/>
      <c r="G4" s="59"/>
      <c r="H4" s="59"/>
    </row>
    <row r="5" spans="1:8" ht="20.25" customHeight="1">
      <c r="A5" s="324" t="s">
        <v>369</v>
      </c>
      <c r="B5" s="324"/>
      <c r="C5" s="324"/>
      <c r="D5" s="324"/>
      <c r="E5" s="176">
        <f>H50</f>
        <v>0</v>
      </c>
      <c r="F5" s="83" t="s">
        <v>84</v>
      </c>
      <c r="G5" s="83"/>
      <c r="H5" s="83"/>
    </row>
    <row r="6" spans="1:8" ht="19.5" customHeight="1">
      <c r="A6" s="325" t="s">
        <v>370</v>
      </c>
      <c r="B6" s="325"/>
      <c r="C6" s="325"/>
      <c r="D6" s="325"/>
      <c r="E6" s="176">
        <f>H41</f>
        <v>0</v>
      </c>
      <c r="F6" s="83" t="s">
        <v>85</v>
      </c>
      <c r="G6" s="83"/>
      <c r="H6" s="83"/>
    </row>
    <row r="7" spans="1:8" ht="20.25" customHeight="1">
      <c r="A7" s="324" t="s">
        <v>371</v>
      </c>
      <c r="B7" s="324"/>
      <c r="C7" s="324"/>
      <c r="D7" s="324"/>
      <c r="E7" s="176">
        <f>E6/2.8</f>
        <v>0</v>
      </c>
      <c r="F7" s="177" t="s">
        <v>372</v>
      </c>
      <c r="G7" s="83"/>
      <c r="H7" s="83"/>
    </row>
    <row r="8" spans="1:8" ht="18" customHeight="1">
      <c r="A8" s="326" t="s">
        <v>542</v>
      </c>
      <c r="B8" s="326"/>
      <c r="C8" s="326"/>
      <c r="D8" s="326"/>
      <c r="E8" s="326"/>
      <c r="F8" s="326"/>
      <c r="G8" s="326"/>
      <c r="H8" s="326"/>
    </row>
    <row r="9" spans="1:8" ht="6" customHeight="1">
      <c r="A9" s="56"/>
      <c r="B9" s="56"/>
      <c r="C9" s="56"/>
      <c r="D9" s="56"/>
      <c r="E9" s="56"/>
      <c r="F9" s="153"/>
      <c r="G9" s="153"/>
      <c r="H9" s="57"/>
    </row>
    <row r="10" spans="1:8" ht="30" customHeight="1">
      <c r="A10" s="327" t="s">
        <v>105</v>
      </c>
      <c r="B10" s="329" t="s">
        <v>257</v>
      </c>
      <c r="C10" s="330" t="s">
        <v>258</v>
      </c>
      <c r="D10" s="331" t="s">
        <v>259</v>
      </c>
      <c r="E10" s="332" t="s">
        <v>260</v>
      </c>
      <c r="F10" s="332"/>
      <c r="G10" s="332" t="s">
        <v>369</v>
      </c>
      <c r="H10" s="332"/>
    </row>
    <row r="11" spans="1:8" ht="81.75" customHeight="1">
      <c r="A11" s="328"/>
      <c r="B11" s="329"/>
      <c r="C11" s="330"/>
      <c r="D11" s="331"/>
      <c r="E11" s="151" t="s">
        <v>261</v>
      </c>
      <c r="F11" s="151" t="s">
        <v>262</v>
      </c>
      <c r="G11" s="151" t="s">
        <v>261</v>
      </c>
      <c r="H11" s="151" t="s">
        <v>263</v>
      </c>
    </row>
    <row r="12" spans="1:8" ht="15">
      <c r="A12" s="104" t="s">
        <v>114</v>
      </c>
      <c r="B12" s="104" t="s">
        <v>115</v>
      </c>
      <c r="C12" s="104" t="s">
        <v>116</v>
      </c>
      <c r="D12" s="104" t="s">
        <v>117</v>
      </c>
      <c r="E12" s="104" t="s">
        <v>118</v>
      </c>
      <c r="F12" s="104" t="s">
        <v>119</v>
      </c>
      <c r="G12" s="104" t="s">
        <v>107</v>
      </c>
      <c r="H12" s="95">
        <v>8</v>
      </c>
    </row>
    <row r="13" spans="1:9" s="136" customFormat="1" ht="49.5" customHeight="1">
      <c r="A13" s="104" t="s">
        <v>114</v>
      </c>
      <c r="B13" s="104" t="s">
        <v>759</v>
      </c>
      <c r="C13" s="104" t="s">
        <v>747</v>
      </c>
      <c r="D13" s="108" t="s">
        <v>373</v>
      </c>
      <c r="E13" s="140"/>
      <c r="F13" s="135">
        <v>1.1</v>
      </c>
      <c r="G13" s="135"/>
      <c r="H13" s="141"/>
      <c r="I13" s="157"/>
    </row>
    <row r="14" spans="1:9" s="82" customFormat="1" ht="21.75" customHeight="1">
      <c r="A14" s="74">
        <f>A13+0.1</f>
        <v>1.1</v>
      </c>
      <c r="B14" s="119" t="s">
        <v>379</v>
      </c>
      <c r="C14" s="106" t="s">
        <v>26</v>
      </c>
      <c r="D14" s="102" t="s">
        <v>372</v>
      </c>
      <c r="E14" s="229"/>
      <c r="F14" s="137">
        <v>8.58</v>
      </c>
      <c r="G14" s="138"/>
      <c r="H14" s="137"/>
      <c r="I14" s="158"/>
    </row>
    <row r="15" spans="1:9" s="82" customFormat="1" ht="21" customHeight="1">
      <c r="A15" s="74">
        <f>A14+0.1</f>
        <v>1.2000000000000002</v>
      </c>
      <c r="B15" s="119" t="s">
        <v>379</v>
      </c>
      <c r="C15" s="106" t="s">
        <v>381</v>
      </c>
      <c r="D15" s="111" t="s">
        <v>85</v>
      </c>
      <c r="E15" s="229"/>
      <c r="F15" s="137">
        <v>4.51</v>
      </c>
      <c r="G15" s="138"/>
      <c r="H15" s="137"/>
      <c r="I15" s="158"/>
    </row>
    <row r="16" spans="1:8" s="14" customFormat="1" ht="60" customHeight="1">
      <c r="A16" s="101" t="s">
        <v>115</v>
      </c>
      <c r="B16" s="101" t="s">
        <v>80</v>
      </c>
      <c r="C16" s="101" t="s">
        <v>748</v>
      </c>
      <c r="D16" s="101" t="s">
        <v>373</v>
      </c>
      <c r="E16" s="117"/>
      <c r="F16" s="108">
        <v>7.43</v>
      </c>
      <c r="G16" s="117"/>
      <c r="H16" s="105"/>
    </row>
    <row r="17" spans="1:8" ht="20.25" customHeight="1">
      <c r="A17" s="99">
        <f>A16+0.1</f>
        <v>2.1</v>
      </c>
      <c r="B17" s="102" t="s">
        <v>379</v>
      </c>
      <c r="C17" s="102" t="s">
        <v>26</v>
      </c>
      <c r="D17" s="111" t="s">
        <v>372</v>
      </c>
      <c r="E17" s="103"/>
      <c r="F17" s="99">
        <v>15.3058</v>
      </c>
      <c r="G17" s="103"/>
      <c r="H17" s="99"/>
    </row>
    <row r="18" spans="1:8" s="14" customFormat="1" ht="52.5" customHeight="1">
      <c r="A18" s="104" t="s">
        <v>116</v>
      </c>
      <c r="B18" s="146" t="s">
        <v>434</v>
      </c>
      <c r="C18" s="104" t="s">
        <v>733</v>
      </c>
      <c r="D18" s="101" t="s">
        <v>373</v>
      </c>
      <c r="E18" s="117"/>
      <c r="F18" s="108">
        <v>0.73</v>
      </c>
      <c r="G18" s="117"/>
      <c r="H18" s="105"/>
    </row>
    <row r="19" spans="1:8" ht="22.5" customHeight="1">
      <c r="A19" s="74">
        <f>A18+0.1</f>
        <v>3.1</v>
      </c>
      <c r="B19" s="102" t="s">
        <v>379</v>
      </c>
      <c r="C19" s="102" t="s">
        <v>286</v>
      </c>
      <c r="D19" s="102" t="s">
        <v>372</v>
      </c>
      <c r="E19" s="103"/>
      <c r="F19" s="99">
        <v>2.3068</v>
      </c>
      <c r="G19" s="111"/>
      <c r="H19" s="99"/>
    </row>
    <row r="20" spans="1:8" ht="23.25" customHeight="1">
      <c r="A20" s="74">
        <f>A19+0.1</f>
        <v>3.2</v>
      </c>
      <c r="B20" s="102" t="s">
        <v>757</v>
      </c>
      <c r="C20" s="106" t="s">
        <v>732</v>
      </c>
      <c r="D20" s="102" t="s">
        <v>376</v>
      </c>
      <c r="E20" s="103"/>
      <c r="F20" s="107">
        <v>0.9125</v>
      </c>
      <c r="G20" s="204"/>
      <c r="H20" s="99"/>
    </row>
    <row r="21" spans="1:9" s="128" customFormat="1" ht="22.5" customHeight="1">
      <c r="A21" s="74">
        <f>A20+0.1</f>
        <v>3.3000000000000003</v>
      </c>
      <c r="B21" s="106" t="s">
        <v>379</v>
      </c>
      <c r="C21" s="119" t="s">
        <v>386</v>
      </c>
      <c r="D21" s="119" t="s">
        <v>85</v>
      </c>
      <c r="E21" s="107"/>
      <c r="F21" s="111">
        <v>0.0073</v>
      </c>
      <c r="G21" s="119"/>
      <c r="H21" s="107"/>
      <c r="I21" s="279"/>
    </row>
    <row r="22" spans="1:10" s="128" customFormat="1" ht="44.25" customHeight="1">
      <c r="A22" s="118">
        <v>4</v>
      </c>
      <c r="B22" s="110" t="s">
        <v>744</v>
      </c>
      <c r="C22" s="217" t="s">
        <v>768</v>
      </c>
      <c r="D22" s="217" t="s">
        <v>9</v>
      </c>
      <c r="E22" s="217"/>
      <c r="F22" s="221">
        <v>16.3</v>
      </c>
      <c r="G22" s="217"/>
      <c r="H22" s="222"/>
      <c r="I22" s="120"/>
      <c r="J22" s="203"/>
    </row>
    <row r="23" spans="1:10" s="128" customFormat="1" ht="22.5" customHeight="1">
      <c r="A23" s="74">
        <f aca="true" t="shared" si="0" ref="A23:A28">A22+0.1</f>
        <v>4.1</v>
      </c>
      <c r="B23" s="106" t="s">
        <v>379</v>
      </c>
      <c r="C23" s="106" t="s">
        <v>374</v>
      </c>
      <c r="D23" s="206" t="s">
        <v>372</v>
      </c>
      <c r="E23" s="204"/>
      <c r="F23" s="204">
        <v>26.406000000000002</v>
      </c>
      <c r="G23" s="204"/>
      <c r="H23" s="192"/>
      <c r="I23" s="120"/>
      <c r="J23" s="203"/>
    </row>
    <row r="24" spans="1:12" s="128" customFormat="1" ht="21.75" customHeight="1">
      <c r="A24" s="74">
        <f t="shared" si="0"/>
        <v>4.199999999999999</v>
      </c>
      <c r="B24" s="248" t="s">
        <v>767</v>
      </c>
      <c r="C24" s="106" t="s">
        <v>745</v>
      </c>
      <c r="D24" s="204" t="s">
        <v>375</v>
      </c>
      <c r="E24" s="213"/>
      <c r="F24" s="204">
        <v>1.0595</v>
      </c>
      <c r="G24" s="191"/>
      <c r="H24" s="192"/>
      <c r="I24" s="125"/>
      <c r="J24" s="126"/>
      <c r="K24" s="127"/>
      <c r="L24" s="127"/>
    </row>
    <row r="25" spans="1:12" s="128" customFormat="1" ht="21" customHeight="1">
      <c r="A25" s="74">
        <f t="shared" si="0"/>
        <v>4.299999999999999</v>
      </c>
      <c r="B25" s="106" t="s">
        <v>379</v>
      </c>
      <c r="C25" s="106" t="s">
        <v>746</v>
      </c>
      <c r="D25" s="204" t="s">
        <v>85</v>
      </c>
      <c r="E25" s="212"/>
      <c r="F25" s="204">
        <v>2.7384000000000004</v>
      </c>
      <c r="G25" s="191"/>
      <c r="H25" s="192"/>
      <c r="I25" s="125"/>
      <c r="J25" s="126"/>
      <c r="K25" s="127"/>
      <c r="L25" s="127"/>
    </row>
    <row r="26" spans="1:9" s="128" customFormat="1" ht="33.75" customHeight="1">
      <c r="A26" s="74">
        <f t="shared" si="0"/>
        <v>4.399999999999999</v>
      </c>
      <c r="B26" s="102" t="s">
        <v>769</v>
      </c>
      <c r="C26" s="191" t="s">
        <v>768</v>
      </c>
      <c r="D26" s="191" t="s">
        <v>9</v>
      </c>
      <c r="E26" s="204"/>
      <c r="F26" s="204">
        <v>16.463</v>
      </c>
      <c r="G26" s="204"/>
      <c r="H26" s="192"/>
      <c r="I26" s="279"/>
    </row>
    <row r="27" spans="1:9" s="128" customFormat="1" ht="20.25" customHeight="1">
      <c r="A27" s="74">
        <f t="shared" si="0"/>
        <v>4.499999999999998</v>
      </c>
      <c r="B27" s="248" t="s">
        <v>12</v>
      </c>
      <c r="C27" s="119" t="s">
        <v>755</v>
      </c>
      <c r="D27" s="191" t="s">
        <v>385</v>
      </c>
      <c r="E27" s="213"/>
      <c r="F27" s="204">
        <v>0.008150000000000001</v>
      </c>
      <c r="G27" s="204"/>
      <c r="H27" s="192"/>
      <c r="I27" s="279"/>
    </row>
    <row r="28" spans="1:9" s="128" customFormat="1" ht="23.25" customHeight="1">
      <c r="A28" s="74">
        <f t="shared" si="0"/>
        <v>4.599999999999998</v>
      </c>
      <c r="B28" s="106" t="s">
        <v>379</v>
      </c>
      <c r="C28" s="119" t="s">
        <v>386</v>
      </c>
      <c r="D28" s="191" t="s">
        <v>85</v>
      </c>
      <c r="E28" s="212"/>
      <c r="F28" s="204">
        <v>7.8077</v>
      </c>
      <c r="G28" s="191"/>
      <c r="H28" s="192"/>
      <c r="I28" s="279"/>
    </row>
    <row r="29" spans="1:8" ht="62.25" customHeight="1">
      <c r="A29" s="101" t="s">
        <v>118</v>
      </c>
      <c r="B29" s="101" t="s">
        <v>449</v>
      </c>
      <c r="C29" s="101" t="s">
        <v>749</v>
      </c>
      <c r="D29" s="101" t="s">
        <v>77</v>
      </c>
      <c r="E29" s="117"/>
      <c r="F29" s="105">
        <v>2</v>
      </c>
      <c r="G29" s="117"/>
      <c r="H29" s="108"/>
    </row>
    <row r="30" spans="1:8" ht="21" customHeight="1">
      <c r="A30" s="99">
        <f>A29+0.1</f>
        <v>5.1</v>
      </c>
      <c r="B30" s="102" t="s">
        <v>379</v>
      </c>
      <c r="C30" s="102" t="s">
        <v>26</v>
      </c>
      <c r="D30" s="111" t="s">
        <v>372</v>
      </c>
      <c r="E30" s="111"/>
      <c r="F30" s="99">
        <v>3.02</v>
      </c>
      <c r="G30" s="103"/>
      <c r="H30" s="111"/>
    </row>
    <row r="31" spans="1:8" ht="20.25" customHeight="1">
      <c r="A31" s="99">
        <f>A30+0.1</f>
        <v>5.199999999999999</v>
      </c>
      <c r="B31" s="102" t="s">
        <v>379</v>
      </c>
      <c r="C31" s="102" t="s">
        <v>27</v>
      </c>
      <c r="D31" s="111" t="s">
        <v>375</v>
      </c>
      <c r="E31" s="103"/>
      <c r="F31" s="99">
        <v>0.26</v>
      </c>
      <c r="G31" s="195"/>
      <c r="H31" s="111"/>
    </row>
    <row r="32" spans="1:10" ht="21.75" customHeight="1">
      <c r="A32" s="99">
        <f>A31+0.1</f>
        <v>5.299999999999999</v>
      </c>
      <c r="B32" s="102" t="s">
        <v>770</v>
      </c>
      <c r="C32" s="102" t="s">
        <v>750</v>
      </c>
      <c r="D32" s="102" t="s">
        <v>92</v>
      </c>
      <c r="E32" s="99"/>
      <c r="F32" s="99">
        <v>2</v>
      </c>
      <c r="G32" s="195"/>
      <c r="H32" s="111"/>
      <c r="J32" s="196"/>
    </row>
    <row r="33" spans="1:8" ht="20.25" customHeight="1">
      <c r="A33" s="99">
        <f>A32+0.1</f>
        <v>5.399999999999999</v>
      </c>
      <c r="B33" s="102" t="s">
        <v>379</v>
      </c>
      <c r="C33" s="102" t="s">
        <v>265</v>
      </c>
      <c r="D33" s="102" t="s">
        <v>85</v>
      </c>
      <c r="E33" s="103"/>
      <c r="F33" s="99">
        <v>0.14</v>
      </c>
      <c r="G33" s="103"/>
      <c r="H33" s="111"/>
    </row>
    <row r="34" spans="1:9" s="14" customFormat="1" ht="53.25" customHeight="1">
      <c r="A34" s="101" t="s">
        <v>119</v>
      </c>
      <c r="B34" s="101" t="s">
        <v>285</v>
      </c>
      <c r="C34" s="101" t="s">
        <v>751</v>
      </c>
      <c r="D34" s="110" t="s">
        <v>373</v>
      </c>
      <c r="E34" s="117"/>
      <c r="F34" s="108">
        <v>1.1</v>
      </c>
      <c r="G34" s="117"/>
      <c r="H34" s="105"/>
      <c r="I34" s="284"/>
    </row>
    <row r="35" spans="1:8" ht="18.75" customHeight="1">
      <c r="A35" s="99">
        <f>A34+0.1</f>
        <v>6.1</v>
      </c>
      <c r="B35" s="100" t="s">
        <v>379</v>
      </c>
      <c r="C35" s="102" t="s">
        <v>286</v>
      </c>
      <c r="D35" s="102" t="s">
        <v>372</v>
      </c>
      <c r="E35" s="103"/>
      <c r="F35" s="99">
        <v>1.5070000000000003</v>
      </c>
      <c r="G35" s="103"/>
      <c r="H35" s="99"/>
    </row>
    <row r="36" spans="1:8" ht="20.25" customHeight="1">
      <c r="A36" s="99">
        <f>A35+0.1</f>
        <v>6.199999999999999</v>
      </c>
      <c r="B36" s="100" t="s">
        <v>379</v>
      </c>
      <c r="C36" s="102" t="s">
        <v>27</v>
      </c>
      <c r="D36" s="111" t="s">
        <v>375</v>
      </c>
      <c r="E36" s="103"/>
      <c r="F36" s="99">
        <v>0.3113</v>
      </c>
      <c r="G36" s="103"/>
      <c r="H36" s="99"/>
    </row>
    <row r="37" spans="1:8" ht="19.5" customHeight="1">
      <c r="A37" s="99">
        <f>A36+0.1</f>
        <v>6.299999999999999</v>
      </c>
      <c r="B37" s="102" t="s">
        <v>501</v>
      </c>
      <c r="C37" s="102" t="s">
        <v>752</v>
      </c>
      <c r="D37" s="102" t="s">
        <v>376</v>
      </c>
      <c r="E37" s="103"/>
      <c r="F37" s="99">
        <v>1.122</v>
      </c>
      <c r="G37" s="103"/>
      <c r="H37" s="99"/>
    </row>
    <row r="38" spans="1:8" ht="18.75" customHeight="1">
      <c r="A38" s="99">
        <f>A37+0.1</f>
        <v>6.399999999999999</v>
      </c>
      <c r="B38" s="100" t="s">
        <v>379</v>
      </c>
      <c r="C38" s="102" t="s">
        <v>29</v>
      </c>
      <c r="D38" s="102" t="s">
        <v>85</v>
      </c>
      <c r="E38" s="103"/>
      <c r="F38" s="99">
        <v>0.682</v>
      </c>
      <c r="G38" s="103"/>
      <c r="H38" s="99"/>
    </row>
    <row r="39" spans="1:10" ht="18.75" customHeight="1">
      <c r="A39" s="101"/>
      <c r="B39" s="102"/>
      <c r="C39" s="101" t="s">
        <v>67</v>
      </c>
      <c r="D39" s="101" t="s">
        <v>85</v>
      </c>
      <c r="E39" s="117"/>
      <c r="F39" s="117"/>
      <c r="G39" s="118"/>
      <c r="H39" s="105"/>
      <c r="I39" s="42"/>
      <c r="J39" s="14"/>
    </row>
    <row r="40" spans="1:10" ht="15.75" customHeight="1">
      <c r="A40" s="101"/>
      <c r="B40" s="102"/>
      <c r="C40" s="101" t="s">
        <v>68</v>
      </c>
      <c r="D40" s="101" t="s">
        <v>85</v>
      </c>
      <c r="E40" s="117"/>
      <c r="F40" s="117"/>
      <c r="G40" s="118"/>
      <c r="H40" s="105"/>
      <c r="I40" s="14"/>
      <c r="J40" s="14"/>
    </row>
    <row r="41" spans="1:10" ht="16.5" customHeight="1">
      <c r="A41" s="101"/>
      <c r="B41" s="102"/>
      <c r="C41" s="102" t="s">
        <v>69</v>
      </c>
      <c r="D41" s="101" t="s">
        <v>85</v>
      </c>
      <c r="E41" s="117"/>
      <c r="F41" s="117"/>
      <c r="G41" s="117"/>
      <c r="H41" s="99"/>
      <c r="I41" s="42"/>
      <c r="J41" s="14"/>
    </row>
    <row r="42" spans="1:10" ht="15.75" customHeight="1">
      <c r="A42" s="101"/>
      <c r="B42" s="102"/>
      <c r="C42" s="167" t="s">
        <v>86</v>
      </c>
      <c r="D42" s="102" t="s">
        <v>84</v>
      </c>
      <c r="E42" s="142"/>
      <c r="F42" s="138"/>
      <c r="G42" s="138"/>
      <c r="H42" s="137"/>
      <c r="I42" s="42"/>
      <c r="J42" s="14"/>
    </row>
    <row r="43" spans="1:10" ht="16.5" customHeight="1">
      <c r="A43" s="101"/>
      <c r="B43" s="102"/>
      <c r="C43" s="167" t="s">
        <v>87</v>
      </c>
      <c r="D43" s="102" t="s">
        <v>84</v>
      </c>
      <c r="E43" s="142"/>
      <c r="F43" s="138"/>
      <c r="G43" s="138"/>
      <c r="H43" s="137"/>
      <c r="I43" s="42"/>
      <c r="J43" s="14"/>
    </row>
    <row r="44" spans="1:10" ht="15" customHeight="1">
      <c r="A44" s="101"/>
      <c r="B44" s="102"/>
      <c r="C44" s="101" t="s">
        <v>11</v>
      </c>
      <c r="D44" s="101" t="s">
        <v>85</v>
      </c>
      <c r="E44" s="117"/>
      <c r="F44" s="117"/>
      <c r="G44" s="117"/>
      <c r="H44" s="105"/>
      <c r="I44" s="28"/>
      <c r="J44" s="14"/>
    </row>
    <row r="45" spans="1:10" ht="25.5" customHeight="1">
      <c r="A45" s="101"/>
      <c r="B45" s="102"/>
      <c r="C45" s="101" t="s">
        <v>88</v>
      </c>
      <c r="D45" s="101" t="s">
        <v>85</v>
      </c>
      <c r="E45" s="179"/>
      <c r="F45" s="180" t="s">
        <v>962</v>
      </c>
      <c r="G45" s="179"/>
      <c r="H45" s="105"/>
      <c r="I45" s="14"/>
      <c r="J45" s="14"/>
    </row>
    <row r="46" spans="1:10" ht="21.75" customHeight="1">
      <c r="A46" s="101"/>
      <c r="B46" s="102"/>
      <c r="C46" s="101" t="s">
        <v>70</v>
      </c>
      <c r="D46" s="101" t="s">
        <v>85</v>
      </c>
      <c r="E46" s="117"/>
      <c r="F46" s="117"/>
      <c r="G46" s="117"/>
      <c r="H46" s="181"/>
      <c r="I46" s="45"/>
      <c r="J46" s="14"/>
    </row>
    <row r="47" spans="1:10" ht="21.75" customHeight="1">
      <c r="A47" s="101"/>
      <c r="B47" s="102"/>
      <c r="C47" s="101" t="s">
        <v>71</v>
      </c>
      <c r="D47" s="101" t="s">
        <v>85</v>
      </c>
      <c r="E47" s="117"/>
      <c r="F47" s="180" t="s">
        <v>962</v>
      </c>
      <c r="G47" s="117"/>
      <c r="H47" s="105"/>
      <c r="I47" s="14"/>
      <c r="J47" s="14"/>
    </row>
    <row r="48" spans="1:10" ht="18" customHeight="1">
      <c r="A48" s="101"/>
      <c r="B48" s="102"/>
      <c r="C48" s="101" t="s">
        <v>11</v>
      </c>
      <c r="D48" s="101" t="s">
        <v>85</v>
      </c>
      <c r="E48" s="117"/>
      <c r="F48" s="117"/>
      <c r="G48" s="117"/>
      <c r="H48" s="105"/>
      <c r="I48" s="28"/>
      <c r="J48" s="14"/>
    </row>
    <row r="49" spans="1:10" ht="22.5" customHeight="1">
      <c r="A49" s="101"/>
      <c r="B49" s="101"/>
      <c r="C49" s="101" t="s">
        <v>72</v>
      </c>
      <c r="D49" s="101" t="s">
        <v>85</v>
      </c>
      <c r="E49" s="117"/>
      <c r="F49" s="180" t="s">
        <v>962</v>
      </c>
      <c r="G49" s="117"/>
      <c r="H49" s="105"/>
      <c r="I49" s="14"/>
      <c r="J49" s="28"/>
    </row>
    <row r="50" spans="1:9" ht="23.25" customHeight="1">
      <c r="A50" s="102"/>
      <c r="B50" s="101"/>
      <c r="C50" s="101" t="s">
        <v>73</v>
      </c>
      <c r="D50" s="101" t="s">
        <v>85</v>
      </c>
      <c r="E50" s="103"/>
      <c r="F50" s="103"/>
      <c r="G50" s="182"/>
      <c r="H50" s="105"/>
      <c r="I50" s="30"/>
    </row>
    <row r="51" ht="12.75">
      <c r="A51" s="24"/>
    </row>
    <row r="52" spans="1:7" ht="15">
      <c r="A52" s="49"/>
      <c r="B52" s="31"/>
      <c r="C52" s="31"/>
      <c r="D52" s="31"/>
      <c r="E52" s="31"/>
      <c r="F52" s="31"/>
      <c r="G52" s="31"/>
    </row>
    <row r="53" spans="1:9" ht="30" customHeight="1">
      <c r="A53" s="24"/>
      <c r="B53" s="311"/>
      <c r="C53" s="311"/>
      <c r="D53" s="311"/>
      <c r="E53" s="311"/>
      <c r="F53" s="311"/>
      <c r="G53" s="311"/>
      <c r="H53" s="311"/>
      <c r="I53" s="25"/>
    </row>
    <row r="57" spans="3:10" ht="15" customHeight="1">
      <c r="C57" s="312"/>
      <c r="D57" s="312"/>
      <c r="E57" s="312"/>
      <c r="F57" s="312"/>
      <c r="G57" s="312"/>
      <c r="H57" s="312"/>
      <c r="I57" s="312"/>
      <c r="J57" s="312"/>
    </row>
  </sheetData>
  <sheetProtection/>
  <mergeCells count="15">
    <mergeCell ref="B53:H53"/>
    <mergeCell ref="C57:J57"/>
    <mergeCell ref="A8:H8"/>
    <mergeCell ref="A10:A11"/>
    <mergeCell ref="B10:B11"/>
    <mergeCell ref="C10:C11"/>
    <mergeCell ref="D10:D11"/>
    <mergeCell ref="E10:F10"/>
    <mergeCell ref="G10:H10"/>
    <mergeCell ref="A1:H1"/>
    <mergeCell ref="A2:H2"/>
    <mergeCell ref="A3:H3"/>
    <mergeCell ref="A5:D5"/>
    <mergeCell ref="A6:D6"/>
    <mergeCell ref="A7:D7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2">
      <selection activeCell="N14" sqref="N14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39.25390625" style="0" customWidth="1"/>
    <col min="4" max="4" width="8.125" style="0" customWidth="1"/>
    <col min="5" max="5" width="9.375" style="0" customWidth="1"/>
    <col min="6" max="6" width="9.00390625" style="0" customWidth="1"/>
    <col min="8" max="8" width="8.25390625" style="0" customWidth="1"/>
    <col min="9" max="9" width="15.25390625" style="0" bestFit="1" customWidth="1"/>
  </cols>
  <sheetData>
    <row r="1" spans="1:8" ht="19.5">
      <c r="A1" s="321" t="s">
        <v>391</v>
      </c>
      <c r="B1" s="321"/>
      <c r="C1" s="321"/>
      <c r="D1" s="321"/>
      <c r="E1" s="321"/>
      <c r="F1" s="321"/>
      <c r="G1" s="321"/>
      <c r="H1" s="321"/>
    </row>
    <row r="2" spans="1:8" ht="46.5" customHeight="1">
      <c r="A2" s="322" t="s">
        <v>541</v>
      </c>
      <c r="B2" s="322"/>
      <c r="C2" s="322"/>
      <c r="D2" s="322"/>
      <c r="E2" s="322"/>
      <c r="F2" s="322"/>
      <c r="G2" s="322"/>
      <c r="H2" s="322"/>
    </row>
    <row r="3" spans="1:8" ht="18.75" customHeight="1">
      <c r="A3" s="323" t="s">
        <v>723</v>
      </c>
      <c r="B3" s="323"/>
      <c r="C3" s="323"/>
      <c r="D3" s="323"/>
      <c r="E3" s="323"/>
      <c r="F3" s="323"/>
      <c r="G3" s="323"/>
      <c r="H3" s="323"/>
    </row>
    <row r="4" spans="1:8" ht="15" hidden="1">
      <c r="A4" s="59"/>
      <c r="B4" s="59"/>
      <c r="C4" s="59"/>
      <c r="D4" s="59"/>
      <c r="E4" s="59"/>
      <c r="F4" s="59"/>
      <c r="G4" s="59"/>
      <c r="H4" s="59"/>
    </row>
    <row r="5" spans="1:8" ht="20.25" customHeight="1">
      <c r="A5" s="324" t="s">
        <v>369</v>
      </c>
      <c r="B5" s="324"/>
      <c r="C5" s="324"/>
      <c r="D5" s="324"/>
      <c r="E5" s="176">
        <f>H101</f>
        <v>0</v>
      </c>
      <c r="F5" s="83" t="s">
        <v>84</v>
      </c>
      <c r="G5" s="83"/>
      <c r="H5" s="83"/>
    </row>
    <row r="6" spans="1:8" ht="19.5" customHeight="1">
      <c r="A6" s="325" t="s">
        <v>370</v>
      </c>
      <c r="B6" s="325"/>
      <c r="C6" s="325"/>
      <c r="D6" s="325"/>
      <c r="E6" s="176">
        <f>H92</f>
        <v>0</v>
      </c>
      <c r="F6" s="83" t="s">
        <v>85</v>
      </c>
      <c r="G6" s="83"/>
      <c r="H6" s="83"/>
    </row>
    <row r="7" spans="1:8" ht="20.25" customHeight="1">
      <c r="A7" s="324" t="s">
        <v>371</v>
      </c>
      <c r="B7" s="324"/>
      <c r="C7" s="324"/>
      <c r="D7" s="324"/>
      <c r="E7" s="176">
        <f>E6/2.8</f>
        <v>0</v>
      </c>
      <c r="F7" s="177" t="s">
        <v>372</v>
      </c>
      <c r="G7" s="83"/>
      <c r="H7" s="83"/>
    </row>
    <row r="8" spans="1:8" ht="18" customHeight="1">
      <c r="A8" s="326" t="s">
        <v>542</v>
      </c>
      <c r="B8" s="326"/>
      <c r="C8" s="326"/>
      <c r="D8" s="326"/>
      <c r="E8" s="326"/>
      <c r="F8" s="326"/>
      <c r="G8" s="326"/>
      <c r="H8" s="326"/>
    </row>
    <row r="9" spans="1:8" ht="6" customHeight="1">
      <c r="A9" s="56"/>
      <c r="B9" s="56"/>
      <c r="C9" s="56"/>
      <c r="D9" s="56"/>
      <c r="E9" s="56"/>
      <c r="F9" s="153"/>
      <c r="G9" s="153"/>
      <c r="H9" s="57"/>
    </row>
    <row r="10" spans="1:8" ht="30" customHeight="1">
      <c r="A10" s="327" t="s">
        <v>105</v>
      </c>
      <c r="B10" s="329" t="s">
        <v>257</v>
      </c>
      <c r="C10" s="330" t="s">
        <v>258</v>
      </c>
      <c r="D10" s="331" t="s">
        <v>259</v>
      </c>
      <c r="E10" s="332" t="s">
        <v>260</v>
      </c>
      <c r="F10" s="332"/>
      <c r="G10" s="332" t="s">
        <v>369</v>
      </c>
      <c r="H10" s="332"/>
    </row>
    <row r="11" spans="1:8" ht="81.75" customHeight="1">
      <c r="A11" s="328"/>
      <c r="B11" s="329"/>
      <c r="C11" s="330"/>
      <c r="D11" s="331"/>
      <c r="E11" s="151" t="s">
        <v>261</v>
      </c>
      <c r="F11" s="151" t="s">
        <v>262</v>
      </c>
      <c r="G11" s="151" t="s">
        <v>261</v>
      </c>
      <c r="H11" s="151" t="s">
        <v>263</v>
      </c>
    </row>
    <row r="12" spans="1:8" ht="15">
      <c r="A12" s="104" t="s">
        <v>114</v>
      </c>
      <c r="B12" s="104" t="s">
        <v>115</v>
      </c>
      <c r="C12" s="104" t="s">
        <v>116</v>
      </c>
      <c r="D12" s="104" t="s">
        <v>117</v>
      </c>
      <c r="E12" s="104" t="s">
        <v>118</v>
      </c>
      <c r="F12" s="104" t="s">
        <v>119</v>
      </c>
      <c r="G12" s="104" t="s">
        <v>107</v>
      </c>
      <c r="H12" s="95">
        <v>8</v>
      </c>
    </row>
    <row r="13" spans="1:8" ht="17.25" customHeight="1">
      <c r="A13" s="104"/>
      <c r="B13" s="104"/>
      <c r="C13" s="104" t="s">
        <v>78</v>
      </c>
      <c r="D13" s="104"/>
      <c r="E13" s="104"/>
      <c r="F13" s="104"/>
      <c r="G13" s="104"/>
      <c r="H13" s="95"/>
    </row>
    <row r="14" spans="1:17" s="122" customFormat="1" ht="66" customHeight="1">
      <c r="A14" s="118">
        <v>1</v>
      </c>
      <c r="B14" s="101" t="s">
        <v>457</v>
      </c>
      <c r="C14" s="110" t="s">
        <v>490</v>
      </c>
      <c r="D14" s="115" t="s">
        <v>13</v>
      </c>
      <c r="E14" s="119"/>
      <c r="F14" s="108">
        <v>3.6</v>
      </c>
      <c r="G14" s="119"/>
      <c r="H14" s="105"/>
      <c r="I14" s="120"/>
      <c r="J14" s="121"/>
      <c r="L14" s="121"/>
      <c r="O14" s="123"/>
      <c r="Q14" s="124"/>
    </row>
    <row r="15" spans="1:12" s="128" customFormat="1" ht="23.25" customHeight="1">
      <c r="A15" s="99">
        <f>A14+0.1</f>
        <v>1.1</v>
      </c>
      <c r="B15" s="119" t="s">
        <v>379</v>
      </c>
      <c r="C15" s="102" t="s">
        <v>458</v>
      </c>
      <c r="D15" s="102" t="s">
        <v>372</v>
      </c>
      <c r="E15" s="119"/>
      <c r="F15" s="111">
        <v>2.8080000000000003</v>
      </c>
      <c r="G15" s="119"/>
      <c r="H15" s="99"/>
      <c r="I15" s="125"/>
      <c r="J15" s="126"/>
      <c r="K15" s="127"/>
      <c r="L15" s="127"/>
    </row>
    <row r="16" spans="1:12" s="128" customFormat="1" ht="34.5" customHeight="1">
      <c r="A16" s="99">
        <f>A15+0.1</f>
        <v>1.2000000000000002</v>
      </c>
      <c r="B16" s="119" t="s">
        <v>484</v>
      </c>
      <c r="C16" s="102" t="s">
        <v>459</v>
      </c>
      <c r="D16" s="170" t="s">
        <v>375</v>
      </c>
      <c r="E16" s="198"/>
      <c r="F16" s="199">
        <v>1.476</v>
      </c>
      <c r="G16" s="198"/>
      <c r="H16" s="197"/>
      <c r="I16" s="125"/>
      <c r="J16" s="126"/>
      <c r="K16" s="127">
        <f>E17</f>
        <v>0</v>
      </c>
      <c r="L16" s="127"/>
    </row>
    <row r="17" spans="1:8" s="14" customFormat="1" ht="54" customHeight="1">
      <c r="A17" s="101" t="s">
        <v>115</v>
      </c>
      <c r="B17" s="101" t="s">
        <v>80</v>
      </c>
      <c r="C17" s="101" t="s">
        <v>79</v>
      </c>
      <c r="D17" s="101" t="s">
        <v>373</v>
      </c>
      <c r="E17" s="117"/>
      <c r="F17" s="108">
        <v>10.03</v>
      </c>
      <c r="G17" s="117"/>
      <c r="H17" s="105"/>
    </row>
    <row r="18" spans="1:8" ht="24" customHeight="1">
      <c r="A18" s="99">
        <f>A17+0.1</f>
        <v>2.1</v>
      </c>
      <c r="B18" s="102" t="s">
        <v>379</v>
      </c>
      <c r="C18" s="102" t="s">
        <v>26</v>
      </c>
      <c r="D18" s="111" t="s">
        <v>372</v>
      </c>
      <c r="E18" s="103"/>
      <c r="F18" s="99">
        <v>20.6618</v>
      </c>
      <c r="G18" s="103"/>
      <c r="H18" s="99"/>
    </row>
    <row r="19" spans="1:8" s="14" customFormat="1" ht="52.5" customHeight="1">
      <c r="A19" s="104" t="s">
        <v>116</v>
      </c>
      <c r="B19" s="146" t="s">
        <v>434</v>
      </c>
      <c r="C19" s="104" t="s">
        <v>733</v>
      </c>
      <c r="D19" s="101" t="s">
        <v>373</v>
      </c>
      <c r="E19" s="117"/>
      <c r="F19" s="108">
        <v>1.92</v>
      </c>
      <c r="G19" s="117"/>
      <c r="H19" s="105"/>
    </row>
    <row r="20" spans="1:8" ht="18.75" customHeight="1">
      <c r="A20" s="74">
        <f>A19+0.1</f>
        <v>3.1</v>
      </c>
      <c r="B20" s="102" t="s">
        <v>379</v>
      </c>
      <c r="C20" s="102" t="s">
        <v>286</v>
      </c>
      <c r="D20" s="102" t="s">
        <v>372</v>
      </c>
      <c r="E20" s="103"/>
      <c r="F20" s="99">
        <v>6.0672</v>
      </c>
      <c r="G20" s="111"/>
      <c r="H20" s="99"/>
    </row>
    <row r="21" spans="1:8" ht="19.5" customHeight="1">
      <c r="A21" s="74">
        <f>A20+0.1</f>
        <v>3.2</v>
      </c>
      <c r="B21" s="102" t="s">
        <v>757</v>
      </c>
      <c r="C21" s="106" t="s">
        <v>732</v>
      </c>
      <c r="D21" s="102" t="s">
        <v>376</v>
      </c>
      <c r="E21" s="103"/>
      <c r="F21" s="107">
        <v>2.4</v>
      </c>
      <c r="G21" s="204"/>
      <c r="H21" s="99"/>
    </row>
    <row r="22" spans="1:9" s="128" customFormat="1" ht="21.75" customHeight="1">
      <c r="A22" s="74">
        <f>A21+0.1</f>
        <v>3.3000000000000003</v>
      </c>
      <c r="B22" s="106" t="s">
        <v>379</v>
      </c>
      <c r="C22" s="119" t="s">
        <v>386</v>
      </c>
      <c r="D22" s="119" t="s">
        <v>85</v>
      </c>
      <c r="E22" s="107"/>
      <c r="F22" s="111">
        <v>0.0192</v>
      </c>
      <c r="G22" s="119"/>
      <c r="H22" s="107"/>
      <c r="I22" s="279"/>
    </row>
    <row r="23" spans="1:8" s="14" customFormat="1" ht="60.75" customHeight="1">
      <c r="A23" s="104" t="s">
        <v>117</v>
      </c>
      <c r="B23" s="101" t="s">
        <v>455</v>
      </c>
      <c r="C23" s="101" t="s">
        <v>659</v>
      </c>
      <c r="D23" s="101" t="s">
        <v>90</v>
      </c>
      <c r="E23" s="117"/>
      <c r="F23" s="108">
        <v>31.85</v>
      </c>
      <c r="G23" s="117"/>
      <c r="H23" s="105"/>
    </row>
    <row r="24" spans="1:8" ht="19.5" customHeight="1">
      <c r="A24" s="74">
        <f>A23+0.1</f>
        <v>4.1</v>
      </c>
      <c r="B24" s="102" t="s">
        <v>379</v>
      </c>
      <c r="C24" s="102" t="s">
        <v>26</v>
      </c>
      <c r="D24" s="111" t="s">
        <v>372</v>
      </c>
      <c r="E24" s="178"/>
      <c r="F24" s="99">
        <v>18.56855</v>
      </c>
      <c r="G24" s="103"/>
      <c r="H24" s="99"/>
    </row>
    <row r="25" spans="1:8" ht="19.5" customHeight="1">
      <c r="A25" s="74">
        <f>A24+0.1</f>
        <v>4.199999999999999</v>
      </c>
      <c r="B25" s="102" t="s">
        <v>379</v>
      </c>
      <c r="C25" s="102" t="s">
        <v>27</v>
      </c>
      <c r="D25" s="111" t="s">
        <v>375</v>
      </c>
      <c r="E25" s="178"/>
      <c r="F25" s="99">
        <v>0.14651</v>
      </c>
      <c r="G25" s="103"/>
      <c r="H25" s="99"/>
    </row>
    <row r="26" spans="1:8" ht="19.5" customHeight="1">
      <c r="A26" s="74">
        <f>A25+0.1</f>
        <v>4.299999999999999</v>
      </c>
      <c r="B26" s="102" t="s">
        <v>704</v>
      </c>
      <c r="C26" s="102" t="s">
        <v>660</v>
      </c>
      <c r="D26" s="102" t="s">
        <v>91</v>
      </c>
      <c r="E26" s="111"/>
      <c r="F26" s="99">
        <v>32.1685</v>
      </c>
      <c r="G26" s="195"/>
      <c r="H26" s="99"/>
    </row>
    <row r="27" spans="1:8" ht="19.5" customHeight="1">
      <c r="A27" s="74">
        <f>A26+0.1</f>
        <v>4.399999999999999</v>
      </c>
      <c r="B27" s="102" t="s">
        <v>12</v>
      </c>
      <c r="C27" s="102" t="s">
        <v>661</v>
      </c>
      <c r="D27" s="102" t="s">
        <v>92</v>
      </c>
      <c r="E27" s="99"/>
      <c r="F27" s="99">
        <v>14</v>
      </c>
      <c r="G27" s="195"/>
      <c r="H27" s="99"/>
    </row>
    <row r="28" spans="1:8" ht="19.5" customHeight="1">
      <c r="A28" s="74">
        <f>A27+0.1</f>
        <v>4.499999999999998</v>
      </c>
      <c r="B28" s="102" t="s">
        <v>379</v>
      </c>
      <c r="C28" s="102" t="s">
        <v>265</v>
      </c>
      <c r="D28" s="102" t="s">
        <v>85</v>
      </c>
      <c r="E28" s="178"/>
      <c r="F28" s="99">
        <v>6.6248</v>
      </c>
      <c r="G28" s="103"/>
      <c r="H28" s="99"/>
    </row>
    <row r="29" spans="1:8" ht="62.25" customHeight="1">
      <c r="A29" s="101" t="s">
        <v>118</v>
      </c>
      <c r="B29" s="101" t="s">
        <v>449</v>
      </c>
      <c r="C29" s="101" t="s">
        <v>662</v>
      </c>
      <c r="D29" s="101" t="s">
        <v>77</v>
      </c>
      <c r="E29" s="117"/>
      <c r="F29" s="105">
        <v>2</v>
      </c>
      <c r="G29" s="117"/>
      <c r="H29" s="108"/>
    </row>
    <row r="30" spans="1:8" ht="21" customHeight="1">
      <c r="A30" s="99">
        <f>A29+0.1</f>
        <v>5.1</v>
      </c>
      <c r="B30" s="102" t="s">
        <v>379</v>
      </c>
      <c r="C30" s="102" t="s">
        <v>26</v>
      </c>
      <c r="D30" s="111" t="s">
        <v>372</v>
      </c>
      <c r="E30" s="111"/>
      <c r="F30" s="99">
        <v>3.02</v>
      </c>
      <c r="G30" s="103"/>
      <c r="H30" s="111"/>
    </row>
    <row r="31" spans="1:8" ht="20.25" customHeight="1">
      <c r="A31" s="99">
        <f>A30+0.1</f>
        <v>5.199999999999999</v>
      </c>
      <c r="B31" s="102" t="s">
        <v>379</v>
      </c>
      <c r="C31" s="102" t="s">
        <v>27</v>
      </c>
      <c r="D31" s="111" t="s">
        <v>375</v>
      </c>
      <c r="E31" s="103"/>
      <c r="F31" s="99">
        <v>0.26</v>
      </c>
      <c r="G31" s="195"/>
      <c r="H31" s="111"/>
    </row>
    <row r="32" spans="1:10" ht="19.5" customHeight="1">
      <c r="A32" s="99">
        <f>A31+0.1</f>
        <v>5.299999999999999</v>
      </c>
      <c r="B32" s="102" t="s">
        <v>705</v>
      </c>
      <c r="C32" s="102" t="s">
        <v>663</v>
      </c>
      <c r="D32" s="102" t="s">
        <v>92</v>
      </c>
      <c r="E32" s="99"/>
      <c r="F32" s="99">
        <v>2</v>
      </c>
      <c r="G32" s="195"/>
      <c r="H32" s="111"/>
      <c r="J32" s="196"/>
    </row>
    <row r="33" spans="1:8" ht="20.25" customHeight="1">
      <c r="A33" s="99">
        <f>A32+0.1</f>
        <v>5.399999999999999</v>
      </c>
      <c r="B33" s="102" t="s">
        <v>379</v>
      </c>
      <c r="C33" s="102" t="s">
        <v>265</v>
      </c>
      <c r="D33" s="102" t="s">
        <v>85</v>
      </c>
      <c r="E33" s="103"/>
      <c r="F33" s="99">
        <v>0.14</v>
      </c>
      <c r="G33" s="103"/>
      <c r="H33" s="111"/>
    </row>
    <row r="34" spans="1:9" s="14" customFormat="1" ht="51.75" customHeight="1">
      <c r="A34" s="101" t="s">
        <v>119</v>
      </c>
      <c r="B34" s="101" t="s">
        <v>390</v>
      </c>
      <c r="C34" s="101" t="s">
        <v>431</v>
      </c>
      <c r="D34" s="101" t="s">
        <v>373</v>
      </c>
      <c r="E34" s="117"/>
      <c r="F34" s="108">
        <v>8.11</v>
      </c>
      <c r="G34" s="117"/>
      <c r="H34" s="105"/>
      <c r="I34" s="54"/>
    </row>
    <row r="35" spans="1:8" ht="21" customHeight="1">
      <c r="A35" s="99">
        <f>A34+0.1</f>
        <v>6.1</v>
      </c>
      <c r="B35" s="102" t="s">
        <v>379</v>
      </c>
      <c r="C35" s="102" t="s">
        <v>26</v>
      </c>
      <c r="D35" s="111" t="s">
        <v>372</v>
      </c>
      <c r="E35" s="103"/>
      <c r="F35" s="99">
        <v>9.813099999999999</v>
      </c>
      <c r="G35" s="103"/>
      <c r="H35" s="99"/>
    </row>
    <row r="36" spans="1:8" s="14" customFormat="1" ht="42" customHeight="1">
      <c r="A36" s="101" t="s">
        <v>107</v>
      </c>
      <c r="B36" s="101" t="s">
        <v>395</v>
      </c>
      <c r="C36" s="101" t="s">
        <v>465</v>
      </c>
      <c r="D36" s="101" t="s">
        <v>394</v>
      </c>
      <c r="E36" s="117"/>
      <c r="F36" s="108">
        <v>1</v>
      </c>
      <c r="G36" s="117"/>
      <c r="H36" s="105"/>
    </row>
    <row r="37" spans="1:8" s="26" customFormat="1" ht="17.25" customHeight="1">
      <c r="A37" s="99">
        <f>A36+0.1</f>
        <v>7.1</v>
      </c>
      <c r="B37" s="102" t="s">
        <v>379</v>
      </c>
      <c r="C37" s="102" t="s">
        <v>374</v>
      </c>
      <c r="D37" s="102" t="s">
        <v>394</v>
      </c>
      <c r="E37" s="103"/>
      <c r="F37" s="99">
        <v>1.24</v>
      </c>
      <c r="G37" s="103"/>
      <c r="H37" s="99"/>
    </row>
    <row r="38" spans="1:8" s="26" customFormat="1" ht="21" customHeight="1">
      <c r="A38" s="99">
        <f>A37+0.1</f>
        <v>7.199999999999999</v>
      </c>
      <c r="B38" s="102" t="s">
        <v>379</v>
      </c>
      <c r="C38" s="102" t="s">
        <v>27</v>
      </c>
      <c r="D38" s="111" t="s">
        <v>375</v>
      </c>
      <c r="E38" s="103"/>
      <c r="F38" s="107">
        <v>0.26</v>
      </c>
      <c r="G38" s="103"/>
      <c r="H38" s="99"/>
    </row>
    <row r="39" spans="1:8" s="26" customFormat="1" ht="24" customHeight="1">
      <c r="A39" s="99">
        <f>A38+0.1</f>
        <v>7.299999999999999</v>
      </c>
      <c r="B39" s="102" t="s">
        <v>488</v>
      </c>
      <c r="C39" s="102" t="s">
        <v>396</v>
      </c>
      <c r="D39" s="102" t="s">
        <v>9</v>
      </c>
      <c r="E39" s="103"/>
      <c r="F39" s="99">
        <v>0.4</v>
      </c>
      <c r="G39" s="103"/>
      <c r="H39" s="99"/>
    </row>
    <row r="40" spans="1:8" s="26" customFormat="1" ht="18" customHeight="1">
      <c r="A40" s="99">
        <f>A39+0.1</f>
        <v>7.399999999999999</v>
      </c>
      <c r="B40" s="102" t="s">
        <v>379</v>
      </c>
      <c r="C40" s="102" t="s">
        <v>265</v>
      </c>
      <c r="D40" s="102" t="s">
        <v>85</v>
      </c>
      <c r="E40" s="103"/>
      <c r="F40" s="99">
        <v>0.14</v>
      </c>
      <c r="G40" s="103"/>
      <c r="H40" s="99"/>
    </row>
    <row r="41" spans="1:8" ht="21" customHeight="1">
      <c r="A41" s="99"/>
      <c r="B41" s="102"/>
      <c r="C41" s="101" t="s">
        <v>81</v>
      </c>
      <c r="D41" s="102"/>
      <c r="E41" s="103"/>
      <c r="F41" s="99"/>
      <c r="G41" s="103"/>
      <c r="H41" s="99"/>
    </row>
    <row r="42" spans="1:8" s="14" customFormat="1" ht="58.5" customHeight="1">
      <c r="A42" s="101" t="s">
        <v>108</v>
      </c>
      <c r="B42" s="101" t="s">
        <v>80</v>
      </c>
      <c r="C42" s="101" t="s">
        <v>82</v>
      </c>
      <c r="D42" s="101" t="s">
        <v>373</v>
      </c>
      <c r="E42" s="117"/>
      <c r="F42" s="108">
        <v>15.93</v>
      </c>
      <c r="G42" s="117"/>
      <c r="H42" s="105">
        <v>15.93</v>
      </c>
    </row>
    <row r="43" spans="1:8" ht="20.25" customHeight="1">
      <c r="A43" s="99">
        <f>A42+0.1</f>
        <v>8.1</v>
      </c>
      <c r="B43" s="102" t="s">
        <v>379</v>
      </c>
      <c r="C43" s="102" t="s">
        <v>26</v>
      </c>
      <c r="D43" s="111" t="s">
        <v>372</v>
      </c>
      <c r="E43" s="103"/>
      <c r="F43" s="99">
        <v>32.8158</v>
      </c>
      <c r="G43" s="103"/>
      <c r="H43" s="99">
        <v>32.8158</v>
      </c>
    </row>
    <row r="44" spans="1:8" s="14" customFormat="1" ht="52.5" customHeight="1">
      <c r="A44" s="104" t="s">
        <v>109</v>
      </c>
      <c r="B44" s="146" t="s">
        <v>434</v>
      </c>
      <c r="C44" s="104" t="s">
        <v>733</v>
      </c>
      <c r="D44" s="101" t="s">
        <v>373</v>
      </c>
      <c r="E44" s="117"/>
      <c r="F44" s="108">
        <v>2.47</v>
      </c>
      <c r="G44" s="117"/>
      <c r="H44" s="105">
        <v>2.47</v>
      </c>
    </row>
    <row r="45" spans="1:8" ht="22.5" customHeight="1">
      <c r="A45" s="74">
        <f>A44+0.1</f>
        <v>9.1</v>
      </c>
      <c r="B45" s="102" t="s">
        <v>379</v>
      </c>
      <c r="C45" s="102" t="s">
        <v>286</v>
      </c>
      <c r="D45" s="102" t="s">
        <v>372</v>
      </c>
      <c r="E45" s="103"/>
      <c r="F45" s="99">
        <v>7.805200000000001</v>
      </c>
      <c r="G45" s="111"/>
      <c r="H45" s="99">
        <v>7.805200000000001</v>
      </c>
    </row>
    <row r="46" spans="1:8" ht="23.25" customHeight="1">
      <c r="A46" s="74">
        <f>A45+0.1</f>
        <v>9.2</v>
      </c>
      <c r="B46" s="102" t="s">
        <v>757</v>
      </c>
      <c r="C46" s="106" t="s">
        <v>732</v>
      </c>
      <c r="D46" s="102" t="s">
        <v>376</v>
      </c>
      <c r="E46" s="103"/>
      <c r="F46" s="107">
        <v>3.0875000000000004</v>
      </c>
      <c r="G46" s="204"/>
      <c r="H46" s="99">
        <v>3.0875000000000004</v>
      </c>
    </row>
    <row r="47" spans="1:9" s="128" customFormat="1" ht="22.5" customHeight="1">
      <c r="A47" s="74">
        <f>A46+0.1</f>
        <v>9.299999999999999</v>
      </c>
      <c r="B47" s="106" t="s">
        <v>379</v>
      </c>
      <c r="C47" s="119" t="s">
        <v>386</v>
      </c>
      <c r="D47" s="119" t="s">
        <v>85</v>
      </c>
      <c r="E47" s="107"/>
      <c r="F47" s="111">
        <v>0.024700000000000003</v>
      </c>
      <c r="G47" s="119"/>
      <c r="H47" s="107">
        <v>0.024700000000000003</v>
      </c>
      <c r="I47" s="279"/>
    </row>
    <row r="48" spans="1:8" s="14" customFormat="1" ht="50.25" customHeight="1">
      <c r="A48" s="104" t="s">
        <v>110</v>
      </c>
      <c r="B48" s="101" t="s">
        <v>456</v>
      </c>
      <c r="C48" s="101" t="s">
        <v>99</v>
      </c>
      <c r="D48" s="101" t="s">
        <v>90</v>
      </c>
      <c r="E48" s="117"/>
      <c r="F48" s="108">
        <v>30.75</v>
      </c>
      <c r="G48" s="117"/>
      <c r="H48" s="105">
        <v>30.75</v>
      </c>
    </row>
    <row r="49" spans="1:8" ht="19.5" customHeight="1">
      <c r="A49" s="74">
        <f>A48+0.1</f>
        <v>10.1</v>
      </c>
      <c r="B49" s="102" t="s">
        <v>379</v>
      </c>
      <c r="C49" s="102" t="s">
        <v>26</v>
      </c>
      <c r="D49" s="111" t="s">
        <v>372</v>
      </c>
      <c r="E49" s="103"/>
      <c r="F49" s="99">
        <v>17.927249999999997</v>
      </c>
      <c r="G49" s="103"/>
      <c r="H49" s="99">
        <v>17.927249999999997</v>
      </c>
    </row>
    <row r="50" spans="1:8" ht="19.5" customHeight="1">
      <c r="A50" s="74">
        <f>A49+0.1</f>
        <v>10.2</v>
      </c>
      <c r="B50" s="102" t="s">
        <v>379</v>
      </c>
      <c r="C50" s="102" t="s">
        <v>27</v>
      </c>
      <c r="D50" s="111" t="s">
        <v>375</v>
      </c>
      <c r="E50" s="103"/>
      <c r="F50" s="107">
        <v>0.14145</v>
      </c>
      <c r="G50" s="103"/>
      <c r="H50" s="107">
        <v>0.14145</v>
      </c>
    </row>
    <row r="51" spans="1:8" ht="19.5" customHeight="1">
      <c r="A51" s="74">
        <f>A50+0.1</f>
        <v>10.299999999999999</v>
      </c>
      <c r="B51" s="102" t="s">
        <v>513</v>
      </c>
      <c r="C51" s="102" t="s">
        <v>100</v>
      </c>
      <c r="D51" s="102" t="s">
        <v>34</v>
      </c>
      <c r="E51" s="99"/>
      <c r="F51" s="99">
        <v>30.75</v>
      </c>
      <c r="G51" s="195"/>
      <c r="H51" s="99">
        <v>30.75</v>
      </c>
    </row>
    <row r="52" spans="1:8" ht="19.5" customHeight="1">
      <c r="A52" s="74">
        <f>A51+0.1</f>
        <v>10.399999999999999</v>
      </c>
      <c r="B52" s="102" t="s">
        <v>12</v>
      </c>
      <c r="C52" s="102" t="s">
        <v>101</v>
      </c>
      <c r="D52" s="102" t="s">
        <v>92</v>
      </c>
      <c r="E52" s="103"/>
      <c r="F52" s="99">
        <v>5</v>
      </c>
      <c r="G52" s="195"/>
      <c r="H52" s="99">
        <v>5</v>
      </c>
    </row>
    <row r="53" spans="1:8" ht="19.5" customHeight="1">
      <c r="A53" s="74">
        <f>A52+0.1</f>
        <v>10.499999999999998</v>
      </c>
      <c r="B53" s="102" t="s">
        <v>379</v>
      </c>
      <c r="C53" s="102" t="s">
        <v>265</v>
      </c>
      <c r="D53" s="102" t="s">
        <v>85</v>
      </c>
      <c r="E53" s="103"/>
      <c r="F53" s="99">
        <v>6.396</v>
      </c>
      <c r="G53" s="103"/>
      <c r="H53" s="99">
        <v>6.396</v>
      </c>
    </row>
    <row r="54" spans="1:9" s="14" customFormat="1" ht="56.25" customHeight="1">
      <c r="A54" s="101" t="s">
        <v>160</v>
      </c>
      <c r="B54" s="101" t="s">
        <v>389</v>
      </c>
      <c r="C54" s="101" t="s">
        <v>740</v>
      </c>
      <c r="D54" s="101" t="s">
        <v>373</v>
      </c>
      <c r="E54" s="117"/>
      <c r="F54" s="108">
        <v>13.45</v>
      </c>
      <c r="G54" s="117"/>
      <c r="H54" s="105">
        <v>13.45</v>
      </c>
      <c r="I54" s="54"/>
    </row>
    <row r="55" spans="1:8" ht="24" customHeight="1">
      <c r="A55" s="99">
        <f>A54+0.1</f>
        <v>11.1</v>
      </c>
      <c r="B55" s="102" t="s">
        <v>379</v>
      </c>
      <c r="C55" s="102" t="s">
        <v>26</v>
      </c>
      <c r="D55" s="111" t="s">
        <v>372</v>
      </c>
      <c r="E55" s="103"/>
      <c r="F55" s="99">
        <v>16.2745</v>
      </c>
      <c r="G55" s="103"/>
      <c r="H55" s="99">
        <v>16.2745</v>
      </c>
    </row>
    <row r="56" spans="1:8" s="14" customFormat="1" ht="62.25" customHeight="1">
      <c r="A56" s="101" t="s">
        <v>128</v>
      </c>
      <c r="B56" s="101" t="s">
        <v>520</v>
      </c>
      <c r="C56" s="101" t="s">
        <v>734</v>
      </c>
      <c r="D56" s="101" t="s">
        <v>373</v>
      </c>
      <c r="E56" s="117"/>
      <c r="F56" s="108">
        <v>4</v>
      </c>
      <c r="G56" s="117"/>
      <c r="H56" s="105">
        <v>4</v>
      </c>
    </row>
    <row r="57" spans="1:8" ht="21.75" customHeight="1">
      <c r="A57" s="99">
        <f>A56+0.1</f>
        <v>12.1</v>
      </c>
      <c r="B57" s="101"/>
      <c r="C57" s="102" t="s">
        <v>26</v>
      </c>
      <c r="D57" s="111" t="s">
        <v>372</v>
      </c>
      <c r="E57" s="103"/>
      <c r="F57" s="99">
        <v>8.24</v>
      </c>
      <c r="G57" s="103"/>
      <c r="H57" s="99">
        <v>8.24</v>
      </c>
    </row>
    <row r="58" spans="1:8" s="14" customFormat="1" ht="53.25" customHeight="1">
      <c r="A58" s="101" t="s">
        <v>129</v>
      </c>
      <c r="B58" s="101" t="s">
        <v>521</v>
      </c>
      <c r="C58" s="101" t="s">
        <v>739</v>
      </c>
      <c r="D58" s="101" t="s">
        <v>373</v>
      </c>
      <c r="E58" s="117"/>
      <c r="F58" s="108">
        <v>4.8</v>
      </c>
      <c r="G58" s="117"/>
      <c r="H58" s="105">
        <v>4.8</v>
      </c>
    </row>
    <row r="59" spans="1:8" ht="26.25" customHeight="1">
      <c r="A59" s="99">
        <f>A58+0.1</f>
        <v>13.1</v>
      </c>
      <c r="B59" s="102" t="s">
        <v>379</v>
      </c>
      <c r="C59" s="102" t="s">
        <v>26</v>
      </c>
      <c r="D59" s="111" t="s">
        <v>372</v>
      </c>
      <c r="E59" s="103"/>
      <c r="F59" s="99">
        <v>120.96</v>
      </c>
      <c r="G59" s="103"/>
      <c r="H59" s="99">
        <v>120.96</v>
      </c>
    </row>
    <row r="60" spans="1:8" ht="24" customHeight="1">
      <c r="A60" s="99">
        <f>A59+0.1</f>
        <v>13.2</v>
      </c>
      <c r="B60" s="102" t="s">
        <v>379</v>
      </c>
      <c r="C60" s="102" t="s">
        <v>27</v>
      </c>
      <c r="D60" s="111" t="s">
        <v>375</v>
      </c>
      <c r="E60" s="103"/>
      <c r="F60" s="99">
        <v>1.104</v>
      </c>
      <c r="G60" s="103"/>
      <c r="H60" s="99">
        <v>1.104</v>
      </c>
    </row>
    <row r="61" spans="1:8" ht="24.75" customHeight="1">
      <c r="A61" s="99">
        <f>A60+0.1</f>
        <v>13.299999999999999</v>
      </c>
      <c r="B61" s="191" t="s">
        <v>570</v>
      </c>
      <c r="C61" s="102" t="s">
        <v>387</v>
      </c>
      <c r="D61" s="102" t="s">
        <v>376</v>
      </c>
      <c r="E61" s="103"/>
      <c r="F61" s="107">
        <v>4.6175999999999995</v>
      </c>
      <c r="G61" s="192"/>
      <c r="H61" s="99">
        <v>4.6175999999999995</v>
      </c>
    </row>
    <row r="62" spans="1:8" ht="24" customHeight="1">
      <c r="A62" s="99">
        <f>A61+0.1</f>
        <v>13.399999999999999</v>
      </c>
      <c r="B62" s="220" t="s">
        <v>489</v>
      </c>
      <c r="C62" s="102" t="s">
        <v>522</v>
      </c>
      <c r="D62" s="102" t="s">
        <v>376</v>
      </c>
      <c r="E62" s="103"/>
      <c r="F62" s="107">
        <v>0.6624</v>
      </c>
      <c r="G62" s="103"/>
      <c r="H62" s="99">
        <v>0.6624</v>
      </c>
    </row>
    <row r="63" spans="1:8" ht="22.5" customHeight="1">
      <c r="A63" s="99">
        <f>A62+0.1</f>
        <v>13.499999999999998</v>
      </c>
      <c r="B63" s="102" t="s">
        <v>379</v>
      </c>
      <c r="C63" s="102" t="s">
        <v>265</v>
      </c>
      <c r="D63" s="102" t="s">
        <v>85</v>
      </c>
      <c r="E63" s="103"/>
      <c r="F63" s="99">
        <v>12.192</v>
      </c>
      <c r="G63" s="103"/>
      <c r="H63" s="99">
        <v>12.192</v>
      </c>
    </row>
    <row r="64" spans="1:9" s="128" customFormat="1" ht="42" customHeight="1">
      <c r="A64" s="109">
        <v>14</v>
      </c>
      <c r="B64" s="110" t="s">
        <v>736</v>
      </c>
      <c r="C64" s="280" t="s">
        <v>737</v>
      </c>
      <c r="D64" s="110" t="s">
        <v>56</v>
      </c>
      <c r="E64" s="119"/>
      <c r="F64" s="105">
        <v>4</v>
      </c>
      <c r="G64" s="108"/>
      <c r="H64" s="105">
        <v>4</v>
      </c>
      <c r="I64" s="147"/>
    </row>
    <row r="65" spans="1:9" s="128" customFormat="1" ht="18" customHeight="1">
      <c r="A65" s="99">
        <f>A64+0.1</f>
        <v>14.1</v>
      </c>
      <c r="B65" s="119" t="s">
        <v>379</v>
      </c>
      <c r="C65" s="106" t="s">
        <v>374</v>
      </c>
      <c r="D65" s="106" t="s">
        <v>372</v>
      </c>
      <c r="E65" s="281"/>
      <c r="F65" s="119">
        <v>6.16</v>
      </c>
      <c r="G65" s="111"/>
      <c r="H65" s="99">
        <v>6.16</v>
      </c>
      <c r="I65" s="147"/>
    </row>
    <row r="66" spans="1:9" s="128" customFormat="1" ht="21" customHeight="1">
      <c r="A66" s="99">
        <f>A65+0.1</f>
        <v>14.2</v>
      </c>
      <c r="B66" s="119" t="s">
        <v>379</v>
      </c>
      <c r="C66" s="106" t="s">
        <v>381</v>
      </c>
      <c r="D66" s="69" t="s">
        <v>85</v>
      </c>
      <c r="E66" s="281"/>
      <c r="F66" s="119">
        <v>0.36</v>
      </c>
      <c r="G66" s="111"/>
      <c r="H66" s="99">
        <v>0.36</v>
      </c>
      <c r="I66" s="147"/>
    </row>
    <row r="67" spans="1:9" s="128" customFormat="1" ht="18" customHeight="1">
      <c r="A67" s="99">
        <f>A66+0.1</f>
        <v>14.299999999999999</v>
      </c>
      <c r="B67" s="191" t="s">
        <v>758</v>
      </c>
      <c r="C67" s="174" t="s">
        <v>738</v>
      </c>
      <c r="D67" s="119" t="s">
        <v>56</v>
      </c>
      <c r="E67" s="156"/>
      <c r="F67" s="119">
        <v>4</v>
      </c>
      <c r="G67" s="119"/>
      <c r="H67" s="99">
        <v>4</v>
      </c>
      <c r="I67" s="147"/>
    </row>
    <row r="68" spans="1:9" s="128" customFormat="1" ht="20.25" customHeight="1">
      <c r="A68" s="99">
        <f>A67+0.1</f>
        <v>14.399999999999999</v>
      </c>
      <c r="B68" s="119" t="s">
        <v>379</v>
      </c>
      <c r="C68" s="119" t="s">
        <v>386</v>
      </c>
      <c r="D68" s="119" t="s">
        <v>85</v>
      </c>
      <c r="E68" s="282"/>
      <c r="F68" s="119">
        <v>0.056</v>
      </c>
      <c r="G68" s="119"/>
      <c r="H68" s="107">
        <v>0.056</v>
      </c>
      <c r="I68" s="130"/>
    </row>
    <row r="69" spans="1:8" s="128" customFormat="1" ht="39" customHeight="1">
      <c r="A69" s="155">
        <v>15</v>
      </c>
      <c r="B69" s="110" t="s">
        <v>2</v>
      </c>
      <c r="C69" s="110" t="s">
        <v>741</v>
      </c>
      <c r="D69" s="110" t="s">
        <v>385</v>
      </c>
      <c r="E69" s="110"/>
      <c r="F69" s="116">
        <v>15.12</v>
      </c>
      <c r="G69" s="110"/>
      <c r="H69" s="105">
        <v>15.12</v>
      </c>
    </row>
    <row r="70" spans="1:8" s="128" customFormat="1" ht="21" customHeight="1">
      <c r="A70" s="74">
        <f>A69+0.1</f>
        <v>15.1</v>
      </c>
      <c r="B70" s="119" t="s">
        <v>379</v>
      </c>
      <c r="C70" s="106" t="s">
        <v>286</v>
      </c>
      <c r="D70" s="119" t="s">
        <v>372</v>
      </c>
      <c r="E70" s="111"/>
      <c r="F70" s="119">
        <v>13.154399999999999</v>
      </c>
      <c r="G70" s="119"/>
      <c r="H70" s="99">
        <v>13.154399999999999</v>
      </c>
    </row>
    <row r="71" spans="1:8" s="128" customFormat="1" ht="42.75" customHeight="1">
      <c r="A71" s="155">
        <v>16</v>
      </c>
      <c r="B71" s="110" t="s">
        <v>2</v>
      </c>
      <c r="C71" s="110" t="s">
        <v>735</v>
      </c>
      <c r="D71" s="110" t="s">
        <v>385</v>
      </c>
      <c r="E71" s="110"/>
      <c r="F71" s="116">
        <v>15.12</v>
      </c>
      <c r="G71" s="110"/>
      <c r="H71" s="105">
        <v>15.12</v>
      </c>
    </row>
    <row r="72" spans="1:8" s="128" customFormat="1" ht="21" customHeight="1">
      <c r="A72" s="74">
        <f>A71+0.1</f>
        <v>16.1</v>
      </c>
      <c r="B72" s="214" t="s">
        <v>551</v>
      </c>
      <c r="C72" s="106" t="s">
        <v>446</v>
      </c>
      <c r="D72" s="119" t="s">
        <v>385</v>
      </c>
      <c r="E72" s="111"/>
      <c r="F72" s="119">
        <v>15.12</v>
      </c>
      <c r="G72" s="278"/>
      <c r="H72" s="192">
        <v>15.12</v>
      </c>
    </row>
    <row r="73" spans="1:19" s="50" customFormat="1" ht="21.75" customHeight="1">
      <c r="A73" s="74"/>
      <c r="B73" s="102"/>
      <c r="C73" s="211" t="s">
        <v>742</v>
      </c>
      <c r="D73" s="202"/>
      <c r="E73" s="119"/>
      <c r="F73" s="111"/>
      <c r="G73" s="119"/>
      <c r="H73" s="99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:8" s="14" customFormat="1" ht="48" customHeight="1">
      <c r="A74" s="104" t="s">
        <v>134</v>
      </c>
      <c r="B74" s="146" t="s">
        <v>724</v>
      </c>
      <c r="C74" s="104" t="s">
        <v>725</v>
      </c>
      <c r="D74" s="101" t="s">
        <v>373</v>
      </c>
      <c r="E74" s="117"/>
      <c r="F74" s="108">
        <v>0.15</v>
      </c>
      <c r="G74" s="117"/>
      <c r="H74" s="105">
        <v>0.15</v>
      </c>
    </row>
    <row r="75" spans="1:8" ht="20.25" customHeight="1">
      <c r="A75" s="74">
        <f>A74+0.1</f>
        <v>17.1</v>
      </c>
      <c r="B75" s="102" t="s">
        <v>379</v>
      </c>
      <c r="C75" s="102" t="s">
        <v>286</v>
      </c>
      <c r="D75" s="102" t="s">
        <v>372</v>
      </c>
      <c r="E75" s="103"/>
      <c r="F75" s="99">
        <v>0.44999999999999996</v>
      </c>
      <c r="G75" s="111"/>
      <c r="H75" s="99">
        <v>0.44999999999999996</v>
      </c>
    </row>
    <row r="76" spans="1:8" ht="20.25" customHeight="1">
      <c r="A76" s="74">
        <f>A75+0.1</f>
        <v>17.200000000000003</v>
      </c>
      <c r="B76" s="191" t="s">
        <v>760</v>
      </c>
      <c r="C76" s="106" t="s">
        <v>726</v>
      </c>
      <c r="D76" s="102" t="s">
        <v>376</v>
      </c>
      <c r="E76" s="103"/>
      <c r="F76" s="107">
        <v>0.15</v>
      </c>
      <c r="G76" s="111"/>
      <c r="H76" s="99">
        <v>0.15</v>
      </c>
    </row>
    <row r="77" spans="1:9" s="128" customFormat="1" ht="20.25" customHeight="1">
      <c r="A77" s="74">
        <f>A76+0.1</f>
        <v>17.300000000000004</v>
      </c>
      <c r="B77" s="106" t="s">
        <v>379</v>
      </c>
      <c r="C77" s="119" t="s">
        <v>386</v>
      </c>
      <c r="D77" s="119" t="s">
        <v>85</v>
      </c>
      <c r="E77" s="107"/>
      <c r="F77" s="111">
        <v>0.0015</v>
      </c>
      <c r="G77" s="119"/>
      <c r="H77" s="107">
        <v>0.0015</v>
      </c>
      <c r="I77" s="279"/>
    </row>
    <row r="78" spans="1:19" s="50" customFormat="1" ht="66.75" customHeight="1">
      <c r="A78" s="114" t="s">
        <v>135</v>
      </c>
      <c r="B78" s="115" t="s">
        <v>727</v>
      </c>
      <c r="C78" s="154" t="s">
        <v>728</v>
      </c>
      <c r="D78" s="114" t="s">
        <v>62</v>
      </c>
      <c r="E78" s="154"/>
      <c r="F78" s="283">
        <v>0.018</v>
      </c>
      <c r="G78" s="154"/>
      <c r="H78" s="148">
        <v>0.018</v>
      </c>
      <c r="I78" s="53"/>
      <c r="J78" s="200"/>
      <c r="K78" s="53"/>
      <c r="L78" s="53"/>
      <c r="M78" s="53"/>
      <c r="N78" s="53"/>
      <c r="O78" s="53"/>
      <c r="P78" s="53"/>
      <c r="Q78" s="53"/>
      <c r="R78" s="53"/>
      <c r="S78" s="53"/>
    </row>
    <row r="79" spans="1:19" s="50" customFormat="1" ht="20.25" customHeight="1">
      <c r="A79" s="74">
        <f>A78+0.1</f>
        <v>18.1</v>
      </c>
      <c r="B79" s="201" t="s">
        <v>379</v>
      </c>
      <c r="C79" s="106" t="s">
        <v>729</v>
      </c>
      <c r="D79" s="202" t="s">
        <v>372</v>
      </c>
      <c r="E79" s="194"/>
      <c r="F79" s="111">
        <v>0.6911999999999999</v>
      </c>
      <c r="G79" s="119"/>
      <c r="H79" s="99">
        <v>0.6911999999999999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s="50" customFormat="1" ht="20.25" customHeight="1">
      <c r="A80" s="74">
        <f>A79+0.1</f>
        <v>18.200000000000003</v>
      </c>
      <c r="B80" s="102" t="s">
        <v>766</v>
      </c>
      <c r="C80" s="106" t="s">
        <v>730</v>
      </c>
      <c r="D80" s="69" t="s">
        <v>375</v>
      </c>
      <c r="E80" s="119"/>
      <c r="F80" s="111">
        <v>0.09</v>
      </c>
      <c r="G80" s="119"/>
      <c r="H80" s="99">
        <v>0.09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</row>
    <row r="81" spans="1:19" s="50" customFormat="1" ht="20.25" customHeight="1">
      <c r="A81" s="74">
        <f>A80+0.1</f>
        <v>18.300000000000004</v>
      </c>
      <c r="B81" s="102" t="s">
        <v>764</v>
      </c>
      <c r="C81" s="106" t="s">
        <v>731</v>
      </c>
      <c r="D81" s="69" t="s">
        <v>62</v>
      </c>
      <c r="E81" s="119"/>
      <c r="F81" s="111">
        <v>0.018</v>
      </c>
      <c r="G81" s="119"/>
      <c r="H81" s="99">
        <v>0.018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</row>
    <row r="82" spans="1:19" s="50" customFormat="1" ht="81" customHeight="1">
      <c r="A82" s="114" t="s">
        <v>136</v>
      </c>
      <c r="B82" s="115" t="s">
        <v>461</v>
      </c>
      <c r="C82" s="154" t="s">
        <v>761</v>
      </c>
      <c r="D82" s="114" t="s">
        <v>31</v>
      </c>
      <c r="E82" s="154"/>
      <c r="F82" s="116">
        <v>3</v>
      </c>
      <c r="G82" s="154"/>
      <c r="H82" s="148">
        <v>3</v>
      </c>
      <c r="I82" s="53"/>
      <c r="J82" s="200"/>
      <c r="K82" s="53"/>
      <c r="L82" s="53"/>
      <c r="M82" s="53"/>
      <c r="N82" s="53"/>
      <c r="O82" s="53"/>
      <c r="P82" s="53"/>
      <c r="Q82" s="53"/>
      <c r="R82" s="53"/>
      <c r="S82" s="53"/>
    </row>
    <row r="83" spans="1:19" s="50" customFormat="1" ht="30" customHeight="1">
      <c r="A83" s="74">
        <f aca="true" t="shared" si="0" ref="A83:A89">A82+0.1</f>
        <v>19.1</v>
      </c>
      <c r="B83" s="201" t="s">
        <v>379</v>
      </c>
      <c r="C83" s="106" t="s">
        <v>762</v>
      </c>
      <c r="D83" s="202" t="s">
        <v>382</v>
      </c>
      <c r="E83" s="194"/>
      <c r="F83" s="111">
        <v>0.1302</v>
      </c>
      <c r="G83" s="194"/>
      <c r="H83" s="99">
        <v>0.1302</v>
      </c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</row>
    <row r="84" spans="1:19" s="50" customFormat="1" ht="24.75" customHeight="1">
      <c r="A84" s="74">
        <f t="shared" si="0"/>
        <v>19.200000000000003</v>
      </c>
      <c r="B84" s="102" t="s">
        <v>518</v>
      </c>
      <c r="C84" s="106" t="s">
        <v>462</v>
      </c>
      <c r="D84" s="69" t="s">
        <v>375</v>
      </c>
      <c r="E84" s="119"/>
      <c r="F84" s="111">
        <v>0.0105</v>
      </c>
      <c r="G84" s="119"/>
      <c r="H84" s="99">
        <v>0.0105</v>
      </c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</row>
    <row r="85" spans="1:19" s="50" customFormat="1" ht="33.75" customHeight="1">
      <c r="A85" s="74">
        <f t="shared" si="0"/>
        <v>19.300000000000004</v>
      </c>
      <c r="B85" s="102" t="s">
        <v>486</v>
      </c>
      <c r="C85" s="106" t="s">
        <v>463</v>
      </c>
      <c r="D85" s="69" t="s">
        <v>375</v>
      </c>
      <c r="E85" s="119"/>
      <c r="F85" s="132">
        <v>0.0129</v>
      </c>
      <c r="G85" s="103"/>
      <c r="H85" s="107">
        <v>0.0129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</row>
    <row r="86" spans="1:19" s="50" customFormat="1" ht="18.75" customHeight="1">
      <c r="A86" s="74">
        <f t="shared" si="0"/>
        <v>19.400000000000006</v>
      </c>
      <c r="B86" s="102" t="s">
        <v>487</v>
      </c>
      <c r="C86" s="106" t="s">
        <v>464</v>
      </c>
      <c r="D86" s="69" t="s">
        <v>375</v>
      </c>
      <c r="E86" s="119"/>
      <c r="F86" s="111">
        <v>0.038400000000000004</v>
      </c>
      <c r="G86" s="103"/>
      <c r="H86" s="99">
        <v>0.038400000000000004</v>
      </c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</row>
    <row r="87" spans="1:19" s="50" customFormat="1" ht="21.75" customHeight="1">
      <c r="A87" s="74">
        <f t="shared" si="0"/>
        <v>19.500000000000007</v>
      </c>
      <c r="B87" s="102" t="s">
        <v>379</v>
      </c>
      <c r="C87" s="106" t="s">
        <v>3</v>
      </c>
      <c r="D87" s="69" t="s">
        <v>85</v>
      </c>
      <c r="E87" s="119"/>
      <c r="F87" s="111">
        <v>0.0069</v>
      </c>
      <c r="G87" s="119"/>
      <c r="H87" s="107">
        <v>0.0069</v>
      </c>
      <c r="I87" s="53" t="s">
        <v>252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</row>
    <row r="88" spans="1:19" s="50" customFormat="1" ht="36" customHeight="1">
      <c r="A88" s="74">
        <f t="shared" si="0"/>
        <v>19.60000000000001</v>
      </c>
      <c r="B88" s="102" t="s">
        <v>765</v>
      </c>
      <c r="C88" s="191" t="s">
        <v>763</v>
      </c>
      <c r="D88" s="206" t="s">
        <v>62</v>
      </c>
      <c r="E88" s="191"/>
      <c r="F88" s="204">
        <v>0.4626</v>
      </c>
      <c r="G88" s="191"/>
      <c r="H88" s="192">
        <v>0.4626</v>
      </c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</row>
    <row r="89" spans="1:19" s="50" customFormat="1" ht="22.5" customHeight="1">
      <c r="A89" s="74">
        <f t="shared" si="0"/>
        <v>19.70000000000001</v>
      </c>
      <c r="B89" s="102" t="s">
        <v>379</v>
      </c>
      <c r="C89" s="102" t="s">
        <v>29</v>
      </c>
      <c r="D89" s="106" t="s">
        <v>85</v>
      </c>
      <c r="E89" s="119"/>
      <c r="F89" s="111">
        <v>0.047099999999999996</v>
      </c>
      <c r="G89" s="119"/>
      <c r="H89" s="99">
        <v>0.047099999999999996</v>
      </c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</row>
    <row r="90" spans="1:10" ht="24.75" customHeight="1">
      <c r="A90" s="101"/>
      <c r="B90" s="102"/>
      <c r="C90" s="101" t="s">
        <v>67</v>
      </c>
      <c r="D90" s="101" t="s">
        <v>85</v>
      </c>
      <c r="E90" s="117"/>
      <c r="F90" s="117"/>
      <c r="G90" s="118"/>
      <c r="H90" s="105"/>
      <c r="I90" s="42"/>
      <c r="J90" s="14"/>
    </row>
    <row r="91" spans="1:10" ht="20.25" customHeight="1">
      <c r="A91" s="101"/>
      <c r="B91" s="102"/>
      <c r="C91" s="101" t="s">
        <v>68</v>
      </c>
      <c r="D91" s="101" t="s">
        <v>85</v>
      </c>
      <c r="E91" s="117"/>
      <c r="F91" s="117"/>
      <c r="G91" s="118"/>
      <c r="H91" s="105"/>
      <c r="I91" s="14"/>
      <c r="J91" s="14"/>
    </row>
    <row r="92" spans="1:10" ht="20.25" customHeight="1">
      <c r="A92" s="101"/>
      <c r="B92" s="102"/>
      <c r="C92" s="102" t="s">
        <v>69</v>
      </c>
      <c r="D92" s="101" t="s">
        <v>85</v>
      </c>
      <c r="E92" s="117"/>
      <c r="F92" s="117"/>
      <c r="G92" s="117"/>
      <c r="H92" s="99"/>
      <c r="I92" s="42"/>
      <c r="J92" s="14"/>
    </row>
    <row r="93" spans="1:10" ht="18.75" customHeight="1">
      <c r="A93" s="101"/>
      <c r="B93" s="102"/>
      <c r="C93" s="167" t="s">
        <v>86</v>
      </c>
      <c r="D93" s="102" t="s">
        <v>84</v>
      </c>
      <c r="E93" s="142"/>
      <c r="F93" s="138"/>
      <c r="G93" s="138"/>
      <c r="H93" s="137"/>
      <c r="I93" s="42"/>
      <c r="J93" s="14"/>
    </row>
    <row r="94" spans="1:10" ht="18.75" customHeight="1">
      <c r="A94" s="101"/>
      <c r="B94" s="102"/>
      <c r="C94" s="167" t="s">
        <v>87</v>
      </c>
      <c r="D94" s="102" t="s">
        <v>84</v>
      </c>
      <c r="E94" s="142"/>
      <c r="F94" s="138"/>
      <c r="G94" s="138"/>
      <c r="H94" s="137"/>
      <c r="I94" s="42"/>
      <c r="J94" s="14"/>
    </row>
    <row r="95" spans="1:10" ht="17.25" customHeight="1">
      <c r="A95" s="101"/>
      <c r="B95" s="102"/>
      <c r="C95" s="101" t="s">
        <v>11</v>
      </c>
      <c r="D95" s="101" t="s">
        <v>85</v>
      </c>
      <c r="E95" s="117"/>
      <c r="F95" s="117"/>
      <c r="G95" s="117"/>
      <c r="H95" s="105"/>
      <c r="I95" s="28"/>
      <c r="J95" s="14"/>
    </row>
    <row r="96" spans="1:10" ht="21" customHeight="1">
      <c r="A96" s="101"/>
      <c r="B96" s="102"/>
      <c r="C96" s="101" t="s">
        <v>88</v>
      </c>
      <c r="D96" s="101" t="s">
        <v>85</v>
      </c>
      <c r="E96" s="179"/>
      <c r="F96" s="180">
        <v>0.03</v>
      </c>
      <c r="G96" s="179"/>
      <c r="H96" s="105"/>
      <c r="I96" s="14"/>
      <c r="J96" s="14"/>
    </row>
    <row r="97" spans="1:10" ht="19.5" customHeight="1">
      <c r="A97" s="101"/>
      <c r="B97" s="102"/>
      <c r="C97" s="101" t="s">
        <v>70</v>
      </c>
      <c r="D97" s="101" t="s">
        <v>85</v>
      </c>
      <c r="E97" s="117"/>
      <c r="F97" s="117"/>
      <c r="G97" s="117"/>
      <c r="H97" s="181"/>
      <c r="I97" s="45"/>
      <c r="J97" s="14"/>
    </row>
    <row r="98" spans="1:10" ht="21.75" customHeight="1">
      <c r="A98" s="101"/>
      <c r="B98" s="102"/>
      <c r="C98" s="101" t="s">
        <v>71</v>
      </c>
      <c r="D98" s="101" t="s">
        <v>85</v>
      </c>
      <c r="E98" s="117"/>
      <c r="F98" s="180">
        <v>0.1</v>
      </c>
      <c r="G98" s="117"/>
      <c r="H98" s="105"/>
      <c r="I98" s="14"/>
      <c r="J98" s="14"/>
    </row>
    <row r="99" spans="1:10" ht="20.25" customHeight="1">
      <c r="A99" s="101"/>
      <c r="B99" s="102"/>
      <c r="C99" s="101" t="s">
        <v>11</v>
      </c>
      <c r="D99" s="101" t="s">
        <v>85</v>
      </c>
      <c r="E99" s="117"/>
      <c r="F99" s="117"/>
      <c r="G99" s="117"/>
      <c r="H99" s="105"/>
      <c r="I99" s="28"/>
      <c r="J99" s="14"/>
    </row>
    <row r="100" spans="1:10" ht="22.5" customHeight="1">
      <c r="A100" s="101"/>
      <c r="B100" s="101"/>
      <c r="C100" s="101" t="s">
        <v>72</v>
      </c>
      <c r="D100" s="101" t="s">
        <v>85</v>
      </c>
      <c r="E100" s="117"/>
      <c r="F100" s="180">
        <v>0.08</v>
      </c>
      <c r="G100" s="117"/>
      <c r="H100" s="105"/>
      <c r="I100" s="14"/>
      <c r="J100" s="28"/>
    </row>
    <row r="101" spans="1:9" ht="22.5" customHeight="1">
      <c r="A101" s="102"/>
      <c r="B101" s="101"/>
      <c r="C101" s="101" t="s">
        <v>756</v>
      </c>
      <c r="D101" s="101" t="s">
        <v>85</v>
      </c>
      <c r="E101" s="103"/>
      <c r="F101" s="103"/>
      <c r="G101" s="182"/>
      <c r="H101" s="105"/>
      <c r="I101" s="30"/>
    </row>
    <row r="102" ht="12.75">
      <c r="A102" s="24"/>
    </row>
    <row r="103" spans="1:7" ht="15">
      <c r="A103" s="49"/>
      <c r="B103" s="31"/>
      <c r="C103" s="31"/>
      <c r="D103" s="31"/>
      <c r="E103" s="31"/>
      <c r="F103" s="31"/>
      <c r="G103" s="31"/>
    </row>
    <row r="104" spans="1:9" ht="30" customHeight="1">
      <c r="A104" s="24"/>
      <c r="B104" s="311"/>
      <c r="C104" s="311"/>
      <c r="D104" s="311"/>
      <c r="E104" s="311"/>
      <c r="F104" s="311"/>
      <c r="G104" s="311"/>
      <c r="H104" s="311"/>
      <c r="I104" s="25"/>
    </row>
    <row r="108" spans="3:10" ht="15" customHeight="1">
      <c r="C108" s="312"/>
      <c r="D108" s="312"/>
      <c r="E108" s="312"/>
      <c r="F108" s="312"/>
      <c r="G108" s="312"/>
      <c r="H108" s="312"/>
      <c r="I108" s="312"/>
      <c r="J108" s="312"/>
    </row>
  </sheetData>
  <sheetProtection/>
  <mergeCells count="15">
    <mergeCell ref="A5:D5"/>
    <mergeCell ref="A6:D6"/>
    <mergeCell ref="A1:H1"/>
    <mergeCell ref="A2:H2"/>
    <mergeCell ref="A3:H3"/>
    <mergeCell ref="B104:H104"/>
    <mergeCell ref="C108:J108"/>
    <mergeCell ref="A7:D7"/>
    <mergeCell ref="A8:H8"/>
    <mergeCell ref="A10:A11"/>
    <mergeCell ref="B10:B11"/>
    <mergeCell ref="C10:C11"/>
    <mergeCell ref="D10:D11"/>
    <mergeCell ref="E10:F10"/>
    <mergeCell ref="G10:H10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  <col min="9" max="9" width="15.25390625" style="0" bestFit="1" customWidth="1"/>
  </cols>
  <sheetData>
    <row r="1" spans="1:8" ht="19.5">
      <c r="A1" s="321" t="s">
        <v>682</v>
      </c>
      <c r="B1" s="321"/>
      <c r="C1" s="321"/>
      <c r="D1" s="321"/>
      <c r="E1" s="321"/>
      <c r="F1" s="321"/>
      <c r="G1" s="321"/>
      <c r="H1" s="321"/>
    </row>
    <row r="2" spans="1:8" ht="41.25" customHeight="1">
      <c r="A2" s="322" t="s">
        <v>541</v>
      </c>
      <c r="B2" s="322"/>
      <c r="C2" s="322"/>
      <c r="D2" s="322"/>
      <c r="E2" s="322"/>
      <c r="F2" s="322"/>
      <c r="G2" s="322"/>
      <c r="H2" s="322"/>
    </row>
    <row r="3" spans="1:8" ht="16.5" customHeight="1">
      <c r="A3" s="333" t="s">
        <v>526</v>
      </c>
      <c r="B3" s="333"/>
      <c r="C3" s="333"/>
      <c r="D3" s="333"/>
      <c r="E3" s="333"/>
      <c r="F3" s="333"/>
      <c r="G3" s="333"/>
      <c r="H3" s="333"/>
    </row>
    <row r="4" spans="1:8" ht="17.25" customHeight="1">
      <c r="A4" s="324" t="s">
        <v>369</v>
      </c>
      <c r="B4" s="324"/>
      <c r="C4" s="324"/>
      <c r="D4" s="324"/>
      <c r="E4" s="176">
        <f>H55</f>
        <v>0</v>
      </c>
      <c r="F4" s="83" t="s">
        <v>84</v>
      </c>
      <c r="G4" s="98"/>
      <c r="H4" s="98"/>
    </row>
    <row r="5" spans="1:8" ht="19.5" customHeight="1">
      <c r="A5" s="325" t="s">
        <v>370</v>
      </c>
      <c r="B5" s="325"/>
      <c r="C5" s="325"/>
      <c r="D5" s="325"/>
      <c r="E5" s="176">
        <f>H46</f>
        <v>0</v>
      </c>
      <c r="F5" s="83" t="s">
        <v>85</v>
      </c>
      <c r="G5" s="98"/>
      <c r="H5" s="98"/>
    </row>
    <row r="6" spans="1:8" ht="20.25" customHeight="1">
      <c r="A6" s="324" t="s">
        <v>371</v>
      </c>
      <c r="B6" s="324"/>
      <c r="C6" s="324"/>
      <c r="D6" s="324"/>
      <c r="E6" s="176">
        <f>E5/2.8</f>
        <v>0</v>
      </c>
      <c r="F6" s="83" t="s">
        <v>84</v>
      </c>
      <c r="G6" s="98"/>
      <c r="H6" s="98"/>
    </row>
    <row r="7" spans="1:8" ht="18" customHeight="1">
      <c r="A7" s="326" t="s">
        <v>542</v>
      </c>
      <c r="B7" s="326"/>
      <c r="C7" s="326"/>
      <c r="D7" s="326"/>
      <c r="E7" s="326"/>
      <c r="F7" s="326"/>
      <c r="G7" s="326"/>
      <c r="H7" s="326"/>
    </row>
    <row r="8" spans="1:8" ht="12" customHeight="1">
      <c r="A8" s="56"/>
      <c r="B8" s="56"/>
      <c r="C8" s="56"/>
      <c r="D8" s="56"/>
      <c r="E8" s="56"/>
      <c r="F8" s="153"/>
      <c r="G8" s="153"/>
      <c r="H8" s="57"/>
    </row>
    <row r="9" spans="1:8" ht="30" customHeight="1">
      <c r="A9" s="315" t="s">
        <v>105</v>
      </c>
      <c r="B9" s="329" t="s">
        <v>257</v>
      </c>
      <c r="C9" s="330" t="s">
        <v>258</v>
      </c>
      <c r="D9" s="331" t="s">
        <v>259</v>
      </c>
      <c r="E9" s="332" t="s">
        <v>260</v>
      </c>
      <c r="F9" s="332"/>
      <c r="G9" s="332" t="s">
        <v>369</v>
      </c>
      <c r="H9" s="332"/>
    </row>
    <row r="10" spans="1:8" ht="78" customHeight="1">
      <c r="A10" s="315"/>
      <c r="B10" s="329"/>
      <c r="C10" s="330"/>
      <c r="D10" s="331"/>
      <c r="E10" s="151" t="s">
        <v>261</v>
      </c>
      <c r="F10" s="151" t="s">
        <v>262</v>
      </c>
      <c r="G10" s="151" t="s">
        <v>261</v>
      </c>
      <c r="H10" s="151" t="s">
        <v>263</v>
      </c>
    </row>
    <row r="11" spans="1:8" ht="15">
      <c r="A11" s="3" t="s">
        <v>114</v>
      </c>
      <c r="B11" s="104" t="s">
        <v>115</v>
      </c>
      <c r="C11" s="104" t="s">
        <v>116</v>
      </c>
      <c r="D11" s="104" t="s">
        <v>117</v>
      </c>
      <c r="E11" s="104" t="s">
        <v>118</v>
      </c>
      <c r="F11" s="104" t="s">
        <v>119</v>
      </c>
      <c r="G11" s="104" t="s">
        <v>107</v>
      </c>
      <c r="H11" s="95">
        <v>8</v>
      </c>
    </row>
    <row r="12" spans="1:8" s="14" customFormat="1" ht="66.75" customHeight="1">
      <c r="A12" s="104" t="s">
        <v>114</v>
      </c>
      <c r="B12" s="104" t="s">
        <v>525</v>
      </c>
      <c r="C12" s="101" t="s">
        <v>671</v>
      </c>
      <c r="D12" s="101" t="s">
        <v>92</v>
      </c>
      <c r="E12" s="105"/>
      <c r="F12" s="222">
        <v>1</v>
      </c>
      <c r="G12" s="71"/>
      <c r="H12" s="209"/>
    </row>
    <row r="13" spans="1:8" ht="19.5" customHeight="1">
      <c r="A13" s="74">
        <f>A12+0.1</f>
        <v>1.1</v>
      </c>
      <c r="B13" s="106" t="s">
        <v>379</v>
      </c>
      <c r="C13" s="102" t="s">
        <v>26</v>
      </c>
      <c r="D13" s="111" t="s">
        <v>372</v>
      </c>
      <c r="E13" s="111"/>
      <c r="F13" s="99">
        <v>31</v>
      </c>
      <c r="G13" s="74"/>
      <c r="H13" s="210"/>
    </row>
    <row r="14" spans="1:8" ht="34.5" customHeight="1">
      <c r="A14" s="74">
        <f>A13+0.1</f>
        <v>1.2000000000000002</v>
      </c>
      <c r="B14" s="106" t="s">
        <v>531</v>
      </c>
      <c r="C14" s="102" t="s">
        <v>672</v>
      </c>
      <c r="D14" s="102" t="s">
        <v>77</v>
      </c>
      <c r="E14" s="99"/>
      <c r="F14" s="99">
        <v>1</v>
      </c>
      <c r="G14" s="192"/>
      <c r="H14" s="210"/>
    </row>
    <row r="15" spans="1:8" ht="21.75" customHeight="1">
      <c r="A15" s="74">
        <f>A14+0.1</f>
        <v>1.3000000000000003</v>
      </c>
      <c r="B15" s="106" t="s">
        <v>379</v>
      </c>
      <c r="C15" s="102" t="s">
        <v>265</v>
      </c>
      <c r="D15" s="102" t="s">
        <v>85</v>
      </c>
      <c r="E15" s="111"/>
      <c r="F15" s="99">
        <v>2.88</v>
      </c>
      <c r="G15" s="74"/>
      <c r="H15" s="210"/>
    </row>
    <row r="16" spans="1:8" s="14" customFormat="1" ht="58.5" customHeight="1">
      <c r="A16" s="104" t="s">
        <v>115</v>
      </c>
      <c r="B16" s="104" t="s">
        <v>532</v>
      </c>
      <c r="C16" s="101" t="s">
        <v>673</v>
      </c>
      <c r="D16" s="101" t="s">
        <v>92</v>
      </c>
      <c r="E16" s="105"/>
      <c r="F16" s="105">
        <v>28</v>
      </c>
      <c r="G16" s="71"/>
      <c r="H16" s="209"/>
    </row>
    <row r="17" spans="1:8" ht="19.5" customHeight="1">
      <c r="A17" s="74">
        <f>A16+0.1</f>
        <v>2.1</v>
      </c>
      <c r="B17" s="106" t="s">
        <v>379</v>
      </c>
      <c r="C17" s="102" t="s">
        <v>26</v>
      </c>
      <c r="D17" s="111" t="s">
        <v>372</v>
      </c>
      <c r="E17" s="111"/>
      <c r="F17" s="99">
        <v>42.56</v>
      </c>
      <c r="G17" s="74"/>
      <c r="H17" s="210"/>
    </row>
    <row r="18" spans="1:8" ht="30.75" customHeight="1">
      <c r="A18" s="74">
        <f>A17+0.1</f>
        <v>2.2</v>
      </c>
      <c r="B18" s="106" t="s">
        <v>674</v>
      </c>
      <c r="C18" s="102" t="s">
        <v>533</v>
      </c>
      <c r="D18" s="102" t="s">
        <v>77</v>
      </c>
      <c r="E18" s="99"/>
      <c r="F18" s="99">
        <v>28</v>
      </c>
      <c r="G18" s="99"/>
      <c r="H18" s="210"/>
    </row>
    <row r="19" spans="1:8" ht="21.75" customHeight="1">
      <c r="A19" s="74">
        <f>A18+0.1</f>
        <v>2.3000000000000003</v>
      </c>
      <c r="B19" s="106" t="s">
        <v>379</v>
      </c>
      <c r="C19" s="102" t="s">
        <v>265</v>
      </c>
      <c r="D19" s="102" t="s">
        <v>85</v>
      </c>
      <c r="E19" s="111"/>
      <c r="F19" s="99">
        <v>3.9200000000000004</v>
      </c>
      <c r="G19" s="74"/>
      <c r="H19" s="210"/>
    </row>
    <row r="20" spans="1:8" s="14" customFormat="1" ht="64.5" customHeight="1">
      <c r="A20" s="104" t="s">
        <v>116</v>
      </c>
      <c r="B20" s="104" t="s">
        <v>532</v>
      </c>
      <c r="C20" s="101" t="s">
        <v>675</v>
      </c>
      <c r="D20" s="101" t="s">
        <v>92</v>
      </c>
      <c r="E20" s="105"/>
      <c r="F20" s="105">
        <v>2</v>
      </c>
      <c r="G20" s="71"/>
      <c r="H20" s="209"/>
    </row>
    <row r="21" spans="1:8" ht="17.25" customHeight="1">
      <c r="A21" s="74">
        <f>A20+0.1</f>
        <v>3.1</v>
      </c>
      <c r="B21" s="106" t="s">
        <v>379</v>
      </c>
      <c r="C21" s="102" t="s">
        <v>26</v>
      </c>
      <c r="D21" s="111" t="s">
        <v>372</v>
      </c>
      <c r="E21" s="111"/>
      <c r="F21" s="99">
        <v>3.04</v>
      </c>
      <c r="G21" s="74"/>
      <c r="H21" s="210"/>
    </row>
    <row r="22" spans="1:8" ht="23.25" customHeight="1">
      <c r="A22" s="74">
        <f>A21+0.1</f>
        <v>3.2</v>
      </c>
      <c r="B22" s="106" t="s">
        <v>676</v>
      </c>
      <c r="C22" s="102" t="s">
        <v>675</v>
      </c>
      <c r="D22" s="102" t="s">
        <v>77</v>
      </c>
      <c r="E22" s="99"/>
      <c r="F22" s="99">
        <v>2</v>
      </c>
      <c r="G22" s="99"/>
      <c r="H22" s="210"/>
    </row>
    <row r="23" spans="1:8" ht="17.25" customHeight="1">
      <c r="A23" s="74">
        <f>A22+0.1</f>
        <v>3.3000000000000003</v>
      </c>
      <c r="B23" s="106" t="s">
        <v>379</v>
      </c>
      <c r="C23" s="102" t="s">
        <v>265</v>
      </c>
      <c r="D23" s="102" t="s">
        <v>85</v>
      </c>
      <c r="E23" s="111"/>
      <c r="F23" s="99">
        <v>0.28</v>
      </c>
      <c r="G23" s="74"/>
      <c r="H23" s="210"/>
    </row>
    <row r="24" spans="1:8" s="14" customFormat="1" ht="64.5" customHeight="1">
      <c r="A24" s="104" t="s">
        <v>117</v>
      </c>
      <c r="B24" s="104" t="s">
        <v>532</v>
      </c>
      <c r="C24" s="101" t="s">
        <v>677</v>
      </c>
      <c r="D24" s="101" t="s">
        <v>92</v>
      </c>
      <c r="E24" s="105"/>
      <c r="F24" s="105">
        <v>2</v>
      </c>
      <c r="G24" s="71"/>
      <c r="H24" s="209"/>
    </row>
    <row r="25" spans="1:8" ht="17.25" customHeight="1">
      <c r="A25" s="74">
        <f>A24+0.1</f>
        <v>4.1</v>
      </c>
      <c r="B25" s="106" t="s">
        <v>379</v>
      </c>
      <c r="C25" s="102" t="s">
        <v>26</v>
      </c>
      <c r="D25" s="111" t="s">
        <v>372</v>
      </c>
      <c r="E25" s="111"/>
      <c r="F25" s="99">
        <v>3.04</v>
      </c>
      <c r="G25" s="74"/>
      <c r="H25" s="210"/>
    </row>
    <row r="26" spans="1:8" ht="24" customHeight="1">
      <c r="A26" s="74">
        <f>A25+0.1</f>
        <v>4.199999999999999</v>
      </c>
      <c r="B26" s="106" t="s">
        <v>678</v>
      </c>
      <c r="C26" s="102" t="s">
        <v>677</v>
      </c>
      <c r="D26" s="102" t="s">
        <v>77</v>
      </c>
      <c r="E26" s="99"/>
      <c r="F26" s="99">
        <v>2</v>
      </c>
      <c r="G26" s="99"/>
      <c r="H26" s="210"/>
    </row>
    <row r="27" spans="1:8" ht="24" customHeight="1">
      <c r="A27" s="74">
        <f>A26+0.1</f>
        <v>4.299999999999999</v>
      </c>
      <c r="B27" s="106" t="s">
        <v>379</v>
      </c>
      <c r="C27" s="102" t="s">
        <v>265</v>
      </c>
      <c r="D27" s="102" t="s">
        <v>85</v>
      </c>
      <c r="E27" s="111"/>
      <c r="F27" s="99">
        <v>0.28</v>
      </c>
      <c r="G27" s="74"/>
      <c r="H27" s="210"/>
    </row>
    <row r="28" spans="1:8" s="14" customFormat="1" ht="63.75" customHeight="1">
      <c r="A28" s="104" t="s">
        <v>118</v>
      </c>
      <c r="B28" s="104" t="s">
        <v>532</v>
      </c>
      <c r="C28" s="101" t="s">
        <v>534</v>
      </c>
      <c r="D28" s="101" t="s">
        <v>92</v>
      </c>
      <c r="E28" s="105"/>
      <c r="F28" s="105">
        <v>1</v>
      </c>
      <c r="G28" s="71"/>
      <c r="H28" s="209"/>
    </row>
    <row r="29" spans="1:8" ht="21.75" customHeight="1">
      <c r="A29" s="74">
        <f>A28+0.1</f>
        <v>5.1</v>
      </c>
      <c r="B29" s="106" t="s">
        <v>379</v>
      </c>
      <c r="C29" s="102" t="s">
        <v>26</v>
      </c>
      <c r="D29" s="111" t="s">
        <v>372</v>
      </c>
      <c r="E29" s="111"/>
      <c r="F29" s="99">
        <v>1.52</v>
      </c>
      <c r="G29" s="74"/>
      <c r="H29" s="210"/>
    </row>
    <row r="30" spans="1:8" ht="25.5" customHeight="1">
      <c r="A30" s="74">
        <f>A29+0.1</f>
        <v>5.199999999999999</v>
      </c>
      <c r="B30" s="106" t="s">
        <v>12</v>
      </c>
      <c r="C30" s="102" t="s">
        <v>534</v>
      </c>
      <c r="D30" s="102" t="s">
        <v>77</v>
      </c>
      <c r="E30" s="99"/>
      <c r="F30" s="99">
        <v>1</v>
      </c>
      <c r="G30" s="99"/>
      <c r="H30" s="210"/>
    </row>
    <row r="31" spans="1:8" ht="22.5" customHeight="1">
      <c r="A31" s="74">
        <f>A30+0.1</f>
        <v>5.299999999999999</v>
      </c>
      <c r="B31" s="106" t="s">
        <v>379</v>
      </c>
      <c r="C31" s="102" t="s">
        <v>265</v>
      </c>
      <c r="D31" s="102" t="s">
        <v>85</v>
      </c>
      <c r="E31" s="111"/>
      <c r="F31" s="99">
        <v>0.14</v>
      </c>
      <c r="G31" s="74"/>
      <c r="H31" s="210"/>
    </row>
    <row r="32" spans="1:8" s="14" customFormat="1" ht="68.25" customHeight="1">
      <c r="A32" s="104" t="s">
        <v>119</v>
      </c>
      <c r="B32" s="104" t="s">
        <v>532</v>
      </c>
      <c r="C32" s="101" t="s">
        <v>679</v>
      </c>
      <c r="D32" s="101" t="s">
        <v>92</v>
      </c>
      <c r="E32" s="105"/>
      <c r="F32" s="105">
        <v>13</v>
      </c>
      <c r="G32" s="71"/>
      <c r="H32" s="209"/>
    </row>
    <row r="33" spans="1:8" ht="21" customHeight="1">
      <c r="A33" s="74">
        <f>A32+0.1</f>
        <v>6.1</v>
      </c>
      <c r="B33" s="106" t="s">
        <v>379</v>
      </c>
      <c r="C33" s="102" t="s">
        <v>26</v>
      </c>
      <c r="D33" s="111" t="s">
        <v>372</v>
      </c>
      <c r="E33" s="111"/>
      <c r="F33" s="99">
        <v>19.76</v>
      </c>
      <c r="G33" s="74"/>
      <c r="H33" s="210"/>
    </row>
    <row r="34" spans="1:8" ht="32.25" customHeight="1">
      <c r="A34" s="74">
        <f>A33+0.1</f>
        <v>6.199999999999999</v>
      </c>
      <c r="B34" s="106" t="s">
        <v>680</v>
      </c>
      <c r="C34" s="102" t="s">
        <v>679</v>
      </c>
      <c r="D34" s="102" t="s">
        <v>77</v>
      </c>
      <c r="E34" s="99"/>
      <c r="F34" s="99">
        <v>13</v>
      </c>
      <c r="G34" s="111"/>
      <c r="H34" s="210"/>
    </row>
    <row r="35" spans="1:8" ht="20.25" customHeight="1">
      <c r="A35" s="74">
        <f>A34+0.1</f>
        <v>6.299999999999999</v>
      </c>
      <c r="B35" s="106" t="s">
        <v>379</v>
      </c>
      <c r="C35" s="102" t="s">
        <v>265</v>
      </c>
      <c r="D35" s="102" t="s">
        <v>85</v>
      </c>
      <c r="E35" s="111"/>
      <c r="F35" s="99">
        <v>1.8200000000000003</v>
      </c>
      <c r="G35" s="74"/>
      <c r="H35" s="210"/>
    </row>
    <row r="36" spans="1:8" s="14" customFormat="1" ht="58.5" customHeight="1">
      <c r="A36" s="104" t="s">
        <v>107</v>
      </c>
      <c r="B36" s="104" t="s">
        <v>535</v>
      </c>
      <c r="C36" s="101" t="s">
        <v>711</v>
      </c>
      <c r="D36" s="101" t="s">
        <v>34</v>
      </c>
      <c r="E36" s="105"/>
      <c r="F36" s="108">
        <v>328.75</v>
      </c>
      <c r="G36" s="71"/>
      <c r="H36" s="209"/>
    </row>
    <row r="37" spans="1:8" ht="17.25" customHeight="1">
      <c r="A37" s="74">
        <f>A36+0.1</f>
        <v>7.1</v>
      </c>
      <c r="B37" s="106" t="s">
        <v>379</v>
      </c>
      <c r="C37" s="102" t="s">
        <v>26</v>
      </c>
      <c r="D37" s="111" t="s">
        <v>372</v>
      </c>
      <c r="E37" s="111"/>
      <c r="F37" s="99">
        <v>42.737500000000004</v>
      </c>
      <c r="G37" s="74"/>
      <c r="H37" s="210"/>
    </row>
    <row r="38" spans="1:8" ht="32.25" customHeight="1">
      <c r="A38" s="74">
        <f>A37+0.1</f>
        <v>7.199999999999999</v>
      </c>
      <c r="B38" s="106" t="s">
        <v>712</v>
      </c>
      <c r="C38" s="102" t="s">
        <v>711</v>
      </c>
      <c r="D38" s="102" t="s">
        <v>34</v>
      </c>
      <c r="E38" s="99"/>
      <c r="F38" s="99">
        <v>328.75</v>
      </c>
      <c r="G38" s="99"/>
      <c r="H38" s="210"/>
    </row>
    <row r="39" spans="1:8" ht="17.25" customHeight="1">
      <c r="A39" s="74">
        <f>A38+0.1</f>
        <v>7.299999999999999</v>
      </c>
      <c r="B39" s="106" t="s">
        <v>379</v>
      </c>
      <c r="C39" s="102" t="s">
        <v>265</v>
      </c>
      <c r="D39" s="102" t="s">
        <v>85</v>
      </c>
      <c r="E39" s="107"/>
      <c r="F39" s="99">
        <v>1.3478750000000002</v>
      </c>
      <c r="G39" s="74"/>
      <c r="H39" s="210"/>
    </row>
    <row r="40" spans="1:8" s="14" customFormat="1" ht="63" customHeight="1">
      <c r="A40" s="104" t="s">
        <v>108</v>
      </c>
      <c r="B40" s="101" t="s">
        <v>269</v>
      </c>
      <c r="C40" s="101" t="s">
        <v>536</v>
      </c>
      <c r="D40" s="101" t="s">
        <v>34</v>
      </c>
      <c r="E40" s="141"/>
      <c r="F40" s="135">
        <v>10.5</v>
      </c>
      <c r="G40" s="241"/>
      <c r="H40" s="242"/>
    </row>
    <row r="41" spans="1:8" ht="20.25" customHeight="1">
      <c r="A41" s="74">
        <f>A40+0.1</f>
        <v>8.1</v>
      </c>
      <c r="B41" s="106" t="s">
        <v>379</v>
      </c>
      <c r="C41" s="102" t="s">
        <v>26</v>
      </c>
      <c r="D41" s="102" t="s">
        <v>372</v>
      </c>
      <c r="E41" s="139"/>
      <c r="F41" s="137">
        <v>1.4595000000000002</v>
      </c>
      <c r="G41" s="243"/>
      <c r="H41" s="244"/>
    </row>
    <row r="42" spans="1:8" ht="25.5" customHeight="1">
      <c r="A42" s="74">
        <f>A41+0.1</f>
        <v>8.2</v>
      </c>
      <c r="B42" s="106" t="s">
        <v>537</v>
      </c>
      <c r="C42" s="102" t="s">
        <v>538</v>
      </c>
      <c r="D42" s="102" t="s">
        <v>34</v>
      </c>
      <c r="E42" s="138"/>
      <c r="F42" s="137">
        <v>10.815</v>
      </c>
      <c r="G42" s="138"/>
      <c r="H42" s="244"/>
    </row>
    <row r="43" spans="1:8" ht="20.25" customHeight="1">
      <c r="A43" s="74">
        <f>A42+0.1</f>
        <v>8.299999999999999</v>
      </c>
      <c r="B43" s="106" t="s">
        <v>379</v>
      </c>
      <c r="C43" s="102" t="s">
        <v>265</v>
      </c>
      <c r="D43" s="102" t="s">
        <v>84</v>
      </c>
      <c r="E43" s="143"/>
      <c r="F43" s="137">
        <v>0.10185</v>
      </c>
      <c r="G43" s="243"/>
      <c r="H43" s="244"/>
    </row>
    <row r="44" spans="1:10" ht="18.75" customHeight="1">
      <c r="A44" s="104"/>
      <c r="B44" s="106"/>
      <c r="C44" s="101" t="s">
        <v>287</v>
      </c>
      <c r="D44" s="102" t="s">
        <v>84</v>
      </c>
      <c r="E44" s="140"/>
      <c r="F44" s="135"/>
      <c r="G44" s="241"/>
      <c r="H44" s="242"/>
      <c r="I44" s="42"/>
      <c r="J44" s="14"/>
    </row>
    <row r="45" spans="1:10" ht="14.25" customHeight="1">
      <c r="A45" s="104"/>
      <c r="B45" s="106"/>
      <c r="C45" s="101" t="s">
        <v>288</v>
      </c>
      <c r="D45" s="102" t="s">
        <v>84</v>
      </c>
      <c r="E45" s="140"/>
      <c r="F45" s="135"/>
      <c r="G45" s="241"/>
      <c r="H45" s="242"/>
      <c r="I45" s="14"/>
      <c r="J45" s="14"/>
    </row>
    <row r="46" spans="1:10" ht="17.25" customHeight="1">
      <c r="A46" s="104"/>
      <c r="B46" s="106"/>
      <c r="C46" s="167" t="s">
        <v>274</v>
      </c>
      <c r="D46" s="102" t="s">
        <v>84</v>
      </c>
      <c r="E46" s="142"/>
      <c r="F46" s="138"/>
      <c r="G46" s="243"/>
      <c r="H46" s="244"/>
      <c r="I46" s="42"/>
      <c r="J46" s="14"/>
    </row>
    <row r="47" spans="1:10" ht="17.25" customHeight="1">
      <c r="A47" s="104"/>
      <c r="B47" s="106"/>
      <c r="C47" s="167" t="s">
        <v>290</v>
      </c>
      <c r="D47" s="102" t="s">
        <v>84</v>
      </c>
      <c r="E47" s="142"/>
      <c r="F47" s="138"/>
      <c r="G47" s="243"/>
      <c r="H47" s="244"/>
      <c r="I47" s="42"/>
      <c r="J47" s="14"/>
    </row>
    <row r="48" spans="1:10" ht="17.25" customHeight="1">
      <c r="A48" s="104"/>
      <c r="B48" s="106"/>
      <c r="C48" s="167" t="s">
        <v>291</v>
      </c>
      <c r="D48" s="102" t="s">
        <v>84</v>
      </c>
      <c r="E48" s="142"/>
      <c r="F48" s="138"/>
      <c r="G48" s="243"/>
      <c r="H48" s="244"/>
      <c r="I48" s="42"/>
      <c r="J48" s="14"/>
    </row>
    <row r="49" spans="1:9" s="128" customFormat="1" ht="16.5" customHeight="1">
      <c r="A49" s="101"/>
      <c r="B49" s="110"/>
      <c r="C49" s="110" t="s">
        <v>292</v>
      </c>
      <c r="D49" s="110" t="s">
        <v>85</v>
      </c>
      <c r="E49" s="110"/>
      <c r="F49" s="110"/>
      <c r="G49" s="110"/>
      <c r="H49" s="105"/>
      <c r="I49" s="129"/>
    </row>
    <row r="50" spans="1:9" s="128" customFormat="1" ht="22.5" customHeight="1">
      <c r="A50" s="101"/>
      <c r="B50" s="110"/>
      <c r="C50" s="110" t="s">
        <v>293</v>
      </c>
      <c r="D50" s="149">
        <v>0.03</v>
      </c>
      <c r="E50" s="110"/>
      <c r="F50" s="110"/>
      <c r="G50" s="110"/>
      <c r="H50" s="105"/>
      <c r="I50" s="129"/>
    </row>
    <row r="51" spans="1:10" ht="18" customHeight="1">
      <c r="A51" s="104"/>
      <c r="B51" s="106"/>
      <c r="C51" s="101" t="s">
        <v>294</v>
      </c>
      <c r="D51" s="102" t="s">
        <v>84</v>
      </c>
      <c r="E51" s="140"/>
      <c r="F51" s="135"/>
      <c r="G51" s="241"/>
      <c r="H51" s="242"/>
      <c r="I51" s="52"/>
      <c r="J51" s="14"/>
    </row>
    <row r="52" spans="1:10" ht="30.75" customHeight="1">
      <c r="A52" s="104"/>
      <c r="B52" s="106"/>
      <c r="C52" s="101" t="s">
        <v>275</v>
      </c>
      <c r="D52" s="102" t="s">
        <v>84</v>
      </c>
      <c r="E52" s="140"/>
      <c r="F52" s="152" t="s">
        <v>962</v>
      </c>
      <c r="G52" s="241"/>
      <c r="H52" s="244"/>
      <c r="I52" s="14"/>
      <c r="J52" s="14"/>
    </row>
    <row r="53" spans="1:10" ht="20.25" customHeight="1">
      <c r="A53" s="104"/>
      <c r="B53" s="106"/>
      <c r="C53" s="101" t="s">
        <v>346</v>
      </c>
      <c r="D53" s="102" t="s">
        <v>84</v>
      </c>
      <c r="E53" s="140"/>
      <c r="F53" s="152"/>
      <c r="G53" s="241"/>
      <c r="H53" s="242"/>
      <c r="I53" s="28"/>
      <c r="J53" s="14"/>
    </row>
    <row r="54" spans="1:10" ht="18.75" customHeight="1">
      <c r="A54" s="104"/>
      <c r="B54" s="104"/>
      <c r="C54" s="104" t="s">
        <v>296</v>
      </c>
      <c r="D54" s="106" t="s">
        <v>84</v>
      </c>
      <c r="E54" s="245"/>
      <c r="F54" s="246" t="s">
        <v>962</v>
      </c>
      <c r="G54" s="241"/>
      <c r="H54" s="244"/>
      <c r="I54" s="14"/>
      <c r="J54" s="28"/>
    </row>
    <row r="55" spans="1:9" ht="18.75" customHeight="1">
      <c r="A55" s="106"/>
      <c r="B55" s="104"/>
      <c r="C55" s="104" t="s">
        <v>297</v>
      </c>
      <c r="D55" s="106" t="s">
        <v>84</v>
      </c>
      <c r="E55" s="247"/>
      <c r="F55" s="243"/>
      <c r="G55" s="243"/>
      <c r="H55" s="242"/>
      <c r="I55" s="30"/>
    </row>
    <row r="58" spans="1:8" ht="23.25" customHeight="1">
      <c r="A58" s="334"/>
      <c r="B58" s="334"/>
      <c r="C58" s="334"/>
      <c r="D58" s="334"/>
      <c r="E58" s="334"/>
      <c r="F58" s="334"/>
      <c r="G58" s="334"/>
      <c r="H58" s="334"/>
    </row>
    <row r="61" spans="3:10" ht="15" customHeight="1">
      <c r="C61" s="312"/>
      <c r="D61" s="312"/>
      <c r="E61" s="312"/>
      <c r="F61" s="312"/>
      <c r="G61" s="312"/>
      <c r="H61" s="312"/>
      <c r="I61" s="312"/>
      <c r="J61" s="312"/>
    </row>
  </sheetData>
  <sheetProtection/>
  <mergeCells count="15">
    <mergeCell ref="C9:C10"/>
    <mergeCell ref="D9:D10"/>
    <mergeCell ref="E9:F9"/>
    <mergeCell ref="G9:H9"/>
    <mergeCell ref="A7:H7"/>
    <mergeCell ref="C61:J61"/>
    <mergeCell ref="A58:H58"/>
    <mergeCell ref="A9:A10"/>
    <mergeCell ref="B9:B10"/>
    <mergeCell ref="A1:H1"/>
    <mergeCell ref="A2:H2"/>
    <mergeCell ref="A3:H3"/>
    <mergeCell ref="A4:D4"/>
    <mergeCell ref="A5:D5"/>
    <mergeCell ref="A6:D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8">
      <selection activeCell="H12" sqref="H12:H23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  <col min="9" max="9" width="15.25390625" style="0" bestFit="1" customWidth="1"/>
  </cols>
  <sheetData>
    <row r="1" spans="1:8" ht="19.5">
      <c r="A1" s="321" t="s">
        <v>524</v>
      </c>
      <c r="B1" s="321"/>
      <c r="C1" s="321"/>
      <c r="D1" s="321"/>
      <c r="E1" s="321"/>
      <c r="F1" s="321"/>
      <c r="G1" s="321"/>
      <c r="H1" s="321"/>
    </row>
    <row r="2" spans="1:8" ht="41.25" customHeight="1">
      <c r="A2" s="322" t="s">
        <v>541</v>
      </c>
      <c r="B2" s="322"/>
      <c r="C2" s="322"/>
      <c r="D2" s="322"/>
      <c r="E2" s="322"/>
      <c r="F2" s="322"/>
      <c r="G2" s="322"/>
      <c r="H2" s="322"/>
    </row>
    <row r="3" spans="1:8" ht="16.5" customHeight="1">
      <c r="A3" s="333" t="s">
        <v>523</v>
      </c>
      <c r="B3" s="333"/>
      <c r="C3" s="333"/>
      <c r="D3" s="333"/>
      <c r="E3" s="333"/>
      <c r="F3" s="333"/>
      <c r="G3" s="333"/>
      <c r="H3" s="333"/>
    </row>
    <row r="4" spans="1:8" ht="17.25" customHeight="1">
      <c r="A4" s="324" t="s">
        <v>369</v>
      </c>
      <c r="B4" s="324"/>
      <c r="C4" s="324"/>
      <c r="D4" s="324"/>
      <c r="E4" s="176">
        <f>H35</f>
        <v>0</v>
      </c>
      <c r="F4" s="83" t="s">
        <v>84</v>
      </c>
      <c r="G4" s="98"/>
      <c r="H4" s="98"/>
    </row>
    <row r="5" spans="1:8" ht="19.5" customHeight="1">
      <c r="A5" s="325" t="s">
        <v>370</v>
      </c>
      <c r="B5" s="325"/>
      <c r="C5" s="325"/>
      <c r="D5" s="325"/>
      <c r="E5" s="176">
        <f>H26</f>
        <v>0</v>
      </c>
      <c r="F5" s="83" t="s">
        <v>85</v>
      </c>
      <c r="G5" s="98"/>
      <c r="H5" s="98"/>
    </row>
    <row r="6" spans="1:8" ht="20.25" customHeight="1">
      <c r="A6" s="324" t="s">
        <v>371</v>
      </c>
      <c r="B6" s="324"/>
      <c r="C6" s="324"/>
      <c r="D6" s="324"/>
      <c r="E6" s="176">
        <f>E5/2.8</f>
        <v>0</v>
      </c>
      <c r="F6" s="83" t="s">
        <v>84</v>
      </c>
      <c r="G6" s="98"/>
      <c r="H6" s="98"/>
    </row>
    <row r="7" spans="1:8" ht="18" customHeight="1">
      <c r="A7" s="326" t="s">
        <v>542</v>
      </c>
      <c r="B7" s="326"/>
      <c r="C7" s="326"/>
      <c r="D7" s="326"/>
      <c r="E7" s="326"/>
      <c r="F7" s="326"/>
      <c r="G7" s="326"/>
      <c r="H7" s="326"/>
    </row>
    <row r="8" spans="1:8" ht="12" customHeight="1">
      <c r="A8" s="56"/>
      <c r="B8" s="56"/>
      <c r="C8" s="56"/>
      <c r="D8" s="56"/>
      <c r="E8" s="56"/>
      <c r="F8" s="153"/>
      <c r="G8" s="153"/>
      <c r="H8" s="57"/>
    </row>
    <row r="9" spans="1:8" ht="30" customHeight="1">
      <c r="A9" s="315" t="s">
        <v>105</v>
      </c>
      <c r="B9" s="329" t="s">
        <v>257</v>
      </c>
      <c r="C9" s="330" t="s">
        <v>258</v>
      </c>
      <c r="D9" s="331" t="s">
        <v>259</v>
      </c>
      <c r="E9" s="332" t="s">
        <v>260</v>
      </c>
      <c r="F9" s="332"/>
      <c r="G9" s="332" t="s">
        <v>369</v>
      </c>
      <c r="H9" s="332"/>
    </row>
    <row r="10" spans="1:8" ht="78" customHeight="1">
      <c r="A10" s="315"/>
      <c r="B10" s="329"/>
      <c r="C10" s="330"/>
      <c r="D10" s="331"/>
      <c r="E10" s="151" t="s">
        <v>261</v>
      </c>
      <c r="F10" s="151" t="s">
        <v>262</v>
      </c>
      <c r="G10" s="151" t="s">
        <v>261</v>
      </c>
      <c r="H10" s="151" t="s">
        <v>263</v>
      </c>
    </row>
    <row r="11" spans="1:8" ht="15">
      <c r="A11" s="3" t="s">
        <v>114</v>
      </c>
      <c r="B11" s="104" t="s">
        <v>115</v>
      </c>
      <c r="C11" s="104" t="s">
        <v>116</v>
      </c>
      <c r="D11" s="104" t="s">
        <v>117</v>
      </c>
      <c r="E11" s="104" t="s">
        <v>118</v>
      </c>
      <c r="F11" s="104" t="s">
        <v>119</v>
      </c>
      <c r="G11" s="104" t="s">
        <v>107</v>
      </c>
      <c r="H11" s="95">
        <v>8</v>
      </c>
    </row>
    <row r="12" spans="1:8" s="14" customFormat="1" ht="61.5" customHeight="1">
      <c r="A12" s="101" t="s">
        <v>114</v>
      </c>
      <c r="B12" s="101" t="s">
        <v>76</v>
      </c>
      <c r="C12" s="211" t="s">
        <v>931</v>
      </c>
      <c r="D12" s="101" t="s">
        <v>34</v>
      </c>
      <c r="E12" s="117"/>
      <c r="F12" s="105">
        <v>6</v>
      </c>
      <c r="G12" s="117"/>
      <c r="H12" s="105"/>
    </row>
    <row r="13" spans="1:8" ht="24.75" customHeight="1">
      <c r="A13" s="99">
        <f>A12+0.1</f>
        <v>1.1</v>
      </c>
      <c r="B13" s="102" t="s">
        <v>379</v>
      </c>
      <c r="C13" s="102" t="s">
        <v>26</v>
      </c>
      <c r="D13" s="111" t="s">
        <v>372</v>
      </c>
      <c r="E13" s="103"/>
      <c r="F13" s="99">
        <v>3.654</v>
      </c>
      <c r="G13" s="103"/>
      <c r="H13" s="99"/>
    </row>
    <row r="14" spans="1:8" ht="24" customHeight="1">
      <c r="A14" s="99">
        <f>A13+0.1</f>
        <v>1.2000000000000002</v>
      </c>
      <c r="B14" s="102" t="s">
        <v>379</v>
      </c>
      <c r="C14" s="102" t="s">
        <v>27</v>
      </c>
      <c r="D14" s="111" t="s">
        <v>375</v>
      </c>
      <c r="E14" s="103"/>
      <c r="F14" s="107">
        <v>0.0126</v>
      </c>
      <c r="G14" s="103"/>
      <c r="H14" s="107"/>
    </row>
    <row r="15" spans="1:8" ht="24" customHeight="1">
      <c r="A15" s="99">
        <f>A14+0.1</f>
        <v>1.3000000000000003</v>
      </c>
      <c r="B15" s="102" t="s">
        <v>713</v>
      </c>
      <c r="C15" s="102" t="s">
        <v>932</v>
      </c>
      <c r="D15" s="102" t="s">
        <v>56</v>
      </c>
      <c r="E15" s="99"/>
      <c r="F15" s="99">
        <v>6</v>
      </c>
      <c r="G15" s="195"/>
      <c r="H15" s="99"/>
    </row>
    <row r="16" spans="1:8" ht="21.75" customHeight="1">
      <c r="A16" s="99">
        <f>A15+0.1</f>
        <v>1.4000000000000004</v>
      </c>
      <c r="B16" s="102" t="s">
        <v>379</v>
      </c>
      <c r="C16" s="102" t="s">
        <v>265</v>
      </c>
      <c r="D16" s="102" t="s">
        <v>85</v>
      </c>
      <c r="E16" s="103"/>
      <c r="F16" s="99">
        <v>0.9359999999999999</v>
      </c>
      <c r="G16" s="103"/>
      <c r="H16" s="99"/>
    </row>
    <row r="17" spans="1:8" s="14" customFormat="1" ht="59.25" customHeight="1">
      <c r="A17" s="104" t="s">
        <v>115</v>
      </c>
      <c r="B17" s="104" t="s">
        <v>480</v>
      </c>
      <c r="C17" s="104" t="s">
        <v>481</v>
      </c>
      <c r="D17" s="104" t="s">
        <v>92</v>
      </c>
      <c r="E17" s="71"/>
      <c r="F17" s="105">
        <v>6</v>
      </c>
      <c r="G17" s="71"/>
      <c r="H17" s="209"/>
    </row>
    <row r="18" spans="1:8" ht="22.5" customHeight="1">
      <c r="A18" s="74">
        <f>A17+0.1</f>
        <v>2.1</v>
      </c>
      <c r="B18" s="106" t="s">
        <v>379</v>
      </c>
      <c r="C18" s="106" t="s">
        <v>26</v>
      </c>
      <c r="D18" s="69" t="s">
        <v>372</v>
      </c>
      <c r="E18" s="69"/>
      <c r="F18" s="74">
        <v>9.120000000000001</v>
      </c>
      <c r="G18" s="74"/>
      <c r="H18" s="210"/>
    </row>
    <row r="19" spans="1:8" ht="35.25" customHeight="1">
      <c r="A19" s="74">
        <f>A18+0.1</f>
        <v>2.2</v>
      </c>
      <c r="B19" s="106" t="s">
        <v>483</v>
      </c>
      <c r="C19" s="106" t="s">
        <v>482</v>
      </c>
      <c r="D19" s="106" t="s">
        <v>77</v>
      </c>
      <c r="E19" s="74"/>
      <c r="F19" s="74">
        <v>6</v>
      </c>
      <c r="G19" s="192"/>
      <c r="H19" s="210"/>
    </row>
    <row r="20" spans="1:8" ht="20.25" customHeight="1">
      <c r="A20" s="74">
        <f>A19+0.1</f>
        <v>2.3000000000000003</v>
      </c>
      <c r="B20" s="106" t="s">
        <v>379</v>
      </c>
      <c r="C20" s="106" t="s">
        <v>265</v>
      </c>
      <c r="D20" s="106" t="s">
        <v>85</v>
      </c>
      <c r="E20" s="69"/>
      <c r="F20" s="74">
        <v>4.89</v>
      </c>
      <c r="G20" s="74"/>
      <c r="H20" s="210"/>
    </row>
    <row r="21" spans="1:8" s="14" customFormat="1" ht="60" customHeight="1">
      <c r="A21" s="101" t="s">
        <v>116</v>
      </c>
      <c r="B21" s="101" t="s">
        <v>97</v>
      </c>
      <c r="C21" s="101" t="s">
        <v>519</v>
      </c>
      <c r="D21" s="101" t="s">
        <v>28</v>
      </c>
      <c r="E21" s="105"/>
      <c r="F21" s="105">
        <v>6</v>
      </c>
      <c r="G21" s="105"/>
      <c r="H21" s="105"/>
    </row>
    <row r="22" spans="1:8" ht="20.25" customHeight="1">
      <c r="A22" s="99">
        <f>A21+0.1</f>
        <v>3.1</v>
      </c>
      <c r="B22" s="102" t="s">
        <v>379</v>
      </c>
      <c r="C22" s="102" t="s">
        <v>26</v>
      </c>
      <c r="D22" s="111" t="s">
        <v>372</v>
      </c>
      <c r="E22" s="107"/>
      <c r="F22" s="99">
        <v>1.182</v>
      </c>
      <c r="G22" s="103"/>
      <c r="H22" s="99"/>
    </row>
    <row r="23" spans="1:8" ht="19.5" customHeight="1">
      <c r="A23" s="99">
        <f>A22+0.1</f>
        <v>3.2</v>
      </c>
      <c r="B23" s="102" t="s">
        <v>379</v>
      </c>
      <c r="C23" s="102" t="s">
        <v>27</v>
      </c>
      <c r="D23" s="111" t="s">
        <v>375</v>
      </c>
      <c r="E23" s="132"/>
      <c r="F23" s="99">
        <v>0.0978</v>
      </c>
      <c r="G23" s="99"/>
      <c r="H23" s="99"/>
    </row>
    <row r="24" spans="1:10" ht="20.25" customHeight="1">
      <c r="A24" s="101"/>
      <c r="B24" s="102"/>
      <c r="C24" s="101" t="s">
        <v>67</v>
      </c>
      <c r="D24" s="101" t="s">
        <v>85</v>
      </c>
      <c r="E24" s="117"/>
      <c r="F24" s="117"/>
      <c r="G24" s="118"/>
      <c r="H24" s="105"/>
      <c r="I24" s="42"/>
      <c r="J24" s="14"/>
    </row>
    <row r="25" spans="1:10" ht="16.5" customHeight="1">
      <c r="A25" s="101"/>
      <c r="B25" s="102"/>
      <c r="C25" s="101" t="s">
        <v>68</v>
      </c>
      <c r="D25" s="101" t="s">
        <v>85</v>
      </c>
      <c r="E25" s="117"/>
      <c r="F25" s="117"/>
      <c r="G25" s="118"/>
      <c r="H25" s="105"/>
      <c r="I25" s="14"/>
      <c r="J25" s="14"/>
    </row>
    <row r="26" spans="1:10" ht="18" customHeight="1">
      <c r="A26" s="101"/>
      <c r="B26" s="102"/>
      <c r="C26" s="102" t="s">
        <v>69</v>
      </c>
      <c r="D26" s="101" t="s">
        <v>85</v>
      </c>
      <c r="E26" s="117"/>
      <c r="F26" s="117"/>
      <c r="G26" s="117"/>
      <c r="H26" s="99"/>
      <c r="I26" s="42"/>
      <c r="J26" s="14"/>
    </row>
    <row r="27" spans="1:10" ht="17.25" customHeight="1">
      <c r="A27" s="101"/>
      <c r="B27" s="102"/>
      <c r="C27" s="167" t="s">
        <v>86</v>
      </c>
      <c r="D27" s="102" t="s">
        <v>84</v>
      </c>
      <c r="E27" s="142"/>
      <c r="F27" s="138"/>
      <c r="G27" s="138"/>
      <c r="H27" s="137"/>
      <c r="I27" s="42"/>
      <c r="J27" s="14"/>
    </row>
    <row r="28" spans="1:10" ht="17.25" customHeight="1">
      <c r="A28" s="101"/>
      <c r="B28" s="102"/>
      <c r="C28" s="167" t="s">
        <v>87</v>
      </c>
      <c r="D28" s="102" t="s">
        <v>84</v>
      </c>
      <c r="E28" s="142"/>
      <c r="F28" s="138"/>
      <c r="G28" s="138"/>
      <c r="H28" s="137"/>
      <c r="I28" s="42"/>
      <c r="J28" s="14"/>
    </row>
    <row r="29" spans="1:10" ht="19.5" customHeight="1">
      <c r="A29" s="101"/>
      <c r="B29" s="102"/>
      <c r="C29" s="101" t="s">
        <v>11</v>
      </c>
      <c r="D29" s="101" t="s">
        <v>85</v>
      </c>
      <c r="E29" s="117"/>
      <c r="F29" s="117"/>
      <c r="G29" s="117"/>
      <c r="H29" s="105"/>
      <c r="I29" s="28"/>
      <c r="J29" s="14"/>
    </row>
    <row r="30" spans="1:10" ht="21.75" customHeight="1">
      <c r="A30" s="101"/>
      <c r="B30" s="102"/>
      <c r="C30" s="101" t="s">
        <v>88</v>
      </c>
      <c r="D30" s="101" t="s">
        <v>85</v>
      </c>
      <c r="E30" s="179"/>
      <c r="F30" s="180" t="s">
        <v>962</v>
      </c>
      <c r="G30" s="179"/>
      <c r="H30" s="105"/>
      <c r="I30" s="14"/>
      <c r="J30" s="14"/>
    </row>
    <row r="31" spans="1:10" ht="22.5" customHeight="1">
      <c r="A31" s="101"/>
      <c r="B31" s="102"/>
      <c r="C31" s="101" t="s">
        <v>70</v>
      </c>
      <c r="D31" s="101" t="s">
        <v>85</v>
      </c>
      <c r="E31" s="117"/>
      <c r="F31" s="117"/>
      <c r="G31" s="117"/>
      <c r="H31" s="181"/>
      <c r="I31" s="45"/>
      <c r="J31" s="14"/>
    </row>
    <row r="32" spans="1:10" ht="23.25" customHeight="1">
      <c r="A32" s="101"/>
      <c r="B32" s="102"/>
      <c r="C32" s="101" t="s">
        <v>71</v>
      </c>
      <c r="D32" s="101" t="s">
        <v>85</v>
      </c>
      <c r="E32" s="117"/>
      <c r="F32" s="180" t="s">
        <v>962</v>
      </c>
      <c r="G32" s="117"/>
      <c r="H32" s="105"/>
      <c r="I32" s="14"/>
      <c r="J32" s="14"/>
    </row>
    <row r="33" spans="1:10" ht="23.25" customHeight="1">
      <c r="A33" s="101"/>
      <c r="B33" s="102"/>
      <c r="C33" s="101" t="s">
        <v>11</v>
      </c>
      <c r="D33" s="101" t="s">
        <v>85</v>
      </c>
      <c r="E33" s="117"/>
      <c r="F33" s="117"/>
      <c r="G33" s="117"/>
      <c r="H33" s="105"/>
      <c r="I33" s="28"/>
      <c r="J33" s="14"/>
    </row>
    <row r="34" spans="1:10" ht="21.75" customHeight="1">
      <c r="A34" s="101"/>
      <c r="B34" s="101"/>
      <c r="C34" s="101" t="s">
        <v>72</v>
      </c>
      <c r="D34" s="101" t="s">
        <v>85</v>
      </c>
      <c r="E34" s="117"/>
      <c r="F34" s="305" t="s">
        <v>962</v>
      </c>
      <c r="G34" s="117"/>
      <c r="H34" s="105"/>
      <c r="I34" s="14"/>
      <c r="J34" s="28"/>
    </row>
    <row r="35" spans="1:9" ht="21.75" customHeight="1">
      <c r="A35" s="102"/>
      <c r="B35" s="101"/>
      <c r="C35" s="101" t="s">
        <v>73</v>
      </c>
      <c r="D35" s="101" t="s">
        <v>85</v>
      </c>
      <c r="E35" s="103"/>
      <c r="F35" s="103"/>
      <c r="G35" s="182"/>
      <c r="H35" s="105"/>
      <c r="I35" s="30"/>
    </row>
    <row r="36" ht="12.75">
      <c r="A36" s="48"/>
    </row>
    <row r="37" spans="1:7" ht="15">
      <c r="A37" s="49"/>
      <c r="B37" s="31"/>
      <c r="C37" s="31"/>
      <c r="D37" s="31"/>
      <c r="E37" s="31"/>
      <c r="F37" s="31"/>
      <c r="G37" s="31"/>
    </row>
    <row r="38" spans="1:9" ht="15" customHeight="1">
      <c r="A38" s="48"/>
      <c r="B38" s="335"/>
      <c r="C38" s="335"/>
      <c r="D38" s="335"/>
      <c r="E38" s="335"/>
      <c r="F38" s="335"/>
      <c r="G38" s="335"/>
      <c r="H38" s="335"/>
      <c r="I38" s="25"/>
    </row>
    <row r="39" spans="2:8" ht="12" customHeight="1">
      <c r="B39" s="335"/>
      <c r="C39" s="335"/>
      <c r="D39" s="335"/>
      <c r="E39" s="335"/>
      <c r="F39" s="335"/>
      <c r="G39" s="335"/>
      <c r="H39" s="335"/>
    </row>
    <row r="42" spans="3:10" ht="15" customHeight="1">
      <c r="C42" s="312"/>
      <c r="D42" s="312"/>
      <c r="E42" s="312"/>
      <c r="F42" s="312"/>
      <c r="G42" s="312"/>
      <c r="H42" s="312"/>
      <c r="I42" s="312"/>
      <c r="J42" s="312"/>
    </row>
  </sheetData>
  <sheetProtection/>
  <mergeCells count="15">
    <mergeCell ref="C42:J42"/>
    <mergeCell ref="A6:D6"/>
    <mergeCell ref="A7:H7"/>
    <mergeCell ref="A9:A10"/>
    <mergeCell ref="B9:B10"/>
    <mergeCell ref="C9:C10"/>
    <mergeCell ref="D9:D10"/>
    <mergeCell ref="E9:F9"/>
    <mergeCell ref="G9:H9"/>
    <mergeCell ref="A4:D4"/>
    <mergeCell ref="A5:D5"/>
    <mergeCell ref="A1:H1"/>
    <mergeCell ref="A2:H2"/>
    <mergeCell ref="A3:H3"/>
    <mergeCell ref="B38:H3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1"/>
  <sheetViews>
    <sheetView zoomScalePageLayoutView="0" workbookViewId="0" topLeftCell="A163">
      <selection activeCell="M169" sqref="M169"/>
    </sheetView>
  </sheetViews>
  <sheetFormatPr defaultColWidth="9.00390625" defaultRowHeight="12.75"/>
  <cols>
    <col min="1" max="1" width="5.875" style="0" customWidth="1"/>
    <col min="2" max="2" width="10.0039062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  <col min="9" max="9" width="15.25390625" style="0" bestFit="1" customWidth="1"/>
  </cols>
  <sheetData>
    <row r="1" spans="1:8" ht="19.5">
      <c r="A1" s="321" t="s">
        <v>681</v>
      </c>
      <c r="B1" s="321"/>
      <c r="C1" s="321"/>
      <c r="D1" s="321"/>
      <c r="E1" s="321"/>
      <c r="F1" s="321"/>
      <c r="G1" s="321"/>
      <c r="H1" s="321"/>
    </row>
    <row r="2" spans="1:8" ht="47.25" customHeight="1">
      <c r="A2" s="322" t="s">
        <v>541</v>
      </c>
      <c r="B2" s="322"/>
      <c r="C2" s="322"/>
      <c r="D2" s="322"/>
      <c r="E2" s="322"/>
      <c r="F2" s="322"/>
      <c r="G2" s="322"/>
      <c r="H2" s="322"/>
    </row>
    <row r="3" spans="1:8" ht="18" customHeight="1">
      <c r="A3" s="333" t="s">
        <v>683</v>
      </c>
      <c r="B3" s="333"/>
      <c r="C3" s="333"/>
      <c r="D3" s="333"/>
      <c r="E3" s="333"/>
      <c r="F3" s="333"/>
      <c r="G3" s="333"/>
      <c r="H3" s="333"/>
    </row>
    <row r="4" spans="1:8" ht="18.75" customHeight="1">
      <c r="A4" s="324" t="s">
        <v>369</v>
      </c>
      <c r="B4" s="324"/>
      <c r="C4" s="324"/>
      <c r="D4" s="324"/>
      <c r="E4" s="171">
        <f>H183</f>
        <v>0</v>
      </c>
      <c r="F4" s="83" t="s">
        <v>84</v>
      </c>
      <c r="G4" s="172"/>
      <c r="H4" s="172"/>
    </row>
    <row r="5" spans="1:8" ht="21" customHeight="1">
      <c r="A5" s="325" t="s">
        <v>370</v>
      </c>
      <c r="B5" s="325"/>
      <c r="C5" s="325"/>
      <c r="D5" s="325"/>
      <c r="E5" s="171">
        <f>H174</f>
        <v>0</v>
      </c>
      <c r="F5" s="83" t="s">
        <v>85</v>
      </c>
      <c r="G5" s="172"/>
      <c r="H5" s="172"/>
    </row>
    <row r="6" spans="1:8" ht="20.25" customHeight="1">
      <c r="A6" s="324" t="s">
        <v>371</v>
      </c>
      <c r="B6" s="324"/>
      <c r="C6" s="324"/>
      <c r="D6" s="324"/>
      <c r="E6" s="171">
        <f>E5/6</f>
        <v>0</v>
      </c>
      <c r="F6" s="83" t="s">
        <v>84</v>
      </c>
      <c r="G6" s="87"/>
      <c r="H6" s="87"/>
    </row>
    <row r="7" spans="1:8" ht="24" customHeight="1">
      <c r="A7" s="326" t="s">
        <v>542</v>
      </c>
      <c r="B7" s="326"/>
      <c r="C7" s="326"/>
      <c r="D7" s="326"/>
      <c r="E7" s="326"/>
      <c r="F7" s="326"/>
      <c r="G7" s="326"/>
      <c r="H7" s="326"/>
    </row>
    <row r="8" spans="1:8" ht="30" customHeight="1">
      <c r="A8" s="315" t="s">
        <v>105</v>
      </c>
      <c r="B8" s="329" t="s">
        <v>257</v>
      </c>
      <c r="C8" s="330" t="s">
        <v>258</v>
      </c>
      <c r="D8" s="331" t="s">
        <v>259</v>
      </c>
      <c r="E8" s="332" t="s">
        <v>260</v>
      </c>
      <c r="F8" s="332"/>
      <c r="G8" s="332" t="s">
        <v>369</v>
      </c>
      <c r="H8" s="332"/>
    </row>
    <row r="9" spans="1:8" ht="64.5" customHeight="1">
      <c r="A9" s="315"/>
      <c r="B9" s="329"/>
      <c r="C9" s="330"/>
      <c r="D9" s="331"/>
      <c r="E9" s="151" t="s">
        <v>261</v>
      </c>
      <c r="F9" s="151" t="s">
        <v>262</v>
      </c>
      <c r="G9" s="151" t="s">
        <v>261</v>
      </c>
      <c r="H9" s="151" t="s">
        <v>263</v>
      </c>
    </row>
    <row r="10" spans="1:8" ht="13.5">
      <c r="A10" s="3" t="s">
        <v>114</v>
      </c>
      <c r="B10" s="3" t="s">
        <v>115</v>
      </c>
      <c r="C10" s="3" t="s">
        <v>116</v>
      </c>
      <c r="D10" s="3" t="s">
        <v>117</v>
      </c>
      <c r="E10" s="3" t="s">
        <v>118</v>
      </c>
      <c r="F10" s="3" t="s">
        <v>119</v>
      </c>
      <c r="G10" s="3" t="s">
        <v>107</v>
      </c>
      <c r="H10" s="20">
        <v>8</v>
      </c>
    </row>
    <row r="11" spans="1:9" s="14" customFormat="1" ht="66" customHeight="1">
      <c r="A11" s="104" t="s">
        <v>114</v>
      </c>
      <c r="B11" s="101" t="s">
        <v>684</v>
      </c>
      <c r="C11" s="101" t="s">
        <v>940</v>
      </c>
      <c r="D11" s="101" t="s">
        <v>59</v>
      </c>
      <c r="E11" s="117"/>
      <c r="F11" s="105">
        <v>0.6</v>
      </c>
      <c r="G11" s="117"/>
      <c r="H11" s="105"/>
      <c r="I11" s="284"/>
    </row>
    <row r="12" spans="1:9" ht="23.25" customHeight="1">
      <c r="A12" s="74">
        <f>A11+0.1</f>
        <v>1.1</v>
      </c>
      <c r="B12" s="102" t="s">
        <v>379</v>
      </c>
      <c r="C12" s="102" t="s">
        <v>26</v>
      </c>
      <c r="D12" s="111" t="s">
        <v>372</v>
      </c>
      <c r="E12" s="103"/>
      <c r="F12" s="99">
        <v>0.2676</v>
      </c>
      <c r="G12" s="103"/>
      <c r="H12" s="99"/>
      <c r="I12" s="208"/>
    </row>
    <row r="13" spans="1:9" ht="21" customHeight="1">
      <c r="A13" s="74">
        <f>A12+0.1</f>
        <v>1.2000000000000002</v>
      </c>
      <c r="B13" s="102" t="s">
        <v>379</v>
      </c>
      <c r="C13" s="102" t="s">
        <v>27</v>
      </c>
      <c r="D13" s="111" t="s">
        <v>375</v>
      </c>
      <c r="E13" s="103"/>
      <c r="F13" s="99">
        <v>0.03797999999999999</v>
      </c>
      <c r="G13" s="99"/>
      <c r="H13" s="99"/>
      <c r="I13" s="208"/>
    </row>
    <row r="14" spans="1:9" ht="21" customHeight="1">
      <c r="A14" s="74">
        <f>A13+0.1</f>
        <v>1.3000000000000003</v>
      </c>
      <c r="B14" s="102" t="s">
        <v>845</v>
      </c>
      <c r="C14" s="102" t="s">
        <v>939</v>
      </c>
      <c r="D14" s="102" t="s">
        <v>59</v>
      </c>
      <c r="E14" s="99"/>
      <c r="F14" s="99">
        <v>0.6</v>
      </c>
      <c r="G14" s="99"/>
      <c r="H14" s="99"/>
      <c r="I14" s="208"/>
    </row>
    <row r="15" spans="1:9" ht="21" customHeight="1">
      <c r="A15" s="74">
        <f>A14+0.1</f>
        <v>1.4000000000000004</v>
      </c>
      <c r="B15" s="102" t="s">
        <v>379</v>
      </c>
      <c r="C15" s="102" t="s">
        <v>265</v>
      </c>
      <c r="D15" s="102" t="s">
        <v>85</v>
      </c>
      <c r="E15" s="103"/>
      <c r="F15" s="99">
        <v>0.168</v>
      </c>
      <c r="G15" s="99"/>
      <c r="H15" s="99"/>
      <c r="I15" s="303"/>
    </row>
    <row r="16" spans="1:9" s="14" customFormat="1" ht="66" customHeight="1">
      <c r="A16" s="104" t="s">
        <v>115</v>
      </c>
      <c r="B16" s="101" t="s">
        <v>684</v>
      </c>
      <c r="C16" s="101" t="s">
        <v>941</v>
      </c>
      <c r="D16" s="101" t="s">
        <v>59</v>
      </c>
      <c r="E16" s="117"/>
      <c r="F16" s="105">
        <v>0.7</v>
      </c>
      <c r="G16" s="117"/>
      <c r="H16" s="105"/>
      <c r="I16" s="284"/>
    </row>
    <row r="17" spans="1:9" ht="23.25" customHeight="1">
      <c r="A17" s="74">
        <f>A16+0.1</f>
        <v>2.1</v>
      </c>
      <c r="B17" s="102" t="s">
        <v>379</v>
      </c>
      <c r="C17" s="102" t="s">
        <v>26</v>
      </c>
      <c r="D17" s="111" t="s">
        <v>372</v>
      </c>
      <c r="E17" s="103"/>
      <c r="F17" s="99">
        <v>0.3122</v>
      </c>
      <c r="G17" s="103"/>
      <c r="H17" s="99"/>
      <c r="I17" s="208"/>
    </row>
    <row r="18" spans="1:9" ht="21" customHeight="1">
      <c r="A18" s="74">
        <f>A17+0.1</f>
        <v>2.2</v>
      </c>
      <c r="B18" s="102" t="s">
        <v>379</v>
      </c>
      <c r="C18" s="102" t="s">
        <v>27</v>
      </c>
      <c r="D18" s="111" t="s">
        <v>375</v>
      </c>
      <c r="E18" s="103"/>
      <c r="F18" s="99">
        <v>0.044309999999999995</v>
      </c>
      <c r="G18" s="99"/>
      <c r="H18" s="99"/>
      <c r="I18" s="208"/>
    </row>
    <row r="19" spans="1:9" ht="21" customHeight="1">
      <c r="A19" s="74">
        <f>A18+0.1</f>
        <v>2.3000000000000003</v>
      </c>
      <c r="B19" s="102" t="s">
        <v>845</v>
      </c>
      <c r="C19" s="102" t="s">
        <v>942</v>
      </c>
      <c r="D19" s="102" t="s">
        <v>59</v>
      </c>
      <c r="E19" s="99"/>
      <c r="F19" s="99">
        <v>0.7</v>
      </c>
      <c r="G19" s="99"/>
      <c r="H19" s="99"/>
      <c r="I19" s="208"/>
    </row>
    <row r="20" spans="1:9" ht="21" customHeight="1">
      <c r="A20" s="74">
        <f>A19+0.1</f>
        <v>2.4000000000000004</v>
      </c>
      <c r="B20" s="102" t="s">
        <v>379</v>
      </c>
      <c r="C20" s="102" t="s">
        <v>265</v>
      </c>
      <c r="D20" s="102" t="s">
        <v>85</v>
      </c>
      <c r="E20" s="103"/>
      <c r="F20" s="99">
        <v>0.196</v>
      </c>
      <c r="G20" s="99"/>
      <c r="H20" s="99"/>
      <c r="I20" s="303"/>
    </row>
    <row r="21" spans="1:9" s="14" customFormat="1" ht="66" customHeight="1">
      <c r="A21" s="104" t="s">
        <v>116</v>
      </c>
      <c r="B21" s="101" t="s">
        <v>684</v>
      </c>
      <c r="C21" s="101" t="s">
        <v>943</v>
      </c>
      <c r="D21" s="101" t="s">
        <v>59</v>
      </c>
      <c r="E21" s="117"/>
      <c r="F21" s="105">
        <v>1.6</v>
      </c>
      <c r="G21" s="117"/>
      <c r="H21" s="105"/>
      <c r="I21" s="284"/>
    </row>
    <row r="22" spans="1:9" ht="23.25" customHeight="1">
      <c r="A22" s="74">
        <f>A21+0.1</f>
        <v>3.1</v>
      </c>
      <c r="B22" s="102" t="s">
        <v>379</v>
      </c>
      <c r="C22" s="102" t="s">
        <v>26</v>
      </c>
      <c r="D22" s="111" t="s">
        <v>372</v>
      </c>
      <c r="E22" s="103"/>
      <c r="F22" s="99">
        <v>0.7136</v>
      </c>
      <c r="G22" s="103"/>
      <c r="H22" s="99"/>
      <c r="I22" s="208"/>
    </row>
    <row r="23" spans="1:9" ht="21" customHeight="1">
      <c r="A23" s="74">
        <f>A22+0.1</f>
        <v>3.2</v>
      </c>
      <c r="B23" s="102" t="s">
        <v>379</v>
      </c>
      <c r="C23" s="102" t="s">
        <v>27</v>
      </c>
      <c r="D23" s="111" t="s">
        <v>375</v>
      </c>
      <c r="E23" s="103"/>
      <c r="F23" s="99">
        <v>0.10128</v>
      </c>
      <c r="G23" s="99"/>
      <c r="H23" s="99"/>
      <c r="I23" s="208"/>
    </row>
    <row r="24" spans="1:9" ht="21" customHeight="1">
      <c r="A24" s="74">
        <f>A23+0.1</f>
        <v>3.3000000000000003</v>
      </c>
      <c r="B24" s="102" t="s">
        <v>845</v>
      </c>
      <c r="C24" s="102" t="s">
        <v>944</v>
      </c>
      <c r="D24" s="102" t="s">
        <v>59</v>
      </c>
      <c r="E24" s="99"/>
      <c r="F24" s="99">
        <v>1.6</v>
      </c>
      <c r="G24" s="99"/>
      <c r="H24" s="99"/>
      <c r="I24" s="208"/>
    </row>
    <row r="25" spans="1:9" ht="21" customHeight="1">
      <c r="A25" s="74">
        <f>A24+0.1</f>
        <v>3.4000000000000004</v>
      </c>
      <c r="B25" s="102" t="s">
        <v>379</v>
      </c>
      <c r="C25" s="102" t="s">
        <v>265</v>
      </c>
      <c r="D25" s="102" t="s">
        <v>85</v>
      </c>
      <c r="E25" s="103"/>
      <c r="F25" s="99">
        <v>0.44800000000000006</v>
      </c>
      <c r="G25" s="99"/>
      <c r="H25" s="99"/>
      <c r="I25" s="303"/>
    </row>
    <row r="26" spans="1:9" s="14" customFormat="1" ht="66" customHeight="1">
      <c r="A26" s="104" t="s">
        <v>117</v>
      </c>
      <c r="B26" s="101" t="s">
        <v>684</v>
      </c>
      <c r="C26" s="101" t="s">
        <v>945</v>
      </c>
      <c r="D26" s="101" t="s">
        <v>59</v>
      </c>
      <c r="E26" s="117"/>
      <c r="F26" s="105">
        <v>8.8</v>
      </c>
      <c r="G26" s="117"/>
      <c r="H26" s="105"/>
      <c r="I26" s="284"/>
    </row>
    <row r="27" spans="1:9" ht="23.25" customHeight="1">
      <c r="A27" s="74">
        <f>A26+0.1</f>
        <v>4.1</v>
      </c>
      <c r="B27" s="102" t="s">
        <v>379</v>
      </c>
      <c r="C27" s="102" t="s">
        <v>26</v>
      </c>
      <c r="D27" s="111" t="s">
        <v>372</v>
      </c>
      <c r="E27" s="103"/>
      <c r="F27" s="99">
        <v>3.9248000000000003</v>
      </c>
      <c r="G27" s="103"/>
      <c r="H27" s="99"/>
      <c r="I27" s="208"/>
    </row>
    <row r="28" spans="1:9" ht="21" customHeight="1">
      <c r="A28" s="74">
        <f>A27+0.1</f>
        <v>4.199999999999999</v>
      </c>
      <c r="B28" s="102" t="s">
        <v>379</v>
      </c>
      <c r="C28" s="102" t="s">
        <v>27</v>
      </c>
      <c r="D28" s="111" t="s">
        <v>375</v>
      </c>
      <c r="E28" s="103"/>
      <c r="F28" s="99">
        <v>0.55704</v>
      </c>
      <c r="G28" s="99"/>
      <c r="H28" s="99"/>
      <c r="I28" s="208"/>
    </row>
    <row r="29" spans="1:9" ht="21" customHeight="1">
      <c r="A29" s="74">
        <f>A28+0.1</f>
        <v>4.299999999999999</v>
      </c>
      <c r="B29" s="102" t="s">
        <v>845</v>
      </c>
      <c r="C29" s="102" t="s">
        <v>946</v>
      </c>
      <c r="D29" s="102" t="s">
        <v>59</v>
      </c>
      <c r="E29" s="99"/>
      <c r="F29" s="99">
        <v>8.8</v>
      </c>
      <c r="G29" s="99"/>
      <c r="H29" s="99"/>
      <c r="I29" s="208"/>
    </row>
    <row r="30" spans="1:9" ht="21" customHeight="1">
      <c r="A30" s="74">
        <f>A29+0.1</f>
        <v>4.399999999999999</v>
      </c>
      <c r="B30" s="102" t="s">
        <v>379</v>
      </c>
      <c r="C30" s="102" t="s">
        <v>265</v>
      </c>
      <c r="D30" s="102" t="s">
        <v>85</v>
      </c>
      <c r="E30" s="103"/>
      <c r="F30" s="99">
        <v>2.4640000000000004</v>
      </c>
      <c r="G30" s="99"/>
      <c r="H30" s="99"/>
      <c r="I30" s="303"/>
    </row>
    <row r="31" spans="1:9" s="14" customFormat="1" ht="66" customHeight="1">
      <c r="A31" s="104" t="s">
        <v>118</v>
      </c>
      <c r="B31" s="101" t="s">
        <v>684</v>
      </c>
      <c r="C31" s="101" t="s">
        <v>947</v>
      </c>
      <c r="D31" s="101" t="s">
        <v>59</v>
      </c>
      <c r="E31" s="117"/>
      <c r="F31" s="105">
        <v>9.1</v>
      </c>
      <c r="G31" s="117"/>
      <c r="H31" s="105"/>
      <c r="I31" s="284"/>
    </row>
    <row r="32" spans="1:9" ht="23.25" customHeight="1">
      <c r="A32" s="74">
        <f>A31+0.1</f>
        <v>5.1</v>
      </c>
      <c r="B32" s="102" t="s">
        <v>379</v>
      </c>
      <c r="C32" s="102" t="s">
        <v>26</v>
      </c>
      <c r="D32" s="111" t="s">
        <v>372</v>
      </c>
      <c r="E32" s="103"/>
      <c r="F32" s="99">
        <v>4.0586</v>
      </c>
      <c r="G32" s="103"/>
      <c r="H32" s="99"/>
      <c r="I32" s="208"/>
    </row>
    <row r="33" spans="1:9" ht="21" customHeight="1">
      <c r="A33" s="74">
        <f>A32+0.1</f>
        <v>5.199999999999999</v>
      </c>
      <c r="B33" s="102" t="s">
        <v>379</v>
      </c>
      <c r="C33" s="102" t="s">
        <v>27</v>
      </c>
      <c r="D33" s="111" t="s">
        <v>375</v>
      </c>
      <c r="E33" s="103"/>
      <c r="F33" s="99">
        <v>0.5760299999999999</v>
      </c>
      <c r="G33" s="99"/>
      <c r="H33" s="99"/>
      <c r="I33" s="208"/>
    </row>
    <row r="34" spans="1:9" ht="21" customHeight="1">
      <c r="A34" s="74">
        <f>A33+0.1</f>
        <v>5.299999999999999</v>
      </c>
      <c r="B34" s="102" t="s">
        <v>845</v>
      </c>
      <c r="C34" s="102" t="s">
        <v>948</v>
      </c>
      <c r="D34" s="102" t="s">
        <v>59</v>
      </c>
      <c r="E34" s="99"/>
      <c r="F34" s="99">
        <v>9.1</v>
      </c>
      <c r="G34" s="99"/>
      <c r="H34" s="99"/>
      <c r="I34" s="208"/>
    </row>
    <row r="35" spans="1:9" ht="21" customHeight="1">
      <c r="A35" s="74">
        <f>A34+0.1</f>
        <v>5.399999999999999</v>
      </c>
      <c r="B35" s="102" t="s">
        <v>379</v>
      </c>
      <c r="C35" s="102" t="s">
        <v>265</v>
      </c>
      <c r="D35" s="102" t="s">
        <v>85</v>
      </c>
      <c r="E35" s="103"/>
      <c r="F35" s="99">
        <v>2.548</v>
      </c>
      <c r="G35" s="99"/>
      <c r="H35" s="99"/>
      <c r="I35" s="303"/>
    </row>
    <row r="36" spans="1:9" s="14" customFormat="1" ht="66" customHeight="1">
      <c r="A36" s="104" t="s">
        <v>119</v>
      </c>
      <c r="B36" s="101" t="s">
        <v>684</v>
      </c>
      <c r="C36" s="101" t="s">
        <v>949</v>
      </c>
      <c r="D36" s="101" t="s">
        <v>59</v>
      </c>
      <c r="E36" s="117"/>
      <c r="F36" s="105">
        <v>9.8</v>
      </c>
      <c r="G36" s="117"/>
      <c r="H36" s="105"/>
      <c r="I36" s="284"/>
    </row>
    <row r="37" spans="1:9" ht="23.25" customHeight="1">
      <c r="A37" s="74">
        <f>A36+0.1</f>
        <v>6.1</v>
      </c>
      <c r="B37" s="102" t="s">
        <v>379</v>
      </c>
      <c r="C37" s="102" t="s">
        <v>26</v>
      </c>
      <c r="D37" s="111" t="s">
        <v>372</v>
      </c>
      <c r="E37" s="103"/>
      <c r="F37" s="99">
        <v>4.3708</v>
      </c>
      <c r="G37" s="103"/>
      <c r="H37" s="99"/>
      <c r="I37" s="208"/>
    </row>
    <row r="38" spans="1:9" ht="21" customHeight="1">
      <c r="A38" s="74">
        <f>A37+0.1</f>
        <v>6.199999999999999</v>
      </c>
      <c r="B38" s="102" t="s">
        <v>379</v>
      </c>
      <c r="C38" s="102" t="s">
        <v>27</v>
      </c>
      <c r="D38" s="111" t="s">
        <v>375</v>
      </c>
      <c r="E38" s="103"/>
      <c r="F38" s="99">
        <v>0.62034</v>
      </c>
      <c r="G38" s="99"/>
      <c r="H38" s="99"/>
      <c r="I38" s="208"/>
    </row>
    <row r="39" spans="1:9" ht="21" customHeight="1">
      <c r="A39" s="74">
        <f>A38+0.1</f>
        <v>6.299999999999999</v>
      </c>
      <c r="B39" s="102" t="s">
        <v>845</v>
      </c>
      <c r="C39" s="102" t="s">
        <v>950</v>
      </c>
      <c r="D39" s="102" t="s">
        <v>59</v>
      </c>
      <c r="E39" s="99"/>
      <c r="F39" s="99">
        <v>9.8</v>
      </c>
      <c r="G39" s="99"/>
      <c r="H39" s="99"/>
      <c r="I39" s="208"/>
    </row>
    <row r="40" spans="1:9" ht="21" customHeight="1">
      <c r="A40" s="74">
        <f>A39+0.1</f>
        <v>6.399999999999999</v>
      </c>
      <c r="B40" s="102" t="s">
        <v>379</v>
      </c>
      <c r="C40" s="102" t="s">
        <v>265</v>
      </c>
      <c r="D40" s="102" t="s">
        <v>85</v>
      </c>
      <c r="E40" s="103"/>
      <c r="F40" s="99">
        <v>2.7440000000000007</v>
      </c>
      <c r="G40" s="99"/>
      <c r="H40" s="99"/>
      <c r="I40" s="303"/>
    </row>
    <row r="41" spans="1:9" s="14" customFormat="1" ht="66" customHeight="1">
      <c r="A41" s="104" t="s">
        <v>107</v>
      </c>
      <c r="B41" s="101" t="s">
        <v>684</v>
      </c>
      <c r="C41" s="101" t="s">
        <v>951</v>
      </c>
      <c r="D41" s="101" t="s">
        <v>59</v>
      </c>
      <c r="E41" s="117"/>
      <c r="F41" s="105">
        <v>3</v>
      </c>
      <c r="G41" s="117"/>
      <c r="H41" s="105"/>
      <c r="I41" s="284"/>
    </row>
    <row r="42" spans="1:8" ht="23.25" customHeight="1">
      <c r="A42" s="74">
        <f>A41+0.1</f>
        <v>7.1</v>
      </c>
      <c r="B42" s="102" t="s">
        <v>379</v>
      </c>
      <c r="C42" s="102" t="s">
        <v>26</v>
      </c>
      <c r="D42" s="111" t="s">
        <v>372</v>
      </c>
      <c r="E42" s="103"/>
      <c r="F42" s="99">
        <v>1.338</v>
      </c>
      <c r="G42" s="103"/>
      <c r="H42" s="99"/>
    </row>
    <row r="43" spans="1:9" ht="21" customHeight="1">
      <c r="A43" s="74">
        <f>A42+0.1</f>
        <v>7.199999999999999</v>
      </c>
      <c r="B43" s="102" t="s">
        <v>379</v>
      </c>
      <c r="C43" s="102" t="s">
        <v>27</v>
      </c>
      <c r="D43" s="111" t="s">
        <v>375</v>
      </c>
      <c r="E43" s="103"/>
      <c r="F43" s="99">
        <v>0.18989999999999999</v>
      </c>
      <c r="G43" s="99"/>
      <c r="H43" s="99"/>
      <c r="I43" s="39"/>
    </row>
    <row r="44" spans="1:8" ht="21" customHeight="1">
      <c r="A44" s="74">
        <f>A43+0.1</f>
        <v>7.299999999999999</v>
      </c>
      <c r="B44" s="102" t="s">
        <v>845</v>
      </c>
      <c r="C44" s="102" t="s">
        <v>952</v>
      </c>
      <c r="D44" s="102" t="s">
        <v>59</v>
      </c>
      <c r="E44" s="99"/>
      <c r="F44" s="99">
        <v>3</v>
      </c>
      <c r="G44" s="99"/>
      <c r="H44" s="99"/>
    </row>
    <row r="45" spans="1:9" ht="21" customHeight="1">
      <c r="A45" s="74">
        <f>A44+0.1</f>
        <v>7.399999999999999</v>
      </c>
      <c r="B45" s="102" t="s">
        <v>379</v>
      </c>
      <c r="C45" s="102" t="s">
        <v>265</v>
      </c>
      <c r="D45" s="102" t="s">
        <v>85</v>
      </c>
      <c r="E45" s="103"/>
      <c r="F45" s="99">
        <v>0.8400000000000001</v>
      </c>
      <c r="G45" s="99"/>
      <c r="H45" s="99"/>
      <c r="I45" s="39"/>
    </row>
    <row r="46" spans="1:8" ht="64.5" customHeight="1">
      <c r="A46" s="101" t="s">
        <v>108</v>
      </c>
      <c r="B46" s="101" t="s">
        <v>449</v>
      </c>
      <c r="C46" s="101" t="s">
        <v>771</v>
      </c>
      <c r="D46" s="101" t="s">
        <v>77</v>
      </c>
      <c r="E46" s="117"/>
      <c r="F46" s="105">
        <v>28</v>
      </c>
      <c r="G46" s="117"/>
      <c r="H46" s="108"/>
    </row>
    <row r="47" spans="1:8" ht="21" customHeight="1">
      <c r="A47" s="99">
        <f>A46+0.1</f>
        <v>8.1</v>
      </c>
      <c r="B47" s="102" t="s">
        <v>379</v>
      </c>
      <c r="C47" s="102" t="s">
        <v>26</v>
      </c>
      <c r="D47" s="111" t="s">
        <v>372</v>
      </c>
      <c r="E47" s="111"/>
      <c r="F47" s="99">
        <v>42.28</v>
      </c>
      <c r="G47" s="103"/>
      <c r="H47" s="111"/>
    </row>
    <row r="48" spans="1:8" ht="20.25" customHeight="1">
      <c r="A48" s="99">
        <f>A47+0.1</f>
        <v>8.2</v>
      </c>
      <c r="B48" s="102" t="s">
        <v>379</v>
      </c>
      <c r="C48" s="102" t="s">
        <v>27</v>
      </c>
      <c r="D48" s="111" t="s">
        <v>375</v>
      </c>
      <c r="E48" s="103"/>
      <c r="F48" s="99">
        <v>3.64</v>
      </c>
      <c r="G48" s="195"/>
      <c r="H48" s="111"/>
    </row>
    <row r="49" spans="1:10" ht="19.5" customHeight="1">
      <c r="A49" s="99">
        <f>A48+0.1</f>
        <v>8.299999999999999</v>
      </c>
      <c r="B49" s="102" t="s">
        <v>829</v>
      </c>
      <c r="C49" s="102" t="s">
        <v>771</v>
      </c>
      <c r="D49" s="102" t="s">
        <v>92</v>
      </c>
      <c r="E49" s="99"/>
      <c r="F49" s="99">
        <v>28</v>
      </c>
      <c r="G49" s="195"/>
      <c r="H49" s="111"/>
      <c r="J49" s="196"/>
    </row>
    <row r="50" spans="1:8" ht="20.25" customHeight="1">
      <c r="A50" s="99">
        <f>A49+0.1</f>
        <v>8.399999999999999</v>
      </c>
      <c r="B50" s="102" t="s">
        <v>379</v>
      </c>
      <c r="C50" s="102" t="s">
        <v>265</v>
      </c>
      <c r="D50" s="102" t="s">
        <v>85</v>
      </c>
      <c r="E50" s="103"/>
      <c r="F50" s="99">
        <v>1.9600000000000002</v>
      </c>
      <c r="G50" s="195"/>
      <c r="H50" s="111"/>
    </row>
    <row r="51" spans="1:8" ht="64.5" customHeight="1">
      <c r="A51" s="101" t="s">
        <v>109</v>
      </c>
      <c r="B51" s="101" t="s">
        <v>449</v>
      </c>
      <c r="C51" s="101" t="s">
        <v>772</v>
      </c>
      <c r="D51" s="101" t="s">
        <v>77</v>
      </c>
      <c r="E51" s="117"/>
      <c r="F51" s="105">
        <v>28</v>
      </c>
      <c r="G51" s="216"/>
      <c r="H51" s="108"/>
    </row>
    <row r="52" spans="1:8" ht="21" customHeight="1">
      <c r="A52" s="99">
        <f>A51+0.1</f>
        <v>9.1</v>
      </c>
      <c r="B52" s="102" t="s">
        <v>379</v>
      </c>
      <c r="C52" s="102" t="s">
        <v>26</v>
      </c>
      <c r="D52" s="111" t="s">
        <v>372</v>
      </c>
      <c r="E52" s="111"/>
      <c r="F52" s="99">
        <v>42.28</v>
      </c>
      <c r="G52" s="195"/>
      <c r="H52" s="111"/>
    </row>
    <row r="53" spans="1:8" ht="20.25" customHeight="1">
      <c r="A53" s="99">
        <f>A52+0.1</f>
        <v>9.2</v>
      </c>
      <c r="B53" s="102" t="s">
        <v>379</v>
      </c>
      <c r="C53" s="102" t="s">
        <v>27</v>
      </c>
      <c r="D53" s="111" t="s">
        <v>375</v>
      </c>
      <c r="E53" s="103"/>
      <c r="F53" s="99">
        <v>3.64</v>
      </c>
      <c r="G53" s="195"/>
      <c r="H53" s="111"/>
    </row>
    <row r="54" spans="1:10" ht="19.5" customHeight="1">
      <c r="A54" s="99">
        <f>A53+0.1</f>
        <v>9.299999999999999</v>
      </c>
      <c r="B54" s="102" t="s">
        <v>830</v>
      </c>
      <c r="C54" s="102" t="s">
        <v>772</v>
      </c>
      <c r="D54" s="102" t="s">
        <v>92</v>
      </c>
      <c r="E54" s="99"/>
      <c r="F54" s="99">
        <v>28</v>
      </c>
      <c r="G54" s="195"/>
      <c r="H54" s="111"/>
      <c r="J54" s="196"/>
    </row>
    <row r="55" spans="1:8" ht="20.25" customHeight="1">
      <c r="A55" s="99">
        <f>A54+0.1</f>
        <v>9.399999999999999</v>
      </c>
      <c r="B55" s="102" t="s">
        <v>379</v>
      </c>
      <c r="C55" s="102" t="s">
        <v>265</v>
      </c>
      <c r="D55" s="102" t="s">
        <v>85</v>
      </c>
      <c r="E55" s="103"/>
      <c r="F55" s="99">
        <v>1.9600000000000002</v>
      </c>
      <c r="G55" s="103"/>
      <c r="H55" s="111"/>
    </row>
    <row r="56" spans="1:8" s="14" customFormat="1" ht="63" customHeight="1">
      <c r="A56" s="114" t="s">
        <v>110</v>
      </c>
      <c r="B56" s="115" t="s">
        <v>822</v>
      </c>
      <c r="C56" s="115" t="s">
        <v>685</v>
      </c>
      <c r="D56" s="115" t="s">
        <v>34</v>
      </c>
      <c r="E56" s="175"/>
      <c r="F56" s="148">
        <v>31</v>
      </c>
      <c r="G56" s="175"/>
      <c r="H56" s="148"/>
    </row>
    <row r="57" spans="1:8" ht="20.25" customHeight="1">
      <c r="A57" s="74">
        <f>A56+0.1</f>
        <v>10.1</v>
      </c>
      <c r="B57" s="102" t="s">
        <v>379</v>
      </c>
      <c r="C57" s="102" t="s">
        <v>26</v>
      </c>
      <c r="D57" s="111" t="s">
        <v>372</v>
      </c>
      <c r="E57" s="178"/>
      <c r="F57" s="99">
        <v>18.878999999999998</v>
      </c>
      <c r="G57" s="103"/>
      <c r="H57" s="99"/>
    </row>
    <row r="58" spans="1:8" ht="19.5" customHeight="1">
      <c r="A58" s="74">
        <f>A57+0.1</f>
        <v>10.2</v>
      </c>
      <c r="B58" s="102" t="s">
        <v>379</v>
      </c>
      <c r="C58" s="102" t="s">
        <v>27</v>
      </c>
      <c r="D58" s="111" t="s">
        <v>375</v>
      </c>
      <c r="E58" s="178"/>
      <c r="F58" s="107">
        <v>0.06509999999999999</v>
      </c>
      <c r="G58" s="103"/>
      <c r="H58" s="99"/>
    </row>
    <row r="59" spans="1:8" ht="34.5" customHeight="1">
      <c r="A59" s="74">
        <f>A58+0.1</f>
        <v>10.299999999999999</v>
      </c>
      <c r="B59" s="102" t="s">
        <v>823</v>
      </c>
      <c r="C59" s="170" t="s">
        <v>686</v>
      </c>
      <c r="D59" s="102" t="s">
        <v>59</v>
      </c>
      <c r="E59" s="111"/>
      <c r="F59" s="99">
        <v>31</v>
      </c>
      <c r="G59" s="103"/>
      <c r="H59" s="99"/>
    </row>
    <row r="60" spans="1:8" ht="23.25" customHeight="1">
      <c r="A60" s="74">
        <f>A59+0.1</f>
        <v>10.399999999999999</v>
      </c>
      <c r="B60" s="102" t="s">
        <v>12</v>
      </c>
      <c r="C60" s="102" t="s">
        <v>687</v>
      </c>
      <c r="D60" s="102" t="s">
        <v>92</v>
      </c>
      <c r="E60" s="99"/>
      <c r="F60" s="99">
        <v>25</v>
      </c>
      <c r="G60" s="103"/>
      <c r="H60" s="99"/>
    </row>
    <row r="61" spans="1:8" ht="20.25" customHeight="1">
      <c r="A61" s="74">
        <f>A60+0.1</f>
        <v>10.499999999999998</v>
      </c>
      <c r="B61" s="102" t="s">
        <v>379</v>
      </c>
      <c r="C61" s="102" t="s">
        <v>265</v>
      </c>
      <c r="D61" s="102" t="s">
        <v>85</v>
      </c>
      <c r="E61" s="178"/>
      <c r="F61" s="99">
        <v>4.836</v>
      </c>
      <c r="G61" s="99"/>
      <c r="H61" s="99"/>
    </row>
    <row r="62" spans="1:8" ht="64.5" customHeight="1">
      <c r="A62" s="101" t="s">
        <v>160</v>
      </c>
      <c r="B62" s="101" t="s">
        <v>449</v>
      </c>
      <c r="C62" s="211" t="s">
        <v>930</v>
      </c>
      <c r="D62" s="101" t="s">
        <v>77</v>
      </c>
      <c r="E62" s="117"/>
      <c r="F62" s="105">
        <v>2</v>
      </c>
      <c r="G62" s="117"/>
      <c r="H62" s="108"/>
    </row>
    <row r="63" spans="1:8" ht="21" customHeight="1">
      <c r="A63" s="99">
        <f>A62+0.1</f>
        <v>11.1</v>
      </c>
      <c r="B63" s="102" t="s">
        <v>379</v>
      </c>
      <c r="C63" s="102" t="s">
        <v>26</v>
      </c>
      <c r="D63" s="111" t="s">
        <v>372</v>
      </c>
      <c r="E63" s="111"/>
      <c r="F63" s="99">
        <v>3.02</v>
      </c>
      <c r="G63" s="103"/>
      <c r="H63" s="111"/>
    </row>
    <row r="64" spans="1:8" ht="20.25" customHeight="1">
      <c r="A64" s="99">
        <f>A63+0.1</f>
        <v>11.2</v>
      </c>
      <c r="B64" s="102" t="s">
        <v>379</v>
      </c>
      <c r="C64" s="102" t="s">
        <v>27</v>
      </c>
      <c r="D64" s="111" t="s">
        <v>375</v>
      </c>
      <c r="E64" s="103"/>
      <c r="F64" s="99">
        <v>0.26</v>
      </c>
      <c r="G64" s="195"/>
      <c r="H64" s="111"/>
    </row>
    <row r="65" spans="1:10" ht="19.5" customHeight="1">
      <c r="A65" s="99">
        <f>A64+0.1</f>
        <v>11.299999999999999</v>
      </c>
      <c r="B65" s="102" t="s">
        <v>12</v>
      </c>
      <c r="C65" s="102" t="s">
        <v>930</v>
      </c>
      <c r="D65" s="102" t="s">
        <v>92</v>
      </c>
      <c r="E65" s="99"/>
      <c r="F65" s="99">
        <v>2</v>
      </c>
      <c r="G65" s="195"/>
      <c r="H65" s="111"/>
      <c r="J65" s="196"/>
    </row>
    <row r="66" spans="1:8" ht="20.25" customHeight="1">
      <c r="A66" s="99">
        <f>A65+0.1</f>
        <v>11.399999999999999</v>
      </c>
      <c r="B66" s="102" t="s">
        <v>379</v>
      </c>
      <c r="C66" s="102" t="s">
        <v>265</v>
      </c>
      <c r="D66" s="102" t="s">
        <v>85</v>
      </c>
      <c r="E66" s="103"/>
      <c r="F66" s="99">
        <v>0.14</v>
      </c>
      <c r="G66" s="195"/>
      <c r="H66" s="111"/>
    </row>
    <row r="67" spans="1:8" s="14" customFormat="1" ht="67.5" customHeight="1">
      <c r="A67" s="114" t="s">
        <v>128</v>
      </c>
      <c r="B67" s="115" t="s">
        <v>822</v>
      </c>
      <c r="C67" s="115" t="s">
        <v>688</v>
      </c>
      <c r="D67" s="115" t="s">
        <v>34</v>
      </c>
      <c r="E67" s="175"/>
      <c r="F67" s="148">
        <v>82</v>
      </c>
      <c r="G67" s="304"/>
      <c r="H67" s="148"/>
    </row>
    <row r="68" spans="1:8" ht="18.75" customHeight="1">
      <c r="A68" s="74">
        <f>A67+0.1</f>
        <v>12.1</v>
      </c>
      <c r="B68" s="102" t="s">
        <v>379</v>
      </c>
      <c r="C68" s="102" t="s">
        <v>26</v>
      </c>
      <c r="D68" s="111" t="s">
        <v>372</v>
      </c>
      <c r="E68" s="178"/>
      <c r="F68" s="99">
        <v>49.938</v>
      </c>
      <c r="G68" s="195"/>
      <c r="H68" s="99"/>
    </row>
    <row r="69" spans="1:8" ht="18.75" customHeight="1">
      <c r="A69" s="74">
        <f>A68+0.1</f>
        <v>12.2</v>
      </c>
      <c r="B69" s="102" t="s">
        <v>379</v>
      </c>
      <c r="C69" s="102" t="s">
        <v>27</v>
      </c>
      <c r="D69" s="111" t="s">
        <v>375</v>
      </c>
      <c r="E69" s="178"/>
      <c r="F69" s="99">
        <v>0.1722</v>
      </c>
      <c r="G69" s="195"/>
      <c r="H69" s="99"/>
    </row>
    <row r="70" spans="1:8" ht="34.5" customHeight="1">
      <c r="A70" s="74">
        <f>A69+0.1</f>
        <v>12.299999999999999</v>
      </c>
      <c r="B70" s="102" t="s">
        <v>824</v>
      </c>
      <c r="C70" s="170" t="s">
        <v>689</v>
      </c>
      <c r="D70" s="102" t="s">
        <v>59</v>
      </c>
      <c r="E70" s="111"/>
      <c r="F70" s="99">
        <v>82</v>
      </c>
      <c r="G70" s="195"/>
      <c r="H70" s="99"/>
    </row>
    <row r="71" spans="1:8" ht="21" customHeight="1">
      <c r="A71" s="74">
        <f>A70+0.1</f>
        <v>12.399999999999999</v>
      </c>
      <c r="B71" s="102" t="s">
        <v>12</v>
      </c>
      <c r="C71" s="102" t="s">
        <v>690</v>
      </c>
      <c r="D71" s="102" t="s">
        <v>92</v>
      </c>
      <c r="E71" s="99"/>
      <c r="F71" s="99">
        <v>180</v>
      </c>
      <c r="G71" s="195"/>
      <c r="H71" s="99"/>
    </row>
    <row r="72" spans="1:8" ht="23.25" customHeight="1">
      <c r="A72" s="74">
        <f>A71+0.1</f>
        <v>12.499999999999998</v>
      </c>
      <c r="B72" s="102" t="s">
        <v>379</v>
      </c>
      <c r="C72" s="102" t="s">
        <v>265</v>
      </c>
      <c r="D72" s="102" t="s">
        <v>85</v>
      </c>
      <c r="E72" s="178"/>
      <c r="F72" s="99">
        <v>12.792</v>
      </c>
      <c r="G72" s="192"/>
      <c r="H72" s="99"/>
    </row>
    <row r="73" spans="1:8" ht="64.5" customHeight="1">
      <c r="A73" s="101" t="s">
        <v>129</v>
      </c>
      <c r="B73" s="101" t="s">
        <v>449</v>
      </c>
      <c r="C73" s="101" t="s">
        <v>806</v>
      </c>
      <c r="D73" s="101" t="s">
        <v>77</v>
      </c>
      <c r="E73" s="117"/>
      <c r="F73" s="105">
        <v>2</v>
      </c>
      <c r="G73" s="216"/>
      <c r="H73" s="108"/>
    </row>
    <row r="74" spans="1:8" ht="21" customHeight="1">
      <c r="A74" s="99">
        <f>A73+0.1</f>
        <v>13.1</v>
      </c>
      <c r="B74" s="102" t="s">
        <v>379</v>
      </c>
      <c r="C74" s="102" t="s">
        <v>26</v>
      </c>
      <c r="D74" s="111" t="s">
        <v>372</v>
      </c>
      <c r="E74" s="111"/>
      <c r="F74" s="99">
        <v>3.02</v>
      </c>
      <c r="G74" s="195"/>
      <c r="H74" s="111"/>
    </row>
    <row r="75" spans="1:8" ht="20.25" customHeight="1">
      <c r="A75" s="99">
        <f>A74+0.1</f>
        <v>13.2</v>
      </c>
      <c r="B75" s="102" t="s">
        <v>379</v>
      </c>
      <c r="C75" s="102" t="s">
        <v>27</v>
      </c>
      <c r="D75" s="111" t="s">
        <v>375</v>
      </c>
      <c r="E75" s="103"/>
      <c r="F75" s="99">
        <v>0.26</v>
      </c>
      <c r="G75" s="195"/>
      <c r="H75" s="111"/>
    </row>
    <row r="76" spans="1:10" ht="19.5" customHeight="1">
      <c r="A76" s="99">
        <f>A75+0.1</f>
        <v>13.299999999999999</v>
      </c>
      <c r="B76" s="102" t="s">
        <v>12</v>
      </c>
      <c r="C76" s="102" t="s">
        <v>806</v>
      </c>
      <c r="D76" s="102" t="s">
        <v>92</v>
      </c>
      <c r="E76" s="99"/>
      <c r="F76" s="99">
        <v>2</v>
      </c>
      <c r="G76" s="195"/>
      <c r="H76" s="111"/>
      <c r="J76" s="196"/>
    </row>
    <row r="77" spans="1:8" ht="20.25" customHeight="1">
      <c r="A77" s="99">
        <f>A76+0.1</f>
        <v>13.399999999999999</v>
      </c>
      <c r="B77" s="102" t="s">
        <v>379</v>
      </c>
      <c r="C77" s="102" t="s">
        <v>265</v>
      </c>
      <c r="D77" s="102" t="s">
        <v>85</v>
      </c>
      <c r="E77" s="103"/>
      <c r="F77" s="99">
        <v>0.14</v>
      </c>
      <c r="G77" s="103"/>
      <c r="H77" s="111"/>
    </row>
    <row r="78" spans="1:8" s="14" customFormat="1" ht="67.5" customHeight="1">
      <c r="A78" s="114" t="s">
        <v>130</v>
      </c>
      <c r="B78" s="115" t="s">
        <v>822</v>
      </c>
      <c r="C78" s="115" t="s">
        <v>807</v>
      </c>
      <c r="D78" s="115" t="s">
        <v>34</v>
      </c>
      <c r="E78" s="175"/>
      <c r="F78" s="148">
        <v>117</v>
      </c>
      <c r="G78" s="175"/>
      <c r="H78" s="148"/>
    </row>
    <row r="79" spans="1:8" ht="18.75" customHeight="1">
      <c r="A79" s="74">
        <f>A78+0.1</f>
        <v>14.1</v>
      </c>
      <c r="B79" s="102" t="s">
        <v>379</v>
      </c>
      <c r="C79" s="102" t="s">
        <v>26</v>
      </c>
      <c r="D79" s="111" t="s">
        <v>372</v>
      </c>
      <c r="E79" s="178"/>
      <c r="F79" s="99">
        <v>71.253</v>
      </c>
      <c r="G79" s="103"/>
      <c r="H79" s="99"/>
    </row>
    <row r="80" spans="1:8" ht="18.75" customHeight="1">
      <c r="A80" s="74">
        <f>A79+0.1</f>
        <v>14.2</v>
      </c>
      <c r="B80" s="102" t="s">
        <v>379</v>
      </c>
      <c r="C80" s="102" t="s">
        <v>27</v>
      </c>
      <c r="D80" s="111" t="s">
        <v>375</v>
      </c>
      <c r="E80" s="178"/>
      <c r="F80" s="99">
        <v>0.24569999999999997</v>
      </c>
      <c r="G80" s="103"/>
      <c r="H80" s="99"/>
    </row>
    <row r="81" spans="1:8" ht="34.5" customHeight="1">
      <c r="A81" s="74">
        <f>A80+0.1</f>
        <v>14.299999999999999</v>
      </c>
      <c r="B81" s="102" t="s">
        <v>825</v>
      </c>
      <c r="C81" s="170" t="s">
        <v>811</v>
      </c>
      <c r="D81" s="102" t="s">
        <v>59</v>
      </c>
      <c r="E81" s="111"/>
      <c r="F81" s="99">
        <v>117</v>
      </c>
      <c r="G81" s="103"/>
      <c r="H81" s="99"/>
    </row>
    <row r="82" spans="1:8" ht="21" customHeight="1">
      <c r="A82" s="74">
        <f>A81+0.1</f>
        <v>14.399999999999999</v>
      </c>
      <c r="B82" s="102" t="s">
        <v>12</v>
      </c>
      <c r="C82" s="102" t="s">
        <v>812</v>
      </c>
      <c r="D82" s="102" t="s">
        <v>92</v>
      </c>
      <c r="E82" s="99"/>
      <c r="F82" s="99">
        <v>92</v>
      </c>
      <c r="G82" s="103"/>
      <c r="H82" s="99"/>
    </row>
    <row r="83" spans="1:8" ht="23.25" customHeight="1">
      <c r="A83" s="74">
        <f>A82+0.1</f>
        <v>14.499999999999998</v>
      </c>
      <c r="B83" s="102" t="s">
        <v>379</v>
      </c>
      <c r="C83" s="102" t="s">
        <v>265</v>
      </c>
      <c r="D83" s="102" t="s">
        <v>85</v>
      </c>
      <c r="E83" s="178"/>
      <c r="F83" s="99">
        <v>18.252</v>
      </c>
      <c r="G83" s="99"/>
      <c r="H83" s="99"/>
    </row>
    <row r="84" spans="1:8" s="14" customFormat="1" ht="65.25" customHeight="1">
      <c r="A84" s="114" t="s">
        <v>161</v>
      </c>
      <c r="B84" s="115" t="s">
        <v>822</v>
      </c>
      <c r="C84" s="115" t="s">
        <v>808</v>
      </c>
      <c r="D84" s="115" t="s">
        <v>34</v>
      </c>
      <c r="E84" s="175"/>
      <c r="F84" s="148">
        <v>69.7</v>
      </c>
      <c r="G84" s="175"/>
      <c r="H84" s="148"/>
    </row>
    <row r="85" spans="1:9" ht="19.5" customHeight="1">
      <c r="A85" s="74">
        <f>A84+0.1</f>
        <v>15.1</v>
      </c>
      <c r="B85" s="102" t="s">
        <v>379</v>
      </c>
      <c r="C85" s="102" t="s">
        <v>26</v>
      </c>
      <c r="D85" s="111" t="s">
        <v>372</v>
      </c>
      <c r="E85" s="178"/>
      <c r="F85" s="99">
        <v>42.4473</v>
      </c>
      <c r="G85" s="103"/>
      <c r="H85" s="99"/>
      <c r="I85" s="208"/>
    </row>
    <row r="86" spans="1:8" ht="20.25" customHeight="1">
      <c r="A86" s="74">
        <f>A85+0.1</f>
        <v>15.2</v>
      </c>
      <c r="B86" s="102" t="s">
        <v>379</v>
      </c>
      <c r="C86" s="102" t="s">
        <v>27</v>
      </c>
      <c r="D86" s="111" t="s">
        <v>375</v>
      </c>
      <c r="E86" s="178"/>
      <c r="F86" s="99">
        <v>0.14637</v>
      </c>
      <c r="G86" s="103"/>
      <c r="H86" s="99"/>
    </row>
    <row r="87" spans="1:8" ht="33" customHeight="1">
      <c r="A87" s="74">
        <f>A86+0.1</f>
        <v>15.299999999999999</v>
      </c>
      <c r="B87" s="102" t="s">
        <v>826</v>
      </c>
      <c r="C87" s="170" t="s">
        <v>809</v>
      </c>
      <c r="D87" s="102" t="s">
        <v>59</v>
      </c>
      <c r="E87" s="111"/>
      <c r="F87" s="99">
        <v>69.7</v>
      </c>
      <c r="G87" s="103"/>
      <c r="H87" s="99"/>
    </row>
    <row r="88" spans="1:8" ht="23.25" customHeight="1">
      <c r="A88" s="74">
        <f>A87+0.1</f>
        <v>15.399999999999999</v>
      </c>
      <c r="B88" s="102" t="s">
        <v>12</v>
      </c>
      <c r="C88" s="102" t="s">
        <v>813</v>
      </c>
      <c r="D88" s="102" t="s">
        <v>92</v>
      </c>
      <c r="E88" s="99"/>
      <c r="F88" s="99">
        <v>100</v>
      </c>
      <c r="G88" s="103"/>
      <c r="H88" s="99"/>
    </row>
    <row r="89" spans="1:8" ht="21.75" customHeight="1">
      <c r="A89" s="74">
        <f>A88+0.1</f>
        <v>15.499999999999998</v>
      </c>
      <c r="B89" s="102" t="s">
        <v>379</v>
      </c>
      <c r="C89" s="102" t="s">
        <v>265</v>
      </c>
      <c r="D89" s="102" t="s">
        <v>85</v>
      </c>
      <c r="E89" s="178"/>
      <c r="F89" s="99">
        <v>10.8732</v>
      </c>
      <c r="G89" s="99"/>
      <c r="H89" s="99"/>
    </row>
    <row r="90" spans="1:8" s="14" customFormat="1" ht="65.25" customHeight="1">
      <c r="A90" s="114" t="s">
        <v>133</v>
      </c>
      <c r="B90" s="115" t="s">
        <v>822</v>
      </c>
      <c r="C90" s="115" t="s">
        <v>810</v>
      </c>
      <c r="D90" s="115" t="s">
        <v>34</v>
      </c>
      <c r="E90" s="175"/>
      <c r="F90" s="148">
        <v>28.55</v>
      </c>
      <c r="G90" s="175"/>
      <c r="H90" s="148"/>
    </row>
    <row r="91" spans="1:9" ht="19.5" customHeight="1">
      <c r="A91" s="74">
        <f>A90+0.1</f>
        <v>16.1</v>
      </c>
      <c r="B91" s="102" t="s">
        <v>379</v>
      </c>
      <c r="C91" s="102" t="s">
        <v>26</v>
      </c>
      <c r="D91" s="111" t="s">
        <v>372</v>
      </c>
      <c r="E91" s="178"/>
      <c r="F91" s="99">
        <v>17.38695</v>
      </c>
      <c r="G91" s="103"/>
      <c r="H91" s="99"/>
      <c r="I91" s="208"/>
    </row>
    <row r="92" spans="1:8" ht="20.25" customHeight="1">
      <c r="A92" s="74">
        <f>A91+0.1</f>
        <v>16.200000000000003</v>
      </c>
      <c r="B92" s="102" t="s">
        <v>379</v>
      </c>
      <c r="C92" s="102" t="s">
        <v>27</v>
      </c>
      <c r="D92" s="111" t="s">
        <v>375</v>
      </c>
      <c r="E92" s="178"/>
      <c r="F92" s="99">
        <v>0.059954999999999994</v>
      </c>
      <c r="G92" s="103"/>
      <c r="H92" s="99"/>
    </row>
    <row r="93" spans="1:8" ht="33" customHeight="1">
      <c r="A93" s="74">
        <f>A92+0.1</f>
        <v>16.300000000000004</v>
      </c>
      <c r="B93" s="102" t="s">
        <v>828</v>
      </c>
      <c r="C93" s="170" t="s">
        <v>827</v>
      </c>
      <c r="D93" s="102" t="s">
        <v>59</v>
      </c>
      <c r="E93" s="111"/>
      <c r="F93" s="99">
        <v>28.55</v>
      </c>
      <c r="G93" s="103"/>
      <c r="H93" s="99"/>
    </row>
    <row r="94" spans="1:9" ht="23.25" customHeight="1">
      <c r="A94" s="74">
        <f>A93+0.1</f>
        <v>16.400000000000006</v>
      </c>
      <c r="B94" s="102" t="s">
        <v>12</v>
      </c>
      <c r="C94" s="102" t="s">
        <v>691</v>
      </c>
      <c r="D94" s="102" t="s">
        <v>92</v>
      </c>
      <c r="E94" s="99"/>
      <c r="F94" s="99">
        <v>75</v>
      </c>
      <c r="G94" s="103"/>
      <c r="H94" s="99"/>
      <c r="I94" s="39"/>
    </row>
    <row r="95" spans="1:8" ht="21.75" customHeight="1">
      <c r="A95" s="74">
        <f>A94+0.1</f>
        <v>16.500000000000007</v>
      </c>
      <c r="B95" s="102" t="s">
        <v>379</v>
      </c>
      <c r="C95" s="102" t="s">
        <v>265</v>
      </c>
      <c r="D95" s="102" t="s">
        <v>85</v>
      </c>
      <c r="E95" s="178"/>
      <c r="F95" s="99">
        <v>4.4538</v>
      </c>
      <c r="G95" s="99"/>
      <c r="H95" s="99"/>
    </row>
    <row r="96" spans="1:9" s="14" customFormat="1" ht="63" customHeight="1">
      <c r="A96" s="104" t="s">
        <v>134</v>
      </c>
      <c r="B96" s="101" t="s">
        <v>692</v>
      </c>
      <c r="C96" s="101" t="s">
        <v>93</v>
      </c>
      <c r="D96" s="101" t="s">
        <v>90</v>
      </c>
      <c r="E96" s="117"/>
      <c r="F96" s="105">
        <v>328.25</v>
      </c>
      <c r="G96" s="117"/>
      <c r="H96" s="105"/>
      <c r="I96" s="38"/>
    </row>
    <row r="97" spans="1:8" ht="23.25" customHeight="1">
      <c r="A97" s="74">
        <f>A96+0.1</f>
        <v>17.1</v>
      </c>
      <c r="B97" s="102" t="s">
        <v>379</v>
      </c>
      <c r="C97" s="102" t="s">
        <v>26</v>
      </c>
      <c r="D97" s="111" t="s">
        <v>372</v>
      </c>
      <c r="E97" s="132"/>
      <c r="F97" s="99">
        <v>16.9377</v>
      </c>
      <c r="G97" s="103"/>
      <c r="H97" s="99"/>
    </row>
    <row r="98" spans="1:8" ht="20.25" customHeight="1">
      <c r="A98" s="74">
        <f>A97+0.1</f>
        <v>17.200000000000003</v>
      </c>
      <c r="B98" s="102" t="s">
        <v>379</v>
      </c>
      <c r="C98" s="102" t="s">
        <v>27</v>
      </c>
      <c r="D98" s="111" t="s">
        <v>375</v>
      </c>
      <c r="E98" s="103"/>
      <c r="F98" s="99">
        <v>3.61075</v>
      </c>
      <c r="G98" s="103"/>
      <c r="H98" s="99"/>
    </row>
    <row r="99" spans="1:8" ht="26.25" customHeight="1">
      <c r="A99" s="74"/>
      <c r="B99" s="102"/>
      <c r="C99" s="115" t="s">
        <v>693</v>
      </c>
      <c r="D99" s="111"/>
      <c r="E99" s="103"/>
      <c r="F99" s="99"/>
      <c r="G99" s="103"/>
      <c r="H99" s="99"/>
    </row>
    <row r="100" spans="1:8" s="14" customFormat="1" ht="76.5" customHeight="1">
      <c r="A100" s="104" t="s">
        <v>135</v>
      </c>
      <c r="B100" s="101" t="s">
        <v>831</v>
      </c>
      <c r="C100" s="101" t="s">
        <v>773</v>
      </c>
      <c r="D100" s="101" t="s">
        <v>56</v>
      </c>
      <c r="E100" s="117"/>
      <c r="F100" s="117">
        <v>2</v>
      </c>
      <c r="G100" s="117"/>
      <c r="H100" s="105"/>
    </row>
    <row r="101" spans="1:8" ht="22.5" customHeight="1">
      <c r="A101" s="74">
        <f>A100+0.1</f>
        <v>18.1</v>
      </c>
      <c r="B101" s="102" t="s">
        <v>379</v>
      </c>
      <c r="C101" s="102" t="s">
        <v>26</v>
      </c>
      <c r="D101" s="111" t="s">
        <v>372</v>
      </c>
      <c r="E101" s="103"/>
      <c r="F101" s="111">
        <v>145</v>
      </c>
      <c r="G101" s="103"/>
      <c r="H101" s="99"/>
    </row>
    <row r="102" spans="1:8" ht="19.5" customHeight="1">
      <c r="A102" s="74">
        <f>A101+0.1</f>
        <v>18.200000000000003</v>
      </c>
      <c r="B102" s="102" t="s">
        <v>379</v>
      </c>
      <c r="C102" s="102" t="s">
        <v>27</v>
      </c>
      <c r="D102" s="111" t="s">
        <v>375</v>
      </c>
      <c r="E102" s="103"/>
      <c r="F102" s="111">
        <v>13.34</v>
      </c>
      <c r="G102" s="103"/>
      <c r="H102" s="99"/>
    </row>
    <row r="103" spans="1:8" ht="34.5" customHeight="1">
      <c r="A103" s="74">
        <f>A102+0.1</f>
        <v>18.300000000000004</v>
      </c>
      <c r="B103" s="102" t="s">
        <v>774</v>
      </c>
      <c r="C103" s="102" t="s">
        <v>832</v>
      </c>
      <c r="D103" s="102" t="s">
        <v>56</v>
      </c>
      <c r="E103" s="99"/>
      <c r="F103" s="111">
        <v>2</v>
      </c>
      <c r="G103" s="103"/>
      <c r="H103" s="99"/>
    </row>
    <row r="104" spans="1:8" ht="23.25" customHeight="1">
      <c r="A104" s="260">
        <f>A103+0.1</f>
        <v>18.400000000000006</v>
      </c>
      <c r="B104" s="169" t="s">
        <v>379</v>
      </c>
      <c r="C104" s="102" t="s">
        <v>265</v>
      </c>
      <c r="D104" s="102" t="s">
        <v>85</v>
      </c>
      <c r="E104" s="112"/>
      <c r="F104" s="113">
        <v>30</v>
      </c>
      <c r="G104" s="168"/>
      <c r="H104" s="112"/>
    </row>
    <row r="105" spans="1:11" s="253" customFormat="1" ht="75" customHeight="1">
      <c r="A105" s="104" t="s">
        <v>136</v>
      </c>
      <c r="B105" s="101" t="s">
        <v>701</v>
      </c>
      <c r="C105" s="217" t="s">
        <v>954</v>
      </c>
      <c r="D105" s="101" t="s">
        <v>56</v>
      </c>
      <c r="E105" s="110"/>
      <c r="F105" s="118">
        <v>2</v>
      </c>
      <c r="G105" s="110"/>
      <c r="H105" s="105"/>
      <c r="J105" s="254"/>
      <c r="K105" s="261"/>
    </row>
    <row r="106" spans="1:11" s="258" customFormat="1" ht="24" customHeight="1">
      <c r="A106" s="74">
        <f>A105+0.1</f>
        <v>19.1</v>
      </c>
      <c r="B106" s="119" t="s">
        <v>379</v>
      </c>
      <c r="C106" s="102" t="s">
        <v>26</v>
      </c>
      <c r="D106" s="111" t="s">
        <v>372</v>
      </c>
      <c r="E106" s="119"/>
      <c r="F106" s="255">
        <v>26.6</v>
      </c>
      <c r="G106" s="256"/>
      <c r="H106" s="257"/>
      <c r="J106" s="254"/>
      <c r="K106" s="262"/>
    </row>
    <row r="107" spans="1:11" s="258" customFormat="1" ht="24.75" customHeight="1">
      <c r="A107" s="74">
        <f>A106+0.1</f>
        <v>19.200000000000003</v>
      </c>
      <c r="B107" s="119" t="s">
        <v>379</v>
      </c>
      <c r="C107" s="102" t="s">
        <v>27</v>
      </c>
      <c r="D107" s="111" t="s">
        <v>375</v>
      </c>
      <c r="E107" s="111"/>
      <c r="F107" s="255">
        <v>0.78</v>
      </c>
      <c r="G107" s="256"/>
      <c r="H107" s="257"/>
      <c r="J107" s="254"/>
      <c r="K107" s="263"/>
    </row>
    <row r="108" spans="1:11" s="258" customFormat="1" ht="21.75" customHeight="1">
      <c r="A108" s="74">
        <f>A107+0.1</f>
        <v>19.300000000000004</v>
      </c>
      <c r="B108" s="119" t="s">
        <v>842</v>
      </c>
      <c r="C108" s="191" t="s">
        <v>954</v>
      </c>
      <c r="D108" s="102" t="s">
        <v>56</v>
      </c>
      <c r="E108" s="111"/>
      <c r="F108" s="255">
        <v>2</v>
      </c>
      <c r="G108" s="256"/>
      <c r="H108" s="257"/>
      <c r="J108" s="254"/>
      <c r="K108" s="263"/>
    </row>
    <row r="109" spans="1:11" s="259" customFormat="1" ht="22.5" customHeight="1">
      <c r="A109" s="74">
        <f>A108+0.1</f>
        <v>19.400000000000006</v>
      </c>
      <c r="B109" s="119" t="s">
        <v>379</v>
      </c>
      <c r="C109" s="102" t="s">
        <v>265</v>
      </c>
      <c r="D109" s="102" t="s">
        <v>85</v>
      </c>
      <c r="E109" s="256"/>
      <c r="F109" s="255">
        <v>3.16</v>
      </c>
      <c r="G109" s="256"/>
      <c r="H109" s="257"/>
      <c r="J109" s="254"/>
      <c r="K109" s="264"/>
    </row>
    <row r="110" spans="1:11" s="253" customFormat="1" ht="69" customHeight="1">
      <c r="A110" s="104" t="s">
        <v>137</v>
      </c>
      <c r="B110" s="101" t="s">
        <v>699</v>
      </c>
      <c r="C110" s="110" t="s">
        <v>700</v>
      </c>
      <c r="D110" s="101" t="s">
        <v>56</v>
      </c>
      <c r="E110" s="110"/>
      <c r="F110" s="118">
        <v>2</v>
      </c>
      <c r="G110" s="110"/>
      <c r="H110" s="105"/>
      <c r="J110" s="254"/>
      <c r="K110" s="261"/>
    </row>
    <row r="111" spans="1:11" s="258" customFormat="1" ht="21" customHeight="1">
      <c r="A111" s="74">
        <f>A110+0.1</f>
        <v>20.1</v>
      </c>
      <c r="B111" s="119" t="s">
        <v>379</v>
      </c>
      <c r="C111" s="102" t="s">
        <v>26</v>
      </c>
      <c r="D111" s="111" t="s">
        <v>372</v>
      </c>
      <c r="E111" s="119"/>
      <c r="F111" s="255">
        <v>7.6</v>
      </c>
      <c r="G111" s="256"/>
      <c r="H111" s="257"/>
      <c r="J111" s="254"/>
      <c r="K111" s="262"/>
    </row>
    <row r="112" spans="1:11" s="258" customFormat="1" ht="19.5" customHeight="1">
      <c r="A112" s="74">
        <f>A111+0.1</f>
        <v>20.200000000000003</v>
      </c>
      <c r="B112" s="119" t="s">
        <v>379</v>
      </c>
      <c r="C112" s="102" t="s">
        <v>27</v>
      </c>
      <c r="D112" s="111" t="s">
        <v>375</v>
      </c>
      <c r="E112" s="111"/>
      <c r="F112" s="255">
        <v>0.44</v>
      </c>
      <c r="G112" s="256"/>
      <c r="H112" s="257"/>
      <c r="J112" s="254"/>
      <c r="K112" s="263"/>
    </row>
    <row r="113" spans="1:11" s="253" customFormat="1" ht="20.25" customHeight="1">
      <c r="A113" s="74">
        <f>A112+0.1</f>
        <v>20.300000000000004</v>
      </c>
      <c r="B113" s="102" t="s">
        <v>843</v>
      </c>
      <c r="C113" s="119" t="s">
        <v>700</v>
      </c>
      <c r="D113" s="102" t="s">
        <v>56</v>
      </c>
      <c r="E113" s="119"/>
      <c r="F113" s="182">
        <v>2</v>
      </c>
      <c r="G113" s="119"/>
      <c r="H113" s="99"/>
      <c r="J113" s="254"/>
      <c r="K113" s="261"/>
    </row>
    <row r="114" spans="1:11" s="259" customFormat="1" ht="19.5" customHeight="1">
      <c r="A114" s="74">
        <f>A113+0.1</f>
        <v>20.400000000000006</v>
      </c>
      <c r="B114" s="119" t="s">
        <v>379</v>
      </c>
      <c r="C114" s="102" t="s">
        <v>265</v>
      </c>
      <c r="D114" s="102" t="s">
        <v>85</v>
      </c>
      <c r="E114" s="256"/>
      <c r="F114" s="255">
        <v>0.44</v>
      </c>
      <c r="G114" s="256"/>
      <c r="H114" s="257"/>
      <c r="J114" s="254"/>
      <c r="K114" s="264"/>
    </row>
    <row r="115" spans="1:8" s="14" customFormat="1" ht="65.25" customHeight="1">
      <c r="A115" s="114" t="s">
        <v>596</v>
      </c>
      <c r="B115" s="115" t="s">
        <v>878</v>
      </c>
      <c r="C115" s="115" t="s">
        <v>876</v>
      </c>
      <c r="D115" s="115" t="s">
        <v>34</v>
      </c>
      <c r="E115" s="175"/>
      <c r="F115" s="148">
        <v>16.5</v>
      </c>
      <c r="G115" s="175"/>
      <c r="H115" s="148"/>
    </row>
    <row r="116" spans="1:9" ht="19.5" customHeight="1">
      <c r="A116" s="74">
        <f>A115+0.1</f>
        <v>21.1</v>
      </c>
      <c r="B116" s="102" t="s">
        <v>379</v>
      </c>
      <c r="C116" s="102" t="s">
        <v>26</v>
      </c>
      <c r="D116" s="111" t="s">
        <v>372</v>
      </c>
      <c r="E116" s="302"/>
      <c r="F116" s="99">
        <v>5.6925</v>
      </c>
      <c r="G116" s="103"/>
      <c r="H116" s="99"/>
      <c r="I116" s="208"/>
    </row>
    <row r="117" spans="1:8" ht="20.25" customHeight="1">
      <c r="A117" s="74">
        <f>A116+0.1</f>
        <v>21.200000000000003</v>
      </c>
      <c r="B117" s="102" t="s">
        <v>379</v>
      </c>
      <c r="C117" s="102" t="s">
        <v>27</v>
      </c>
      <c r="D117" s="111" t="s">
        <v>375</v>
      </c>
      <c r="E117" s="302"/>
      <c r="F117" s="99">
        <v>0.21285</v>
      </c>
      <c r="G117" s="103"/>
      <c r="H117" s="99"/>
    </row>
    <row r="118" spans="1:8" ht="27.75" customHeight="1">
      <c r="A118" s="74">
        <f>A117+0.1</f>
        <v>21.300000000000004</v>
      </c>
      <c r="B118" s="102" t="s">
        <v>769</v>
      </c>
      <c r="C118" s="170" t="s">
        <v>877</v>
      </c>
      <c r="D118" s="102" t="s">
        <v>59</v>
      </c>
      <c r="E118" s="204"/>
      <c r="F118" s="99">
        <v>16.5</v>
      </c>
      <c r="G118" s="103"/>
      <c r="H118" s="99"/>
    </row>
    <row r="119" spans="1:8" ht="21.75" customHeight="1">
      <c r="A119" s="74">
        <f>A118+0.1</f>
        <v>21.400000000000006</v>
      </c>
      <c r="B119" s="102" t="s">
        <v>379</v>
      </c>
      <c r="C119" s="102" t="s">
        <v>265</v>
      </c>
      <c r="D119" s="102" t="s">
        <v>85</v>
      </c>
      <c r="E119" s="302"/>
      <c r="F119" s="99">
        <v>0.24585</v>
      </c>
      <c r="G119" s="99"/>
      <c r="H119" s="99"/>
    </row>
    <row r="120" spans="1:8" s="14" customFormat="1" ht="65.25" customHeight="1">
      <c r="A120" s="114" t="s">
        <v>597</v>
      </c>
      <c r="B120" s="115" t="s">
        <v>822</v>
      </c>
      <c r="C120" s="115" t="s">
        <v>814</v>
      </c>
      <c r="D120" s="115" t="s">
        <v>34</v>
      </c>
      <c r="E120" s="175"/>
      <c r="F120" s="148">
        <v>36</v>
      </c>
      <c r="G120" s="175"/>
      <c r="H120" s="148"/>
    </row>
    <row r="121" spans="1:9" ht="19.5" customHeight="1">
      <c r="A121" s="74">
        <f>A120+0.1</f>
        <v>22.1</v>
      </c>
      <c r="B121" s="102" t="s">
        <v>379</v>
      </c>
      <c r="C121" s="102" t="s">
        <v>26</v>
      </c>
      <c r="D121" s="111" t="s">
        <v>372</v>
      </c>
      <c r="E121" s="178"/>
      <c r="F121" s="99">
        <v>21.924</v>
      </c>
      <c r="G121" s="103"/>
      <c r="H121" s="99"/>
      <c r="I121" s="208"/>
    </row>
    <row r="122" spans="1:8" ht="20.25" customHeight="1">
      <c r="A122" s="74">
        <f>A121+0.1</f>
        <v>22.200000000000003</v>
      </c>
      <c r="B122" s="102" t="s">
        <v>379</v>
      </c>
      <c r="C122" s="102" t="s">
        <v>27</v>
      </c>
      <c r="D122" s="111" t="s">
        <v>375</v>
      </c>
      <c r="E122" s="178"/>
      <c r="F122" s="99">
        <v>0.0756</v>
      </c>
      <c r="G122" s="103"/>
      <c r="H122" s="99"/>
    </row>
    <row r="123" spans="1:8" ht="27.75" customHeight="1">
      <c r="A123" s="74">
        <f>A122+0.1</f>
        <v>22.300000000000004</v>
      </c>
      <c r="B123" s="102" t="s">
        <v>835</v>
      </c>
      <c r="C123" s="170" t="s">
        <v>815</v>
      </c>
      <c r="D123" s="102" t="s">
        <v>59</v>
      </c>
      <c r="E123" s="111"/>
      <c r="F123" s="99">
        <v>36</v>
      </c>
      <c r="G123" s="103"/>
      <c r="H123" s="99"/>
    </row>
    <row r="124" spans="1:8" ht="23.25" customHeight="1">
      <c r="A124" s="74">
        <f>A123+0.1</f>
        <v>22.400000000000006</v>
      </c>
      <c r="B124" s="102" t="s">
        <v>12</v>
      </c>
      <c r="C124" s="102" t="s">
        <v>813</v>
      </c>
      <c r="D124" s="102" t="s">
        <v>92</v>
      </c>
      <c r="E124" s="99"/>
      <c r="F124" s="99">
        <v>15</v>
      </c>
      <c r="G124" s="103"/>
      <c r="H124" s="99"/>
    </row>
    <row r="125" spans="1:8" ht="21.75" customHeight="1">
      <c r="A125" s="74">
        <f>A124+0.1</f>
        <v>22.500000000000007</v>
      </c>
      <c r="B125" s="102" t="s">
        <v>379</v>
      </c>
      <c r="C125" s="102" t="s">
        <v>265</v>
      </c>
      <c r="D125" s="102" t="s">
        <v>85</v>
      </c>
      <c r="E125" s="178"/>
      <c r="F125" s="99">
        <v>5.616</v>
      </c>
      <c r="G125" s="99"/>
      <c r="H125" s="99"/>
    </row>
    <row r="126" spans="1:8" ht="64.5" customHeight="1">
      <c r="A126" s="101" t="s">
        <v>528</v>
      </c>
      <c r="B126" s="101" t="s">
        <v>449</v>
      </c>
      <c r="C126" s="101" t="s">
        <v>816</v>
      </c>
      <c r="D126" s="101" t="s">
        <v>77</v>
      </c>
      <c r="E126" s="117"/>
      <c r="F126" s="105">
        <v>2</v>
      </c>
      <c r="G126" s="117"/>
      <c r="H126" s="108"/>
    </row>
    <row r="127" spans="1:8" ht="21" customHeight="1">
      <c r="A127" s="99">
        <f>A126+0.1</f>
        <v>23.1</v>
      </c>
      <c r="B127" s="102" t="s">
        <v>379</v>
      </c>
      <c r="C127" s="102" t="s">
        <v>26</v>
      </c>
      <c r="D127" s="111" t="s">
        <v>372</v>
      </c>
      <c r="E127" s="111"/>
      <c r="F127" s="99">
        <v>3.02</v>
      </c>
      <c r="G127" s="103"/>
      <c r="H127" s="111"/>
    </row>
    <row r="128" spans="1:8" ht="20.25" customHeight="1">
      <c r="A128" s="99">
        <f>A127+0.1</f>
        <v>23.200000000000003</v>
      </c>
      <c r="B128" s="102" t="s">
        <v>379</v>
      </c>
      <c r="C128" s="102" t="s">
        <v>27</v>
      </c>
      <c r="D128" s="111" t="s">
        <v>375</v>
      </c>
      <c r="E128" s="103"/>
      <c r="F128" s="99">
        <v>0.26</v>
      </c>
      <c r="G128" s="195"/>
      <c r="H128" s="111"/>
    </row>
    <row r="129" spans="1:10" ht="19.5" customHeight="1">
      <c r="A129" s="99">
        <f>A128+0.1</f>
        <v>23.300000000000004</v>
      </c>
      <c r="B129" s="102" t="s">
        <v>834</v>
      </c>
      <c r="C129" s="102" t="s">
        <v>816</v>
      </c>
      <c r="D129" s="102" t="s">
        <v>92</v>
      </c>
      <c r="E129" s="99"/>
      <c r="F129" s="99">
        <v>2</v>
      </c>
      <c r="G129" s="195"/>
      <c r="H129" s="111"/>
      <c r="J129" s="196"/>
    </row>
    <row r="130" spans="1:8" ht="20.25" customHeight="1">
      <c r="A130" s="99">
        <f>A129+0.1</f>
        <v>23.400000000000006</v>
      </c>
      <c r="B130" s="102" t="s">
        <v>379</v>
      </c>
      <c r="C130" s="102" t="s">
        <v>265</v>
      </c>
      <c r="D130" s="102" t="s">
        <v>85</v>
      </c>
      <c r="E130" s="103"/>
      <c r="F130" s="99">
        <v>0.14</v>
      </c>
      <c r="G130" s="103"/>
      <c r="H130" s="111"/>
    </row>
    <row r="131" spans="1:8" s="14" customFormat="1" ht="63.75" customHeight="1">
      <c r="A131" s="104" t="s">
        <v>529</v>
      </c>
      <c r="B131" s="101" t="s">
        <v>833</v>
      </c>
      <c r="C131" s="101" t="s">
        <v>869</v>
      </c>
      <c r="D131" s="101" t="s">
        <v>697</v>
      </c>
      <c r="E131" s="117"/>
      <c r="F131" s="105">
        <v>2</v>
      </c>
      <c r="G131" s="117"/>
      <c r="H131" s="105"/>
    </row>
    <row r="132" spans="1:8" ht="22.5" customHeight="1">
      <c r="A132" s="74">
        <f>A131+0.1</f>
        <v>24.1</v>
      </c>
      <c r="B132" s="102" t="s">
        <v>379</v>
      </c>
      <c r="C132" s="102" t="s">
        <v>26</v>
      </c>
      <c r="D132" s="111" t="s">
        <v>372</v>
      </c>
      <c r="E132" s="103"/>
      <c r="F132" s="99">
        <v>2.12</v>
      </c>
      <c r="G132" s="103"/>
      <c r="H132" s="99"/>
    </row>
    <row r="133" spans="1:8" ht="20.25" customHeight="1">
      <c r="A133" s="74">
        <f>A132+0.1</f>
        <v>24.200000000000003</v>
      </c>
      <c r="B133" s="102" t="s">
        <v>379</v>
      </c>
      <c r="C133" s="102" t="s">
        <v>27</v>
      </c>
      <c r="D133" s="111" t="s">
        <v>375</v>
      </c>
      <c r="E133" s="103"/>
      <c r="F133" s="99">
        <v>0.32</v>
      </c>
      <c r="G133" s="99"/>
      <c r="H133" s="99"/>
    </row>
    <row r="134" spans="1:8" ht="21.75" customHeight="1">
      <c r="A134" s="74">
        <f>A133+0.1</f>
        <v>24.300000000000004</v>
      </c>
      <c r="B134" s="102" t="s">
        <v>837</v>
      </c>
      <c r="C134" s="102" t="s">
        <v>817</v>
      </c>
      <c r="D134" s="102" t="s">
        <v>56</v>
      </c>
      <c r="E134" s="99"/>
      <c r="F134" s="99">
        <v>2</v>
      </c>
      <c r="G134" s="99"/>
      <c r="H134" s="99"/>
    </row>
    <row r="135" spans="1:9" ht="18" customHeight="1">
      <c r="A135" s="74">
        <f>A134+0.1</f>
        <v>24.400000000000006</v>
      </c>
      <c r="B135" s="102" t="s">
        <v>379</v>
      </c>
      <c r="C135" s="102" t="s">
        <v>265</v>
      </c>
      <c r="D135" s="102" t="s">
        <v>85</v>
      </c>
      <c r="E135" s="103"/>
      <c r="F135" s="107">
        <v>0.04</v>
      </c>
      <c r="G135" s="99"/>
      <c r="H135" s="99"/>
      <c r="I135" s="39"/>
    </row>
    <row r="136" spans="1:11" s="253" customFormat="1" ht="69" customHeight="1">
      <c r="A136" s="101" t="s">
        <v>466</v>
      </c>
      <c r="B136" s="101" t="s">
        <v>694</v>
      </c>
      <c r="C136" s="110" t="s">
        <v>838</v>
      </c>
      <c r="D136" s="110" t="s">
        <v>34</v>
      </c>
      <c r="E136" s="110"/>
      <c r="F136" s="105">
        <v>7.6</v>
      </c>
      <c r="G136" s="110"/>
      <c r="H136" s="105"/>
      <c r="I136" s="265"/>
      <c r="J136" s="254"/>
      <c r="K136" s="261"/>
    </row>
    <row r="137" spans="1:11" s="258" customFormat="1" ht="19.5" customHeight="1">
      <c r="A137" s="99">
        <f>A136+0.1</f>
        <v>25.1</v>
      </c>
      <c r="B137" s="250" t="s">
        <v>379</v>
      </c>
      <c r="C137" s="102" t="s">
        <v>26</v>
      </c>
      <c r="D137" s="111" t="s">
        <v>372</v>
      </c>
      <c r="E137" s="111"/>
      <c r="F137" s="255">
        <v>12.312</v>
      </c>
      <c r="G137" s="256"/>
      <c r="H137" s="257"/>
      <c r="J137" s="254"/>
      <c r="K137" s="262"/>
    </row>
    <row r="138" spans="1:11" s="258" customFormat="1" ht="18" customHeight="1">
      <c r="A138" s="99">
        <f>A137+0.1</f>
        <v>25.200000000000003</v>
      </c>
      <c r="B138" s="250" t="s">
        <v>379</v>
      </c>
      <c r="C138" s="102" t="s">
        <v>27</v>
      </c>
      <c r="D138" s="111" t="s">
        <v>375</v>
      </c>
      <c r="E138" s="107"/>
      <c r="F138" s="255">
        <v>0.7903999999999999</v>
      </c>
      <c r="G138" s="256"/>
      <c r="H138" s="257"/>
      <c r="J138" s="254"/>
      <c r="K138" s="263"/>
    </row>
    <row r="139" spans="1:11" s="270" customFormat="1" ht="19.5" customHeight="1">
      <c r="A139" s="99">
        <f>A138+0.1</f>
        <v>25.300000000000004</v>
      </c>
      <c r="B139" s="266" t="s">
        <v>840</v>
      </c>
      <c r="C139" s="119" t="s">
        <v>839</v>
      </c>
      <c r="D139" s="119" t="s">
        <v>34</v>
      </c>
      <c r="E139" s="267"/>
      <c r="F139" s="268">
        <v>7.675999999999999</v>
      </c>
      <c r="G139" s="267"/>
      <c r="H139" s="269"/>
      <c r="J139" s="271"/>
      <c r="K139" s="272"/>
    </row>
    <row r="140" spans="1:11" s="270" customFormat="1" ht="19.5" customHeight="1">
      <c r="A140" s="99">
        <f>A139+0.1</f>
        <v>25.400000000000006</v>
      </c>
      <c r="B140" s="266" t="s">
        <v>12</v>
      </c>
      <c r="C140" s="119" t="s">
        <v>695</v>
      </c>
      <c r="D140" s="119" t="s">
        <v>56</v>
      </c>
      <c r="E140" s="267"/>
      <c r="F140" s="268">
        <v>2</v>
      </c>
      <c r="G140" s="267"/>
      <c r="H140" s="269"/>
      <c r="J140" s="271"/>
      <c r="K140" s="272"/>
    </row>
    <row r="141" spans="1:11" s="259" customFormat="1" ht="19.5" customHeight="1">
      <c r="A141" s="99">
        <f>A139+0.1</f>
        <v>25.400000000000006</v>
      </c>
      <c r="B141" s="273" t="s">
        <v>379</v>
      </c>
      <c r="C141" s="102" t="s">
        <v>265</v>
      </c>
      <c r="D141" s="102" t="s">
        <v>85</v>
      </c>
      <c r="E141" s="274"/>
      <c r="F141" s="275">
        <v>1.0943999999999998</v>
      </c>
      <c r="G141" s="276"/>
      <c r="H141" s="277"/>
      <c r="J141" s="254"/>
      <c r="K141" s="264"/>
    </row>
    <row r="142" spans="1:8" s="14" customFormat="1" ht="60.75" customHeight="1">
      <c r="A142" s="104" t="s">
        <v>530</v>
      </c>
      <c r="B142" s="101" t="s">
        <v>696</v>
      </c>
      <c r="C142" s="101" t="s">
        <v>870</v>
      </c>
      <c r="D142" s="101" t="s">
        <v>697</v>
      </c>
      <c r="E142" s="117"/>
      <c r="F142" s="105">
        <v>2</v>
      </c>
      <c r="G142" s="117"/>
      <c r="H142" s="105"/>
    </row>
    <row r="143" spans="1:8" ht="18.75" customHeight="1">
      <c r="A143" s="74">
        <f>A142+0.1</f>
        <v>26.1</v>
      </c>
      <c r="B143" s="102" t="s">
        <v>379</v>
      </c>
      <c r="C143" s="102" t="s">
        <v>26</v>
      </c>
      <c r="D143" s="111" t="s">
        <v>372</v>
      </c>
      <c r="E143" s="103"/>
      <c r="F143" s="99">
        <v>3.18</v>
      </c>
      <c r="G143" s="103"/>
      <c r="H143" s="99"/>
    </row>
    <row r="144" spans="1:8" ht="16.5" customHeight="1">
      <c r="A144" s="74">
        <f>A143+0.1</f>
        <v>26.200000000000003</v>
      </c>
      <c r="B144" s="102" t="s">
        <v>379</v>
      </c>
      <c r="C144" s="102" t="s">
        <v>27</v>
      </c>
      <c r="D144" s="111" t="s">
        <v>375</v>
      </c>
      <c r="E144" s="103"/>
      <c r="F144" s="99">
        <v>0.12</v>
      </c>
      <c r="G144" s="99"/>
      <c r="H144" s="99"/>
    </row>
    <row r="145" spans="1:8" ht="24" customHeight="1">
      <c r="A145" s="74">
        <f>A144+0.1</f>
        <v>26.300000000000004</v>
      </c>
      <c r="B145" s="102" t="s">
        <v>12</v>
      </c>
      <c r="C145" s="102" t="s">
        <v>870</v>
      </c>
      <c r="D145" s="102" t="s">
        <v>56</v>
      </c>
      <c r="E145" s="99"/>
      <c r="F145" s="99">
        <v>2</v>
      </c>
      <c r="G145" s="192"/>
      <c r="H145" s="99"/>
    </row>
    <row r="146" spans="1:9" ht="18" customHeight="1">
      <c r="A146" s="74">
        <f>A145+0.1</f>
        <v>26.400000000000006</v>
      </c>
      <c r="B146" s="102" t="s">
        <v>379</v>
      </c>
      <c r="C146" s="102" t="s">
        <v>265</v>
      </c>
      <c r="D146" s="102" t="s">
        <v>85</v>
      </c>
      <c r="E146" s="103"/>
      <c r="F146" s="99">
        <v>1.32</v>
      </c>
      <c r="G146" s="99"/>
      <c r="H146" s="99"/>
      <c r="I146" s="39"/>
    </row>
    <row r="147" spans="1:8" s="14" customFormat="1" ht="50.25" customHeight="1">
      <c r="A147" s="104" t="s">
        <v>953</v>
      </c>
      <c r="B147" s="101" t="s">
        <v>698</v>
      </c>
      <c r="C147" s="101" t="s">
        <v>818</v>
      </c>
      <c r="D147" s="101" t="s">
        <v>28</v>
      </c>
      <c r="E147" s="117"/>
      <c r="F147" s="105">
        <v>2</v>
      </c>
      <c r="G147" s="117"/>
      <c r="H147" s="105"/>
    </row>
    <row r="148" spans="1:8" ht="21.75" customHeight="1">
      <c r="A148" s="74">
        <f>A147+0.1</f>
        <v>27.1</v>
      </c>
      <c r="B148" s="102" t="s">
        <v>379</v>
      </c>
      <c r="C148" s="102" t="s">
        <v>26</v>
      </c>
      <c r="D148" s="111" t="s">
        <v>372</v>
      </c>
      <c r="E148" s="103"/>
      <c r="F148" s="99">
        <v>3.18</v>
      </c>
      <c r="G148" s="103"/>
      <c r="H148" s="99"/>
    </row>
    <row r="149" spans="1:8" ht="19.5" customHeight="1">
      <c r="A149" s="74">
        <f>A148+0.1</f>
        <v>27.200000000000003</v>
      </c>
      <c r="B149" s="102" t="s">
        <v>379</v>
      </c>
      <c r="C149" s="102" t="s">
        <v>27</v>
      </c>
      <c r="D149" s="111" t="s">
        <v>375</v>
      </c>
      <c r="E149" s="103"/>
      <c r="F149" s="99">
        <v>0.12</v>
      </c>
      <c r="G149" s="99"/>
      <c r="H149" s="99"/>
    </row>
    <row r="150" spans="1:8" ht="22.5" customHeight="1">
      <c r="A150" s="74">
        <f>A149+0.1</f>
        <v>27.300000000000004</v>
      </c>
      <c r="B150" s="102" t="s">
        <v>841</v>
      </c>
      <c r="C150" s="102" t="s">
        <v>818</v>
      </c>
      <c r="D150" s="102" t="s">
        <v>28</v>
      </c>
      <c r="E150" s="99"/>
      <c r="F150" s="99">
        <v>2</v>
      </c>
      <c r="G150" s="99"/>
      <c r="H150" s="99"/>
    </row>
    <row r="151" spans="1:9" ht="21" customHeight="1">
      <c r="A151" s="74">
        <f>A150+0.1</f>
        <v>27.400000000000006</v>
      </c>
      <c r="B151" s="102" t="s">
        <v>379</v>
      </c>
      <c r="C151" s="102" t="s">
        <v>265</v>
      </c>
      <c r="D151" s="102" t="s">
        <v>85</v>
      </c>
      <c r="E151" s="103"/>
      <c r="F151" s="99">
        <v>1.32</v>
      </c>
      <c r="G151" s="99"/>
      <c r="H151" s="99"/>
      <c r="I151" s="39"/>
    </row>
    <row r="152" spans="1:8" s="14" customFormat="1" ht="63.75" customHeight="1">
      <c r="A152" s="104" t="s">
        <v>254</v>
      </c>
      <c r="B152" s="101" t="s">
        <v>833</v>
      </c>
      <c r="C152" s="101" t="s">
        <v>820</v>
      </c>
      <c r="D152" s="101" t="s">
        <v>697</v>
      </c>
      <c r="E152" s="117"/>
      <c r="F152" s="105">
        <v>1</v>
      </c>
      <c r="G152" s="117"/>
      <c r="H152" s="105"/>
    </row>
    <row r="153" spans="1:8" ht="22.5" customHeight="1">
      <c r="A153" s="74">
        <f>A152+0.1</f>
        <v>28.1</v>
      </c>
      <c r="B153" s="102" t="s">
        <v>379</v>
      </c>
      <c r="C153" s="102" t="s">
        <v>26</v>
      </c>
      <c r="D153" s="111" t="s">
        <v>372</v>
      </c>
      <c r="E153" s="103"/>
      <c r="F153" s="99">
        <v>1.06</v>
      </c>
      <c r="G153" s="103"/>
      <c r="H153" s="99"/>
    </row>
    <row r="154" spans="1:8" ht="20.25" customHeight="1">
      <c r="A154" s="74">
        <f>A153+0.1</f>
        <v>28.200000000000003</v>
      </c>
      <c r="B154" s="102" t="s">
        <v>379</v>
      </c>
      <c r="C154" s="102" t="s">
        <v>27</v>
      </c>
      <c r="D154" s="111" t="s">
        <v>375</v>
      </c>
      <c r="E154" s="103"/>
      <c r="F154" s="99">
        <v>0.16</v>
      </c>
      <c r="G154" s="99"/>
      <c r="H154" s="99"/>
    </row>
    <row r="155" spans="1:8" ht="21.75" customHeight="1">
      <c r="A155" s="74">
        <f>A154+0.1</f>
        <v>28.300000000000004</v>
      </c>
      <c r="B155" s="102" t="s">
        <v>836</v>
      </c>
      <c r="C155" s="102" t="s">
        <v>817</v>
      </c>
      <c r="D155" s="102" t="s">
        <v>56</v>
      </c>
      <c r="E155" s="99"/>
      <c r="F155" s="99">
        <v>1</v>
      </c>
      <c r="G155" s="99"/>
      <c r="H155" s="99"/>
    </row>
    <row r="156" spans="1:9" ht="18" customHeight="1">
      <c r="A156" s="74">
        <f>A155+0.1</f>
        <v>28.400000000000006</v>
      </c>
      <c r="B156" s="102" t="s">
        <v>379</v>
      </c>
      <c r="C156" s="102" t="s">
        <v>265</v>
      </c>
      <c r="D156" s="102" t="s">
        <v>85</v>
      </c>
      <c r="E156" s="103"/>
      <c r="F156" s="99">
        <v>0.02</v>
      </c>
      <c r="G156" s="99"/>
      <c r="H156" s="99"/>
      <c r="I156" s="39"/>
    </row>
    <row r="157" spans="1:8" s="14" customFormat="1" ht="28.5" customHeight="1">
      <c r="A157" s="104" t="s">
        <v>778</v>
      </c>
      <c r="B157" s="101" t="s">
        <v>12</v>
      </c>
      <c r="C157" s="101" t="s">
        <v>821</v>
      </c>
      <c r="D157" s="101" t="s">
        <v>28</v>
      </c>
      <c r="E157" s="117"/>
      <c r="F157" s="105">
        <v>260</v>
      </c>
      <c r="G157" s="117"/>
      <c r="H157" s="105"/>
    </row>
    <row r="158" spans="1:8" ht="21.75" customHeight="1">
      <c r="A158" s="74">
        <f>A157+0.1</f>
        <v>29.1</v>
      </c>
      <c r="B158" s="102"/>
      <c r="C158" s="102" t="s">
        <v>26</v>
      </c>
      <c r="D158" s="102" t="s">
        <v>28</v>
      </c>
      <c r="E158" s="195"/>
      <c r="F158" s="99">
        <v>260</v>
      </c>
      <c r="G158" s="103"/>
      <c r="H158" s="99"/>
    </row>
    <row r="159" spans="1:8" ht="22.5" customHeight="1">
      <c r="A159" s="74">
        <f>A158+0.1</f>
        <v>29.200000000000003</v>
      </c>
      <c r="B159" s="102"/>
      <c r="C159" s="102" t="s">
        <v>821</v>
      </c>
      <c r="D159" s="102" t="s">
        <v>28</v>
      </c>
      <c r="E159" s="192"/>
      <c r="F159" s="99">
        <v>260</v>
      </c>
      <c r="G159" s="99"/>
      <c r="H159" s="99"/>
    </row>
    <row r="160" spans="1:9" s="14" customFormat="1" ht="36.75" customHeight="1">
      <c r="A160" s="104" t="s">
        <v>791</v>
      </c>
      <c r="B160" s="211" t="s">
        <v>871</v>
      </c>
      <c r="C160" s="211" t="s">
        <v>872</v>
      </c>
      <c r="D160" s="211" t="s">
        <v>31</v>
      </c>
      <c r="E160" s="216"/>
      <c r="F160" s="222">
        <v>2.2</v>
      </c>
      <c r="G160" s="216"/>
      <c r="H160" s="105"/>
      <c r="I160" s="38"/>
    </row>
    <row r="161" spans="1:8" ht="21" customHeight="1">
      <c r="A161" s="74">
        <f>A160+0.1</f>
        <v>30.1</v>
      </c>
      <c r="B161" s="206" t="s">
        <v>379</v>
      </c>
      <c r="C161" s="206" t="s">
        <v>26</v>
      </c>
      <c r="D161" s="206" t="s">
        <v>873</v>
      </c>
      <c r="E161" s="212"/>
      <c r="F161" s="192">
        <v>0.4642</v>
      </c>
      <c r="G161" s="195"/>
      <c r="H161" s="210"/>
    </row>
    <row r="162" spans="1:8" ht="17.25" customHeight="1">
      <c r="A162" s="74">
        <f>A161+0.1</f>
        <v>30.200000000000003</v>
      </c>
      <c r="B162" s="206" t="s">
        <v>879</v>
      </c>
      <c r="C162" s="206" t="s">
        <v>874</v>
      </c>
      <c r="D162" s="206" t="s">
        <v>873</v>
      </c>
      <c r="E162" s="192"/>
      <c r="F162" s="192">
        <v>1</v>
      </c>
      <c r="G162" s="195"/>
      <c r="H162" s="210"/>
    </row>
    <row r="163" spans="1:8" ht="18" customHeight="1">
      <c r="A163" s="74">
        <f>A162+0.1</f>
        <v>30.300000000000004</v>
      </c>
      <c r="B163" s="206"/>
      <c r="C163" s="206" t="s">
        <v>875</v>
      </c>
      <c r="D163" s="206" t="s">
        <v>28</v>
      </c>
      <c r="E163" s="195"/>
      <c r="F163" s="192">
        <v>5</v>
      </c>
      <c r="G163" s="195"/>
      <c r="H163" s="210"/>
    </row>
    <row r="164" spans="1:11" s="253" customFormat="1" ht="48" customHeight="1">
      <c r="A164" s="104" t="s">
        <v>792</v>
      </c>
      <c r="B164" s="101" t="s">
        <v>701</v>
      </c>
      <c r="C164" s="110" t="s">
        <v>819</v>
      </c>
      <c r="D164" s="101" t="s">
        <v>56</v>
      </c>
      <c r="E164" s="110"/>
      <c r="F164" s="118">
        <v>1</v>
      </c>
      <c r="G164" s="110"/>
      <c r="H164" s="105"/>
      <c r="J164" s="254"/>
      <c r="K164" s="261"/>
    </row>
    <row r="165" spans="1:11" s="258" customFormat="1" ht="21" customHeight="1">
      <c r="A165" s="74">
        <f>A164+0.1</f>
        <v>31.1</v>
      </c>
      <c r="B165" s="119" t="s">
        <v>379</v>
      </c>
      <c r="C165" s="102" t="s">
        <v>26</v>
      </c>
      <c r="D165" s="111" t="s">
        <v>372</v>
      </c>
      <c r="E165" s="119"/>
      <c r="F165" s="255">
        <v>13.3</v>
      </c>
      <c r="G165" s="256"/>
      <c r="H165" s="257"/>
      <c r="J165" s="254"/>
      <c r="K165" s="262"/>
    </row>
    <row r="166" spans="1:11" s="258" customFormat="1" ht="20.25" customHeight="1">
      <c r="A166" s="74">
        <f>A165+0.1</f>
        <v>31.200000000000003</v>
      </c>
      <c r="B166" s="119" t="s">
        <v>379</v>
      </c>
      <c r="C166" s="102" t="s">
        <v>27</v>
      </c>
      <c r="D166" s="111" t="s">
        <v>375</v>
      </c>
      <c r="E166" s="111"/>
      <c r="F166" s="255">
        <v>0.39</v>
      </c>
      <c r="G166" s="256"/>
      <c r="H166" s="257"/>
      <c r="J166" s="254"/>
      <c r="K166" s="263"/>
    </row>
    <row r="167" spans="1:11" s="258" customFormat="1" ht="21" customHeight="1">
      <c r="A167" s="74">
        <f>A166+0.1</f>
        <v>31.300000000000004</v>
      </c>
      <c r="B167" s="119" t="s">
        <v>844</v>
      </c>
      <c r="C167" s="119" t="s">
        <v>702</v>
      </c>
      <c r="D167" s="102" t="s">
        <v>56</v>
      </c>
      <c r="E167" s="111"/>
      <c r="F167" s="255">
        <v>1</v>
      </c>
      <c r="G167" s="256"/>
      <c r="H167" s="257"/>
      <c r="J167" s="254"/>
      <c r="K167" s="263"/>
    </row>
    <row r="168" spans="1:11" s="259" customFormat="1" ht="21" customHeight="1">
      <c r="A168" s="74">
        <f>A167+0.1</f>
        <v>31.400000000000006</v>
      </c>
      <c r="B168" s="119" t="s">
        <v>379</v>
      </c>
      <c r="C168" s="102" t="s">
        <v>265</v>
      </c>
      <c r="D168" s="102" t="s">
        <v>85</v>
      </c>
      <c r="E168" s="256"/>
      <c r="F168" s="255">
        <v>1.58</v>
      </c>
      <c r="G168" s="256"/>
      <c r="H168" s="257"/>
      <c r="J168" s="254"/>
      <c r="K168" s="264"/>
    </row>
    <row r="169" spans="1:8" s="14" customFormat="1" ht="66.75" customHeight="1">
      <c r="A169" s="104" t="s">
        <v>253</v>
      </c>
      <c r="B169" s="101" t="s">
        <v>97</v>
      </c>
      <c r="C169" s="101" t="s">
        <v>96</v>
      </c>
      <c r="D169" s="101" t="s">
        <v>28</v>
      </c>
      <c r="E169" s="105"/>
      <c r="F169" s="105">
        <v>14</v>
      </c>
      <c r="G169" s="105"/>
      <c r="H169" s="105"/>
    </row>
    <row r="170" spans="1:8" ht="18.75" customHeight="1">
      <c r="A170" s="74">
        <f>A169+0.1</f>
        <v>32.1</v>
      </c>
      <c r="B170" s="102" t="s">
        <v>379</v>
      </c>
      <c r="C170" s="102" t="s">
        <v>26</v>
      </c>
      <c r="D170" s="111" t="s">
        <v>372</v>
      </c>
      <c r="E170" s="107"/>
      <c r="F170" s="99">
        <v>2.758</v>
      </c>
      <c r="G170" s="103"/>
      <c r="H170" s="99"/>
    </row>
    <row r="171" spans="1:8" ht="22.5" customHeight="1">
      <c r="A171" s="74">
        <f>A170+0.1</f>
        <v>32.2</v>
      </c>
      <c r="B171" s="102" t="s">
        <v>379</v>
      </c>
      <c r="C171" s="102" t="s">
        <v>27</v>
      </c>
      <c r="D171" s="111" t="s">
        <v>375</v>
      </c>
      <c r="E171" s="132"/>
      <c r="F171" s="99">
        <v>0.2282</v>
      </c>
      <c r="G171" s="99"/>
      <c r="H171" s="99"/>
    </row>
    <row r="172" spans="1:10" ht="15.75" customHeight="1">
      <c r="A172" s="104"/>
      <c r="B172" s="102"/>
      <c r="C172" s="101" t="s">
        <v>67</v>
      </c>
      <c r="D172" s="101" t="s">
        <v>85</v>
      </c>
      <c r="E172" s="117"/>
      <c r="F172" s="117"/>
      <c r="G172" s="118"/>
      <c r="H172" s="105"/>
      <c r="I172" s="42"/>
      <c r="J172" s="14"/>
    </row>
    <row r="173" spans="1:10" ht="15.75" customHeight="1">
      <c r="A173" s="104"/>
      <c r="B173" s="102"/>
      <c r="C173" s="101" t="s">
        <v>68</v>
      </c>
      <c r="D173" s="101" t="s">
        <v>85</v>
      </c>
      <c r="E173" s="117"/>
      <c r="F173" s="117"/>
      <c r="G173" s="118"/>
      <c r="H173" s="105"/>
      <c r="I173" s="14"/>
      <c r="J173" s="14"/>
    </row>
    <row r="174" spans="1:10" ht="18" customHeight="1">
      <c r="A174" s="104"/>
      <c r="B174" s="102"/>
      <c r="C174" s="102" t="s">
        <v>69</v>
      </c>
      <c r="D174" s="101" t="s">
        <v>85</v>
      </c>
      <c r="E174" s="117"/>
      <c r="F174" s="117"/>
      <c r="G174" s="117"/>
      <c r="H174" s="99"/>
      <c r="I174" s="42"/>
      <c r="J174" s="14"/>
    </row>
    <row r="175" spans="1:10" ht="17.25" customHeight="1">
      <c r="A175" s="104"/>
      <c r="B175" s="102"/>
      <c r="C175" s="167" t="s">
        <v>86</v>
      </c>
      <c r="D175" s="102" t="s">
        <v>84</v>
      </c>
      <c r="E175" s="142"/>
      <c r="F175" s="138"/>
      <c r="G175" s="138"/>
      <c r="H175" s="137"/>
      <c r="I175" s="42"/>
      <c r="J175" s="14"/>
    </row>
    <row r="176" spans="1:10" ht="17.25" customHeight="1">
      <c r="A176" s="104"/>
      <c r="B176" s="102"/>
      <c r="C176" s="167" t="s">
        <v>87</v>
      </c>
      <c r="D176" s="102" t="s">
        <v>84</v>
      </c>
      <c r="E176" s="142"/>
      <c r="F176" s="138"/>
      <c r="G176" s="138"/>
      <c r="H176" s="137"/>
      <c r="I176" s="42"/>
      <c r="J176" s="14"/>
    </row>
    <row r="177" spans="1:10" ht="15.75" customHeight="1">
      <c r="A177" s="104"/>
      <c r="B177" s="102"/>
      <c r="C177" s="101" t="s">
        <v>11</v>
      </c>
      <c r="D177" s="101" t="s">
        <v>85</v>
      </c>
      <c r="E177" s="117"/>
      <c r="F177" s="117"/>
      <c r="G177" s="117"/>
      <c r="H177" s="105"/>
      <c r="I177" s="28"/>
      <c r="J177" s="14"/>
    </row>
    <row r="178" spans="1:10" ht="22.5" customHeight="1">
      <c r="A178" s="104"/>
      <c r="B178" s="102"/>
      <c r="C178" s="101" t="s">
        <v>88</v>
      </c>
      <c r="D178" s="101" t="s">
        <v>85</v>
      </c>
      <c r="E178" s="179"/>
      <c r="F178" s="180" t="s">
        <v>962</v>
      </c>
      <c r="G178" s="179"/>
      <c r="H178" s="105"/>
      <c r="I178" s="14"/>
      <c r="J178" s="14"/>
    </row>
    <row r="179" spans="1:10" ht="19.5" customHeight="1">
      <c r="A179" s="104"/>
      <c r="B179" s="102"/>
      <c r="C179" s="101" t="s">
        <v>70</v>
      </c>
      <c r="D179" s="101" t="s">
        <v>85</v>
      </c>
      <c r="E179" s="117"/>
      <c r="F179" s="117"/>
      <c r="G179" s="117"/>
      <c r="H179" s="181"/>
      <c r="I179" s="45"/>
      <c r="J179" s="14"/>
    </row>
    <row r="180" spans="1:10" ht="21" customHeight="1">
      <c r="A180" s="104"/>
      <c r="B180" s="102"/>
      <c r="C180" s="101" t="s">
        <v>71</v>
      </c>
      <c r="D180" s="101" t="s">
        <v>85</v>
      </c>
      <c r="E180" s="117"/>
      <c r="F180" s="180" t="s">
        <v>962</v>
      </c>
      <c r="G180" s="117"/>
      <c r="H180" s="105"/>
      <c r="I180" s="14"/>
      <c r="J180" s="14"/>
    </row>
    <row r="181" spans="1:10" ht="18.75" customHeight="1">
      <c r="A181" s="104"/>
      <c r="B181" s="102"/>
      <c r="C181" s="101" t="s">
        <v>11</v>
      </c>
      <c r="D181" s="101" t="s">
        <v>85</v>
      </c>
      <c r="E181" s="117"/>
      <c r="F181" s="117"/>
      <c r="G181" s="117"/>
      <c r="H181" s="105"/>
      <c r="I181" s="28"/>
      <c r="J181" s="14"/>
    </row>
    <row r="182" spans="1:10" ht="21.75" customHeight="1">
      <c r="A182" s="104"/>
      <c r="B182" s="101"/>
      <c r="C182" s="101" t="s">
        <v>72</v>
      </c>
      <c r="D182" s="101" t="s">
        <v>85</v>
      </c>
      <c r="E182" s="117"/>
      <c r="F182" s="180" t="s">
        <v>962</v>
      </c>
      <c r="G182" s="117"/>
      <c r="H182" s="105"/>
      <c r="I182" s="14"/>
      <c r="J182" s="28"/>
    </row>
    <row r="183" spans="1:9" ht="25.5" customHeight="1">
      <c r="A183" s="106"/>
      <c r="B183" s="101"/>
      <c r="C183" s="101" t="s">
        <v>73</v>
      </c>
      <c r="D183" s="101" t="s">
        <v>85</v>
      </c>
      <c r="E183" s="103"/>
      <c r="F183" s="103"/>
      <c r="G183" s="182"/>
      <c r="H183" s="105"/>
      <c r="I183" s="30"/>
    </row>
    <row r="184" ht="12.75">
      <c r="A184" s="48"/>
    </row>
    <row r="185" spans="1:8" ht="15" customHeight="1">
      <c r="A185" s="49"/>
      <c r="B185" s="335"/>
      <c r="C185" s="335"/>
      <c r="D185" s="335"/>
      <c r="E185" s="335"/>
      <c r="F185" s="335"/>
      <c r="G185" s="335"/>
      <c r="H185" s="335"/>
    </row>
    <row r="186" spans="1:9" ht="15" customHeight="1">
      <c r="A186" s="48"/>
      <c r="B186" s="335"/>
      <c r="C186" s="335"/>
      <c r="D186" s="335"/>
      <c r="E186" s="335"/>
      <c r="F186" s="335"/>
      <c r="G186" s="335"/>
      <c r="H186" s="335"/>
      <c r="I186" s="150"/>
    </row>
    <row r="191" spans="3:10" ht="15" customHeight="1">
      <c r="C191" s="312"/>
      <c r="D191" s="312"/>
      <c r="E191" s="312"/>
      <c r="F191" s="312"/>
      <c r="G191" s="312"/>
      <c r="H191" s="312"/>
      <c r="I191" s="312"/>
      <c r="J191" s="312"/>
    </row>
  </sheetData>
  <sheetProtection/>
  <mergeCells count="15">
    <mergeCell ref="A7:H7"/>
    <mergeCell ref="A1:H1"/>
    <mergeCell ref="A2:H2"/>
    <mergeCell ref="A3:H3"/>
    <mergeCell ref="A4:D4"/>
    <mergeCell ref="A5:D5"/>
    <mergeCell ref="A6:D6"/>
    <mergeCell ref="C191:J191"/>
    <mergeCell ref="A8:A9"/>
    <mergeCell ref="B8:B9"/>
    <mergeCell ref="C8:C9"/>
    <mergeCell ref="D8:D9"/>
    <mergeCell ref="E8:F8"/>
    <mergeCell ref="G8:H8"/>
    <mergeCell ref="B185:H18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88">
      <selection activeCell="N97" sqref="N97"/>
    </sheetView>
  </sheetViews>
  <sheetFormatPr defaultColWidth="9.00390625" defaultRowHeight="12.75"/>
  <cols>
    <col min="1" max="1" width="5.875" style="0" customWidth="1"/>
    <col min="2" max="2" width="10.0039062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  <col min="9" max="9" width="15.25390625" style="0" bestFit="1" customWidth="1"/>
  </cols>
  <sheetData>
    <row r="1" spans="1:8" ht="19.5">
      <c r="A1" s="321" t="s">
        <v>74</v>
      </c>
      <c r="B1" s="321"/>
      <c r="C1" s="321"/>
      <c r="D1" s="321"/>
      <c r="E1" s="321"/>
      <c r="F1" s="321"/>
      <c r="G1" s="321"/>
      <c r="H1" s="321"/>
    </row>
    <row r="2" spans="1:8" ht="47.25" customHeight="1">
      <c r="A2" s="322" t="s">
        <v>541</v>
      </c>
      <c r="B2" s="322"/>
      <c r="C2" s="322"/>
      <c r="D2" s="322"/>
      <c r="E2" s="322"/>
      <c r="F2" s="322"/>
      <c r="G2" s="322"/>
      <c r="H2" s="322"/>
    </row>
    <row r="3" spans="1:8" ht="18" customHeight="1">
      <c r="A3" s="333" t="s">
        <v>868</v>
      </c>
      <c r="B3" s="333"/>
      <c r="C3" s="333"/>
      <c r="D3" s="333"/>
      <c r="E3" s="333"/>
      <c r="F3" s="333"/>
      <c r="G3" s="333"/>
      <c r="H3" s="333"/>
    </row>
    <row r="4" spans="1:8" ht="18.75" customHeight="1">
      <c r="A4" s="324" t="s">
        <v>369</v>
      </c>
      <c r="B4" s="324"/>
      <c r="C4" s="324"/>
      <c r="D4" s="324"/>
      <c r="E4" s="171">
        <f>H114</f>
        <v>0</v>
      </c>
      <c r="F4" s="83" t="s">
        <v>84</v>
      </c>
      <c r="G4" s="172"/>
      <c r="H4" s="172"/>
    </row>
    <row r="5" spans="1:8" ht="21" customHeight="1">
      <c r="A5" s="325" t="s">
        <v>370</v>
      </c>
      <c r="B5" s="325"/>
      <c r="C5" s="325"/>
      <c r="D5" s="325"/>
      <c r="E5" s="171">
        <f>H105</f>
        <v>0</v>
      </c>
      <c r="F5" s="83" t="s">
        <v>85</v>
      </c>
      <c r="G5" s="172"/>
      <c r="H5" s="172"/>
    </row>
    <row r="6" spans="1:8" ht="20.25" customHeight="1">
      <c r="A6" s="324" t="s">
        <v>371</v>
      </c>
      <c r="B6" s="324"/>
      <c r="C6" s="324"/>
      <c r="D6" s="324"/>
      <c r="E6" s="171">
        <f>E5/6</f>
        <v>0</v>
      </c>
      <c r="F6" s="83" t="s">
        <v>84</v>
      </c>
      <c r="G6" s="87"/>
      <c r="H6" s="87"/>
    </row>
    <row r="7" spans="1:8" ht="24" customHeight="1">
      <c r="A7" s="326" t="s">
        <v>542</v>
      </c>
      <c r="B7" s="326"/>
      <c r="C7" s="326"/>
      <c r="D7" s="326"/>
      <c r="E7" s="326"/>
      <c r="F7" s="326"/>
      <c r="G7" s="326"/>
      <c r="H7" s="326"/>
    </row>
    <row r="8" spans="1:8" ht="15" customHeight="1">
      <c r="A8" s="6"/>
      <c r="B8" s="6"/>
      <c r="C8" s="6"/>
      <c r="D8" s="6"/>
      <c r="E8" s="6"/>
      <c r="F8" s="2"/>
      <c r="G8" s="2"/>
      <c r="H8" s="1"/>
    </row>
    <row r="9" spans="1:8" ht="30" customHeight="1">
      <c r="A9" s="336" t="s">
        <v>105</v>
      </c>
      <c r="B9" s="329" t="s">
        <v>257</v>
      </c>
      <c r="C9" s="330" t="s">
        <v>258</v>
      </c>
      <c r="D9" s="331" t="s">
        <v>259</v>
      </c>
      <c r="E9" s="332" t="s">
        <v>260</v>
      </c>
      <c r="F9" s="332"/>
      <c r="G9" s="332" t="s">
        <v>369</v>
      </c>
      <c r="H9" s="332"/>
    </row>
    <row r="10" spans="1:8" ht="72" customHeight="1">
      <c r="A10" s="337"/>
      <c r="B10" s="329"/>
      <c r="C10" s="330"/>
      <c r="D10" s="331"/>
      <c r="E10" s="151" t="s">
        <v>261</v>
      </c>
      <c r="F10" s="151" t="s">
        <v>262</v>
      </c>
      <c r="G10" s="151" t="s">
        <v>261</v>
      </c>
      <c r="H10" s="151" t="s">
        <v>263</v>
      </c>
    </row>
    <row r="11" spans="1:8" ht="13.5">
      <c r="A11" s="3" t="s">
        <v>114</v>
      </c>
      <c r="B11" s="3" t="s">
        <v>115</v>
      </c>
      <c r="C11" s="3" t="s">
        <v>116</v>
      </c>
      <c r="D11" s="3" t="s">
        <v>117</v>
      </c>
      <c r="E11" s="3" t="s">
        <v>118</v>
      </c>
      <c r="F11" s="3" t="s">
        <v>119</v>
      </c>
      <c r="G11" s="3" t="s">
        <v>107</v>
      </c>
      <c r="H11" s="20">
        <v>8</v>
      </c>
    </row>
    <row r="12" spans="1:8" ht="17.25" customHeight="1">
      <c r="A12" s="104"/>
      <c r="B12" s="104"/>
      <c r="C12" s="104" t="s">
        <v>89</v>
      </c>
      <c r="D12" s="104"/>
      <c r="E12" s="104"/>
      <c r="F12" s="104"/>
      <c r="G12" s="104"/>
      <c r="H12" s="95"/>
    </row>
    <row r="13" spans="1:8" s="14" customFormat="1" ht="60.75" customHeight="1">
      <c r="A13" s="104" t="s">
        <v>114</v>
      </c>
      <c r="B13" s="101" t="s">
        <v>455</v>
      </c>
      <c r="C13" s="101" t="s">
        <v>659</v>
      </c>
      <c r="D13" s="101" t="s">
        <v>90</v>
      </c>
      <c r="E13" s="117"/>
      <c r="F13" s="108">
        <v>21.85</v>
      </c>
      <c r="G13" s="117"/>
      <c r="H13" s="105"/>
    </row>
    <row r="14" spans="1:8" ht="19.5" customHeight="1">
      <c r="A14" s="74">
        <f>A13+0.1</f>
        <v>1.1</v>
      </c>
      <c r="B14" s="102" t="s">
        <v>379</v>
      </c>
      <c r="C14" s="102" t="s">
        <v>26</v>
      </c>
      <c r="D14" s="111" t="s">
        <v>372</v>
      </c>
      <c r="E14" s="178"/>
      <c r="F14" s="99">
        <v>12.73855</v>
      </c>
      <c r="G14" s="103"/>
      <c r="H14" s="99"/>
    </row>
    <row r="15" spans="1:8" ht="19.5" customHeight="1">
      <c r="A15" s="74">
        <f>A14+0.1</f>
        <v>1.2000000000000002</v>
      </c>
      <c r="B15" s="102" t="s">
        <v>379</v>
      </c>
      <c r="C15" s="102" t="s">
        <v>27</v>
      </c>
      <c r="D15" s="111" t="s">
        <v>375</v>
      </c>
      <c r="E15" s="178"/>
      <c r="F15" s="99">
        <v>0.10051</v>
      </c>
      <c r="G15" s="103"/>
      <c r="H15" s="99"/>
    </row>
    <row r="16" spans="1:8" ht="19.5" customHeight="1">
      <c r="A16" s="74">
        <f>A15+0.1</f>
        <v>1.3000000000000003</v>
      </c>
      <c r="B16" s="102" t="s">
        <v>704</v>
      </c>
      <c r="C16" s="102" t="s">
        <v>660</v>
      </c>
      <c r="D16" s="102" t="s">
        <v>91</v>
      </c>
      <c r="E16" s="111"/>
      <c r="F16" s="99">
        <v>22.0685</v>
      </c>
      <c r="G16" s="195"/>
      <c r="H16" s="99"/>
    </row>
    <row r="17" spans="1:8" ht="19.5" customHeight="1">
      <c r="A17" s="74">
        <f>A16+0.1</f>
        <v>1.4000000000000004</v>
      </c>
      <c r="B17" s="102" t="s">
        <v>12</v>
      </c>
      <c r="C17" s="102" t="s">
        <v>661</v>
      </c>
      <c r="D17" s="102" t="s">
        <v>92</v>
      </c>
      <c r="E17" s="99"/>
      <c r="F17" s="99">
        <v>14</v>
      </c>
      <c r="G17" s="195"/>
      <c r="H17" s="99"/>
    </row>
    <row r="18" spans="1:8" ht="19.5" customHeight="1">
      <c r="A18" s="74">
        <f>A17+0.1</f>
        <v>1.5000000000000004</v>
      </c>
      <c r="B18" s="102" t="s">
        <v>379</v>
      </c>
      <c r="C18" s="102" t="s">
        <v>265</v>
      </c>
      <c r="D18" s="102" t="s">
        <v>85</v>
      </c>
      <c r="E18" s="178"/>
      <c r="F18" s="99">
        <v>4.5448</v>
      </c>
      <c r="G18" s="103"/>
      <c r="H18" s="99"/>
    </row>
    <row r="19" spans="1:8" ht="62.25" customHeight="1">
      <c r="A19" s="101" t="s">
        <v>115</v>
      </c>
      <c r="B19" s="101" t="s">
        <v>449</v>
      </c>
      <c r="C19" s="101" t="s">
        <v>662</v>
      </c>
      <c r="D19" s="101" t="s">
        <v>77</v>
      </c>
      <c r="E19" s="117"/>
      <c r="F19" s="105">
        <v>2</v>
      </c>
      <c r="G19" s="117"/>
      <c r="H19" s="108"/>
    </row>
    <row r="20" spans="1:8" ht="21" customHeight="1">
      <c r="A20" s="99">
        <f>A19+0.1</f>
        <v>2.1</v>
      </c>
      <c r="B20" s="102" t="s">
        <v>379</v>
      </c>
      <c r="C20" s="102" t="s">
        <v>26</v>
      </c>
      <c r="D20" s="111" t="s">
        <v>372</v>
      </c>
      <c r="E20" s="111"/>
      <c r="F20" s="99">
        <v>3.02</v>
      </c>
      <c r="G20" s="103"/>
      <c r="H20" s="111"/>
    </row>
    <row r="21" spans="1:8" ht="20.25" customHeight="1">
      <c r="A21" s="99">
        <f>A20+0.1</f>
        <v>2.2</v>
      </c>
      <c r="B21" s="102" t="s">
        <v>379</v>
      </c>
      <c r="C21" s="102" t="s">
        <v>27</v>
      </c>
      <c r="D21" s="111" t="s">
        <v>375</v>
      </c>
      <c r="E21" s="103"/>
      <c r="F21" s="99">
        <v>0.26</v>
      </c>
      <c r="G21" s="195"/>
      <c r="H21" s="111"/>
    </row>
    <row r="22" spans="1:10" ht="19.5" customHeight="1">
      <c r="A22" s="99">
        <f>A21+0.1</f>
        <v>2.3000000000000003</v>
      </c>
      <c r="B22" s="102" t="s">
        <v>705</v>
      </c>
      <c r="C22" s="102" t="s">
        <v>663</v>
      </c>
      <c r="D22" s="102" t="s">
        <v>92</v>
      </c>
      <c r="E22" s="99"/>
      <c r="F22" s="99">
        <v>2</v>
      </c>
      <c r="G22" s="195"/>
      <c r="H22" s="111"/>
      <c r="J22" s="196"/>
    </row>
    <row r="23" spans="1:8" ht="20.25" customHeight="1">
      <c r="A23" s="99">
        <f>A22+0.1</f>
        <v>2.4000000000000004</v>
      </c>
      <c r="B23" s="102" t="s">
        <v>379</v>
      </c>
      <c r="C23" s="102" t="s">
        <v>265</v>
      </c>
      <c r="D23" s="102" t="s">
        <v>85</v>
      </c>
      <c r="E23" s="103"/>
      <c r="F23" s="99">
        <v>0.14</v>
      </c>
      <c r="G23" s="103"/>
      <c r="H23" s="111"/>
    </row>
    <row r="24" spans="1:8" s="14" customFormat="1" ht="60.75" customHeight="1">
      <c r="A24" s="104" t="s">
        <v>116</v>
      </c>
      <c r="B24" s="101" t="s">
        <v>455</v>
      </c>
      <c r="C24" s="101" t="s">
        <v>664</v>
      </c>
      <c r="D24" s="101" t="s">
        <v>90</v>
      </c>
      <c r="E24" s="117"/>
      <c r="F24" s="105">
        <v>34.5</v>
      </c>
      <c r="G24" s="117"/>
      <c r="H24" s="105"/>
    </row>
    <row r="25" spans="1:8" ht="19.5" customHeight="1">
      <c r="A25" s="74">
        <f>A24+0.1</f>
        <v>3.1</v>
      </c>
      <c r="B25" s="102" t="s">
        <v>379</v>
      </c>
      <c r="C25" s="102" t="s">
        <v>26</v>
      </c>
      <c r="D25" s="111" t="s">
        <v>372</v>
      </c>
      <c r="E25" s="178"/>
      <c r="F25" s="99">
        <v>20.1135</v>
      </c>
      <c r="G25" s="103"/>
      <c r="H25" s="99"/>
    </row>
    <row r="26" spans="1:8" ht="19.5" customHeight="1">
      <c r="A26" s="74">
        <f>A25+0.1</f>
        <v>3.2</v>
      </c>
      <c r="B26" s="102" t="s">
        <v>379</v>
      </c>
      <c r="C26" s="102" t="s">
        <v>27</v>
      </c>
      <c r="D26" s="111" t="s">
        <v>375</v>
      </c>
      <c r="E26" s="178"/>
      <c r="F26" s="99">
        <v>0.1587</v>
      </c>
      <c r="G26" s="103"/>
      <c r="H26" s="99"/>
    </row>
    <row r="27" spans="1:8" ht="19.5" customHeight="1">
      <c r="A27" s="74">
        <f>A26+0.1</f>
        <v>3.3000000000000003</v>
      </c>
      <c r="B27" s="102" t="s">
        <v>704</v>
      </c>
      <c r="C27" s="102" t="s">
        <v>0</v>
      </c>
      <c r="D27" s="102" t="s">
        <v>91</v>
      </c>
      <c r="E27" s="111"/>
      <c r="F27" s="99">
        <v>34.845</v>
      </c>
      <c r="G27" s="103"/>
      <c r="H27" s="99"/>
    </row>
    <row r="28" spans="1:8" ht="19.5" customHeight="1">
      <c r="A28" s="74">
        <f>A27+0.1</f>
        <v>3.4000000000000004</v>
      </c>
      <c r="B28" s="102" t="s">
        <v>12</v>
      </c>
      <c r="C28" s="102" t="s">
        <v>1</v>
      </c>
      <c r="D28" s="102" t="s">
        <v>92</v>
      </c>
      <c r="E28" s="99"/>
      <c r="F28" s="99">
        <v>45</v>
      </c>
      <c r="G28" s="103"/>
      <c r="H28" s="99"/>
    </row>
    <row r="29" spans="1:8" ht="19.5" customHeight="1">
      <c r="A29" s="74">
        <f>A28+0.1</f>
        <v>3.5000000000000004</v>
      </c>
      <c r="B29" s="102" t="s">
        <v>379</v>
      </c>
      <c r="C29" s="102" t="s">
        <v>265</v>
      </c>
      <c r="D29" s="102" t="s">
        <v>85</v>
      </c>
      <c r="E29" s="178"/>
      <c r="F29" s="99">
        <v>7.175999999999999</v>
      </c>
      <c r="G29" s="103"/>
      <c r="H29" s="99"/>
    </row>
    <row r="30" spans="1:8" ht="62.25" customHeight="1">
      <c r="A30" s="101" t="s">
        <v>117</v>
      </c>
      <c r="B30" s="101" t="s">
        <v>449</v>
      </c>
      <c r="C30" s="101" t="s">
        <v>460</v>
      </c>
      <c r="D30" s="101" t="s">
        <v>77</v>
      </c>
      <c r="E30" s="117"/>
      <c r="F30" s="105">
        <v>6</v>
      </c>
      <c r="G30" s="117"/>
      <c r="H30" s="108"/>
    </row>
    <row r="31" spans="1:8" ht="21" customHeight="1">
      <c r="A31" s="99">
        <f>A30+0.1</f>
        <v>4.1</v>
      </c>
      <c r="B31" s="102" t="s">
        <v>379</v>
      </c>
      <c r="C31" s="102" t="s">
        <v>26</v>
      </c>
      <c r="D31" s="111" t="s">
        <v>372</v>
      </c>
      <c r="E31" s="111"/>
      <c r="F31" s="99">
        <v>9.06</v>
      </c>
      <c r="G31" s="103"/>
      <c r="H31" s="111"/>
    </row>
    <row r="32" spans="1:8" ht="20.25" customHeight="1">
      <c r="A32" s="99">
        <f>A31+0.1</f>
        <v>4.199999999999999</v>
      </c>
      <c r="B32" s="102" t="s">
        <v>379</v>
      </c>
      <c r="C32" s="102" t="s">
        <v>27</v>
      </c>
      <c r="D32" s="111" t="s">
        <v>375</v>
      </c>
      <c r="E32" s="103"/>
      <c r="F32" s="99">
        <v>0.78</v>
      </c>
      <c r="G32" s="103"/>
      <c r="H32" s="111"/>
    </row>
    <row r="33" spans="1:10" ht="19.5" customHeight="1">
      <c r="A33" s="99">
        <f>A32+0.1</f>
        <v>4.299999999999999</v>
      </c>
      <c r="B33" s="102" t="s">
        <v>705</v>
      </c>
      <c r="C33" s="102" t="s">
        <v>485</v>
      </c>
      <c r="D33" s="102" t="s">
        <v>92</v>
      </c>
      <c r="E33" s="99"/>
      <c r="F33" s="99">
        <v>6</v>
      </c>
      <c r="G33" s="195"/>
      <c r="H33" s="111"/>
      <c r="J33" s="196"/>
    </row>
    <row r="34" spans="1:8" ht="20.25" customHeight="1">
      <c r="A34" s="99">
        <f>A33+0.1</f>
        <v>4.399999999999999</v>
      </c>
      <c r="B34" s="102" t="s">
        <v>379</v>
      </c>
      <c r="C34" s="102" t="s">
        <v>265</v>
      </c>
      <c r="D34" s="102" t="s">
        <v>85</v>
      </c>
      <c r="E34" s="103"/>
      <c r="F34" s="99">
        <v>0.42000000000000004</v>
      </c>
      <c r="G34" s="103"/>
      <c r="H34" s="111"/>
    </row>
    <row r="35" spans="1:9" s="14" customFormat="1" ht="45.75" customHeight="1">
      <c r="A35" s="104" t="s">
        <v>118</v>
      </c>
      <c r="B35" s="101" t="s">
        <v>95</v>
      </c>
      <c r="C35" s="101" t="s">
        <v>93</v>
      </c>
      <c r="D35" s="101" t="s">
        <v>90</v>
      </c>
      <c r="E35" s="117"/>
      <c r="F35" s="105">
        <v>56.35</v>
      </c>
      <c r="G35" s="117"/>
      <c r="H35" s="105"/>
      <c r="I35" s="38"/>
    </row>
    <row r="36" spans="1:8" ht="19.5" customHeight="1">
      <c r="A36" s="74">
        <f>A35+0.1</f>
        <v>5.1</v>
      </c>
      <c r="B36" s="102" t="s">
        <v>379</v>
      </c>
      <c r="C36" s="102" t="s">
        <v>26</v>
      </c>
      <c r="D36" s="111" t="s">
        <v>372</v>
      </c>
      <c r="E36" s="132"/>
      <c r="F36" s="99">
        <v>2.90766</v>
      </c>
      <c r="G36" s="103"/>
      <c r="H36" s="99"/>
    </row>
    <row r="37" spans="1:8" ht="19.5" customHeight="1">
      <c r="A37" s="74">
        <f>A36+0.1</f>
        <v>5.199999999999999</v>
      </c>
      <c r="B37" s="102" t="s">
        <v>379</v>
      </c>
      <c r="C37" s="102" t="s">
        <v>27</v>
      </c>
      <c r="D37" s="111" t="s">
        <v>375</v>
      </c>
      <c r="E37" s="103"/>
      <c r="F37" s="99">
        <v>0.61985</v>
      </c>
      <c r="G37" s="103"/>
      <c r="H37" s="99"/>
    </row>
    <row r="38" spans="1:8" s="14" customFormat="1" ht="62.25" customHeight="1">
      <c r="A38" s="104" t="s">
        <v>119</v>
      </c>
      <c r="B38" s="101" t="s">
        <v>479</v>
      </c>
      <c r="C38" s="101" t="s">
        <v>96</v>
      </c>
      <c r="D38" s="101" t="s">
        <v>28</v>
      </c>
      <c r="E38" s="105"/>
      <c r="F38" s="105">
        <v>8</v>
      </c>
      <c r="G38" s="105"/>
      <c r="H38" s="105"/>
    </row>
    <row r="39" spans="1:9" ht="19.5" customHeight="1">
      <c r="A39" s="74">
        <f>A38+0.1</f>
        <v>6.1</v>
      </c>
      <c r="B39" s="102" t="s">
        <v>379</v>
      </c>
      <c r="C39" s="102" t="s">
        <v>26</v>
      </c>
      <c r="D39" s="111" t="s">
        <v>372</v>
      </c>
      <c r="E39" s="107"/>
      <c r="F39" s="99">
        <v>1.576</v>
      </c>
      <c r="G39" s="103"/>
      <c r="H39" s="99"/>
      <c r="I39" s="208"/>
    </row>
    <row r="40" spans="1:9" ht="19.5" customHeight="1">
      <c r="A40" s="74">
        <f>A39+0.1</f>
        <v>6.199999999999999</v>
      </c>
      <c r="B40" s="102" t="s">
        <v>379</v>
      </c>
      <c r="C40" s="102" t="s">
        <v>27</v>
      </c>
      <c r="D40" s="111" t="s">
        <v>375</v>
      </c>
      <c r="E40" s="132"/>
      <c r="F40" s="99">
        <v>0.1304</v>
      </c>
      <c r="G40" s="99"/>
      <c r="H40" s="99"/>
      <c r="I40" s="208"/>
    </row>
    <row r="41" spans="1:8" ht="19.5" customHeight="1">
      <c r="A41" s="74"/>
      <c r="B41" s="102"/>
      <c r="C41" s="101" t="s">
        <v>98</v>
      </c>
      <c r="D41" s="102"/>
      <c r="E41" s="103"/>
      <c r="F41" s="99"/>
      <c r="G41" s="103"/>
      <c r="H41" s="99"/>
    </row>
    <row r="42" spans="1:8" s="14" customFormat="1" ht="58.5" customHeight="1">
      <c r="A42" s="104" t="s">
        <v>107</v>
      </c>
      <c r="B42" s="101" t="s">
        <v>456</v>
      </c>
      <c r="C42" s="211" t="s">
        <v>924</v>
      </c>
      <c r="D42" s="101" t="s">
        <v>90</v>
      </c>
      <c r="E42" s="117"/>
      <c r="F42" s="105">
        <v>27.5</v>
      </c>
      <c r="G42" s="117"/>
      <c r="H42" s="105"/>
    </row>
    <row r="43" spans="1:8" ht="19.5" customHeight="1">
      <c r="A43" s="74">
        <f>A42+0.1</f>
        <v>7.1</v>
      </c>
      <c r="B43" s="102" t="s">
        <v>379</v>
      </c>
      <c r="C43" s="206" t="s">
        <v>26</v>
      </c>
      <c r="D43" s="111" t="s">
        <v>372</v>
      </c>
      <c r="E43" s="103"/>
      <c r="F43" s="99">
        <v>16.0325</v>
      </c>
      <c r="G43" s="103"/>
      <c r="H43" s="99"/>
    </row>
    <row r="44" spans="1:8" ht="19.5" customHeight="1">
      <c r="A44" s="74">
        <f>A43+0.1</f>
        <v>7.199999999999999</v>
      </c>
      <c r="B44" s="102" t="s">
        <v>379</v>
      </c>
      <c r="C44" s="206" t="s">
        <v>27</v>
      </c>
      <c r="D44" s="111" t="s">
        <v>375</v>
      </c>
      <c r="E44" s="103"/>
      <c r="F44" s="107">
        <v>0.1265</v>
      </c>
      <c r="G44" s="103"/>
      <c r="H44" s="107"/>
    </row>
    <row r="45" spans="1:8" ht="35.25" customHeight="1">
      <c r="A45" s="74">
        <f>A44+0.1</f>
        <v>7.299999999999999</v>
      </c>
      <c r="B45" s="102" t="s">
        <v>513</v>
      </c>
      <c r="C45" s="206" t="s">
        <v>925</v>
      </c>
      <c r="D45" s="102" t="s">
        <v>34</v>
      </c>
      <c r="E45" s="99"/>
      <c r="F45" s="99">
        <v>27.5</v>
      </c>
      <c r="G45" s="195"/>
      <c r="H45" s="99"/>
    </row>
    <row r="46" spans="1:8" ht="19.5" customHeight="1">
      <c r="A46" s="74">
        <f>A45+0.1</f>
        <v>7.399999999999999</v>
      </c>
      <c r="B46" s="102" t="s">
        <v>12</v>
      </c>
      <c r="C46" s="206" t="s">
        <v>101</v>
      </c>
      <c r="D46" s="102" t="s">
        <v>92</v>
      </c>
      <c r="E46" s="103"/>
      <c r="F46" s="99">
        <v>28</v>
      </c>
      <c r="G46" s="195"/>
      <c r="H46" s="99"/>
    </row>
    <row r="47" spans="1:8" ht="19.5" customHeight="1">
      <c r="A47" s="74">
        <f>A46+0.1</f>
        <v>7.499999999999998</v>
      </c>
      <c r="B47" s="102" t="s">
        <v>379</v>
      </c>
      <c r="C47" s="206" t="s">
        <v>265</v>
      </c>
      <c r="D47" s="102" t="s">
        <v>85</v>
      </c>
      <c r="E47" s="103"/>
      <c r="F47" s="99">
        <v>5.72</v>
      </c>
      <c r="G47" s="103"/>
      <c r="H47" s="99"/>
    </row>
    <row r="48" spans="1:8" s="14" customFormat="1" ht="33" customHeight="1">
      <c r="A48" s="104" t="s">
        <v>108</v>
      </c>
      <c r="B48" s="101" t="s">
        <v>103</v>
      </c>
      <c r="C48" s="211" t="s">
        <v>926</v>
      </c>
      <c r="D48" s="101" t="s">
        <v>90</v>
      </c>
      <c r="E48" s="117"/>
      <c r="F48" s="105">
        <v>6.5</v>
      </c>
      <c r="G48" s="117"/>
      <c r="H48" s="105"/>
    </row>
    <row r="49" spans="1:8" ht="19.5" customHeight="1">
      <c r="A49" s="74">
        <f>A48+0.1</f>
        <v>8.1</v>
      </c>
      <c r="B49" s="102" t="s">
        <v>379</v>
      </c>
      <c r="C49" s="206" t="s">
        <v>26</v>
      </c>
      <c r="D49" s="111" t="s">
        <v>372</v>
      </c>
      <c r="E49" s="103"/>
      <c r="F49" s="99">
        <v>3.9585</v>
      </c>
      <c r="G49" s="103"/>
      <c r="H49" s="99"/>
    </row>
    <row r="50" spans="1:8" ht="19.5" customHeight="1">
      <c r="A50" s="74">
        <f>A49+0.1</f>
        <v>8.2</v>
      </c>
      <c r="B50" s="102" t="s">
        <v>379</v>
      </c>
      <c r="C50" s="206" t="s">
        <v>27</v>
      </c>
      <c r="D50" s="111" t="s">
        <v>375</v>
      </c>
      <c r="E50" s="103"/>
      <c r="F50" s="107">
        <v>0.013649999999999999</v>
      </c>
      <c r="G50" s="103"/>
      <c r="H50" s="107"/>
    </row>
    <row r="51" spans="1:8" ht="33.75" customHeight="1">
      <c r="A51" s="74">
        <f>A50+0.1</f>
        <v>8.299999999999999</v>
      </c>
      <c r="B51" s="102" t="s">
        <v>710</v>
      </c>
      <c r="C51" s="206" t="s">
        <v>927</v>
      </c>
      <c r="D51" s="102" t="s">
        <v>34</v>
      </c>
      <c r="E51" s="99"/>
      <c r="F51" s="99">
        <v>6.5</v>
      </c>
      <c r="G51" s="195"/>
      <c r="H51" s="99"/>
    </row>
    <row r="52" spans="1:8" ht="19.5" customHeight="1">
      <c r="A52" s="74">
        <f>A51+0.1</f>
        <v>8.399999999999999</v>
      </c>
      <c r="B52" s="102" t="s">
        <v>12</v>
      </c>
      <c r="C52" s="206" t="s">
        <v>670</v>
      </c>
      <c r="D52" s="102" t="s">
        <v>92</v>
      </c>
      <c r="E52" s="103"/>
      <c r="F52" s="99">
        <v>4</v>
      </c>
      <c r="G52" s="195"/>
      <c r="H52" s="99"/>
    </row>
    <row r="53" spans="1:8" ht="19.5" customHeight="1">
      <c r="A53" s="74">
        <f>A52+0.1</f>
        <v>8.499999999999998</v>
      </c>
      <c r="B53" s="102" t="s">
        <v>379</v>
      </c>
      <c r="C53" s="206" t="s">
        <v>265</v>
      </c>
      <c r="D53" s="102" t="s">
        <v>85</v>
      </c>
      <c r="E53" s="103"/>
      <c r="F53" s="99">
        <v>1.014</v>
      </c>
      <c r="G53" s="103"/>
      <c r="H53" s="99"/>
    </row>
    <row r="54" spans="1:8" s="14" customFormat="1" ht="36" customHeight="1">
      <c r="A54" s="104" t="s">
        <v>109</v>
      </c>
      <c r="B54" s="101" t="s">
        <v>103</v>
      </c>
      <c r="C54" s="211" t="s">
        <v>928</v>
      </c>
      <c r="D54" s="101" t="s">
        <v>90</v>
      </c>
      <c r="E54" s="117"/>
      <c r="F54" s="105">
        <v>17.5</v>
      </c>
      <c r="G54" s="117"/>
      <c r="H54" s="105"/>
    </row>
    <row r="55" spans="1:8" ht="19.5" customHeight="1">
      <c r="A55" s="74">
        <f>A54+0.1</f>
        <v>9.1</v>
      </c>
      <c r="B55" s="102" t="s">
        <v>379</v>
      </c>
      <c r="C55" s="102" t="s">
        <v>26</v>
      </c>
      <c r="D55" s="111" t="s">
        <v>372</v>
      </c>
      <c r="E55" s="103"/>
      <c r="F55" s="99">
        <v>10.657499999999999</v>
      </c>
      <c r="G55" s="103"/>
      <c r="H55" s="99"/>
    </row>
    <row r="56" spans="1:8" ht="19.5" customHeight="1">
      <c r="A56" s="74">
        <f>A55+0.1</f>
        <v>9.2</v>
      </c>
      <c r="B56" s="102" t="s">
        <v>379</v>
      </c>
      <c r="C56" s="102" t="s">
        <v>27</v>
      </c>
      <c r="D56" s="111" t="s">
        <v>375</v>
      </c>
      <c r="E56" s="103"/>
      <c r="F56" s="107">
        <v>0.03675</v>
      </c>
      <c r="G56" s="103"/>
      <c r="H56" s="107"/>
    </row>
    <row r="57" spans="1:8" ht="33.75" customHeight="1">
      <c r="A57" s="74">
        <f>A56+0.1</f>
        <v>9.299999999999999</v>
      </c>
      <c r="B57" s="102" t="s">
        <v>514</v>
      </c>
      <c r="C57" s="102" t="s">
        <v>929</v>
      </c>
      <c r="D57" s="102" t="s">
        <v>34</v>
      </c>
      <c r="E57" s="99"/>
      <c r="F57" s="99">
        <v>17.5</v>
      </c>
      <c r="G57" s="195"/>
      <c r="H57" s="99"/>
    </row>
    <row r="58" spans="1:8" ht="19.5" customHeight="1">
      <c r="A58" s="74">
        <f>A57+0.1</f>
        <v>9.399999999999999</v>
      </c>
      <c r="B58" s="102" t="s">
        <v>12</v>
      </c>
      <c r="C58" s="102" t="s">
        <v>102</v>
      </c>
      <c r="D58" s="102" t="s">
        <v>92</v>
      </c>
      <c r="E58" s="103"/>
      <c r="F58" s="99">
        <v>25</v>
      </c>
      <c r="G58" s="195"/>
      <c r="H58" s="99"/>
    </row>
    <row r="59" spans="1:8" ht="19.5" customHeight="1">
      <c r="A59" s="74">
        <f>A58+0.1</f>
        <v>9.499999999999998</v>
      </c>
      <c r="B59" s="102" t="s">
        <v>379</v>
      </c>
      <c r="C59" s="102" t="s">
        <v>265</v>
      </c>
      <c r="D59" s="102" t="s">
        <v>85</v>
      </c>
      <c r="E59" s="103"/>
      <c r="F59" s="99">
        <v>2.73</v>
      </c>
      <c r="G59" s="103"/>
      <c r="H59" s="99"/>
    </row>
    <row r="60" spans="1:8" s="14" customFormat="1" ht="63.75" customHeight="1">
      <c r="A60" s="104" t="s">
        <v>110</v>
      </c>
      <c r="B60" s="101" t="s">
        <v>7</v>
      </c>
      <c r="C60" s="101" t="s">
        <v>452</v>
      </c>
      <c r="D60" s="101" t="s">
        <v>56</v>
      </c>
      <c r="E60" s="117"/>
      <c r="F60" s="105">
        <v>5</v>
      </c>
      <c r="G60" s="117"/>
      <c r="H60" s="105"/>
    </row>
    <row r="61" spans="1:8" ht="19.5" customHeight="1">
      <c r="A61" s="74">
        <f>A60+0.1</f>
        <v>10.1</v>
      </c>
      <c r="B61" s="102" t="s">
        <v>379</v>
      </c>
      <c r="C61" s="102" t="s">
        <v>26</v>
      </c>
      <c r="D61" s="111" t="s">
        <v>372</v>
      </c>
      <c r="E61" s="103"/>
      <c r="F61" s="99">
        <v>10.95</v>
      </c>
      <c r="G61" s="103"/>
      <c r="H61" s="99"/>
    </row>
    <row r="62" spans="1:8" ht="19.5" customHeight="1">
      <c r="A62" s="74">
        <f>A61+0.1</f>
        <v>10.2</v>
      </c>
      <c r="B62" s="102" t="s">
        <v>379</v>
      </c>
      <c r="C62" s="102" t="s">
        <v>27</v>
      </c>
      <c r="D62" s="111" t="s">
        <v>375</v>
      </c>
      <c r="E62" s="103"/>
      <c r="F62" s="99">
        <v>0.35000000000000003</v>
      </c>
      <c r="G62" s="103"/>
      <c r="H62" s="99"/>
    </row>
    <row r="63" spans="1:8" ht="18" customHeight="1">
      <c r="A63" s="74">
        <f>A62+0.1</f>
        <v>10.299999999999999</v>
      </c>
      <c r="B63" s="102" t="s">
        <v>515</v>
      </c>
      <c r="C63" s="102" t="s">
        <v>450</v>
      </c>
      <c r="D63" s="102" t="s">
        <v>56</v>
      </c>
      <c r="E63" s="103"/>
      <c r="F63" s="99">
        <v>5</v>
      </c>
      <c r="G63" s="192"/>
      <c r="H63" s="99"/>
    </row>
    <row r="64" spans="1:8" ht="19.5" customHeight="1">
      <c r="A64" s="74">
        <f>A63+0.1</f>
        <v>10.399999999999999</v>
      </c>
      <c r="B64" s="102" t="s">
        <v>379</v>
      </c>
      <c r="C64" s="102" t="s">
        <v>265</v>
      </c>
      <c r="D64" s="102" t="s">
        <v>85</v>
      </c>
      <c r="E64" s="103"/>
      <c r="F64" s="99">
        <v>1.85</v>
      </c>
      <c r="G64" s="103"/>
      <c r="H64" s="99"/>
    </row>
    <row r="65" spans="1:8" s="14" customFormat="1" ht="58.5" customHeight="1">
      <c r="A65" s="101" t="s">
        <v>160</v>
      </c>
      <c r="B65" s="101" t="s">
        <v>94</v>
      </c>
      <c r="C65" s="101" t="s">
        <v>430</v>
      </c>
      <c r="D65" s="101" t="s">
        <v>92</v>
      </c>
      <c r="E65" s="117"/>
      <c r="F65" s="105">
        <v>5</v>
      </c>
      <c r="G65" s="117"/>
      <c r="H65" s="105"/>
    </row>
    <row r="66" spans="1:8" ht="19.5" customHeight="1">
      <c r="A66" s="99">
        <f>A65+0.1</f>
        <v>11.1</v>
      </c>
      <c r="B66" s="102" t="s">
        <v>379</v>
      </c>
      <c r="C66" s="102" t="s">
        <v>26</v>
      </c>
      <c r="D66" s="111" t="s">
        <v>372</v>
      </c>
      <c r="E66" s="103"/>
      <c r="F66" s="99">
        <v>4.1</v>
      </c>
      <c r="G66" s="103"/>
      <c r="H66" s="99"/>
    </row>
    <row r="67" spans="1:8" ht="19.5" customHeight="1">
      <c r="A67" s="99">
        <f>A66+0.1</f>
        <v>11.2</v>
      </c>
      <c r="B67" s="102" t="s">
        <v>379</v>
      </c>
      <c r="C67" s="102" t="s">
        <v>27</v>
      </c>
      <c r="D67" s="111" t="s">
        <v>375</v>
      </c>
      <c r="E67" s="103"/>
      <c r="F67" s="107">
        <v>0.05</v>
      </c>
      <c r="G67" s="103"/>
      <c r="H67" s="99"/>
    </row>
    <row r="68" spans="1:8" ht="19.5" customHeight="1">
      <c r="A68" s="99">
        <f>A67+0.1</f>
        <v>11.299999999999999</v>
      </c>
      <c r="B68" s="102" t="s">
        <v>706</v>
      </c>
      <c r="C68" s="102" t="s">
        <v>393</v>
      </c>
      <c r="D68" s="102" t="s">
        <v>92</v>
      </c>
      <c r="E68" s="103"/>
      <c r="F68" s="99">
        <v>5</v>
      </c>
      <c r="G68" s="192"/>
      <c r="H68" s="99"/>
    </row>
    <row r="69" spans="1:8" ht="19.5" customHeight="1">
      <c r="A69" s="99">
        <f>A68+0.1</f>
        <v>11.399999999999999</v>
      </c>
      <c r="B69" s="102" t="s">
        <v>379</v>
      </c>
      <c r="C69" s="102" t="s">
        <v>265</v>
      </c>
      <c r="D69" s="102" t="s">
        <v>85</v>
      </c>
      <c r="E69" s="103"/>
      <c r="F69" s="99">
        <v>0.35000000000000003</v>
      </c>
      <c r="G69" s="103"/>
      <c r="H69" s="99"/>
    </row>
    <row r="70" spans="1:8" s="14" customFormat="1" ht="63.75" customHeight="1">
      <c r="A70" s="104" t="s">
        <v>128</v>
      </c>
      <c r="B70" s="101" t="s">
        <v>7</v>
      </c>
      <c r="C70" s="101" t="s">
        <v>665</v>
      </c>
      <c r="D70" s="101" t="s">
        <v>56</v>
      </c>
      <c r="E70" s="117"/>
      <c r="F70" s="105">
        <v>5</v>
      </c>
      <c r="G70" s="117"/>
      <c r="H70" s="105"/>
    </row>
    <row r="71" spans="1:8" ht="19.5" customHeight="1">
      <c r="A71" s="74">
        <f>A70+0.1</f>
        <v>12.1</v>
      </c>
      <c r="B71" s="102" t="s">
        <v>379</v>
      </c>
      <c r="C71" s="102" t="s">
        <v>26</v>
      </c>
      <c r="D71" s="111" t="s">
        <v>372</v>
      </c>
      <c r="E71" s="103"/>
      <c r="F71" s="99">
        <v>10.95</v>
      </c>
      <c r="G71" s="103"/>
      <c r="H71" s="99"/>
    </row>
    <row r="72" spans="1:8" ht="19.5" customHeight="1">
      <c r="A72" s="74">
        <f>A71+0.1</f>
        <v>12.2</v>
      </c>
      <c r="B72" s="102" t="s">
        <v>379</v>
      </c>
      <c r="C72" s="102" t="s">
        <v>27</v>
      </c>
      <c r="D72" s="111" t="s">
        <v>375</v>
      </c>
      <c r="E72" s="103"/>
      <c r="F72" s="99">
        <v>0.35000000000000003</v>
      </c>
      <c r="G72" s="103"/>
      <c r="H72" s="99"/>
    </row>
    <row r="73" spans="1:8" ht="22.5" customHeight="1">
      <c r="A73" s="74">
        <f>A72+0.1</f>
        <v>12.299999999999999</v>
      </c>
      <c r="B73" s="102" t="s">
        <v>707</v>
      </c>
      <c r="C73" s="102" t="s">
        <v>666</v>
      </c>
      <c r="D73" s="102" t="s">
        <v>56</v>
      </c>
      <c r="E73" s="103"/>
      <c r="F73" s="99">
        <v>5</v>
      </c>
      <c r="G73" s="192"/>
      <c r="H73" s="99"/>
    </row>
    <row r="74" spans="1:8" ht="19.5" customHeight="1">
      <c r="A74" s="74">
        <f>A73+0.1</f>
        <v>12.399999999999999</v>
      </c>
      <c r="B74" s="102" t="s">
        <v>379</v>
      </c>
      <c r="C74" s="102" t="s">
        <v>265</v>
      </c>
      <c r="D74" s="102" t="s">
        <v>85</v>
      </c>
      <c r="E74" s="103"/>
      <c r="F74" s="99">
        <v>1.85</v>
      </c>
      <c r="G74" s="103"/>
      <c r="H74" s="99"/>
    </row>
    <row r="75" spans="1:8" s="14" customFormat="1" ht="62.25" customHeight="1">
      <c r="A75" s="101" t="s">
        <v>129</v>
      </c>
      <c r="B75" s="101" t="s">
        <v>94</v>
      </c>
      <c r="C75" s="101" t="s">
        <v>451</v>
      </c>
      <c r="D75" s="101" t="s">
        <v>92</v>
      </c>
      <c r="E75" s="117"/>
      <c r="F75" s="105">
        <v>5</v>
      </c>
      <c r="G75" s="117"/>
      <c r="H75" s="105"/>
    </row>
    <row r="76" spans="1:8" ht="19.5" customHeight="1">
      <c r="A76" s="99">
        <f>A75+0.1</f>
        <v>13.1</v>
      </c>
      <c r="B76" s="102" t="s">
        <v>379</v>
      </c>
      <c r="C76" s="102" t="s">
        <v>26</v>
      </c>
      <c r="D76" s="111" t="s">
        <v>372</v>
      </c>
      <c r="E76" s="103"/>
      <c r="F76" s="99">
        <v>4.1</v>
      </c>
      <c r="G76" s="103"/>
      <c r="H76" s="99"/>
    </row>
    <row r="77" spans="1:8" ht="19.5" customHeight="1">
      <c r="A77" s="99">
        <f>A76+0.1</f>
        <v>13.2</v>
      </c>
      <c r="B77" s="102" t="s">
        <v>379</v>
      </c>
      <c r="C77" s="102" t="s">
        <v>27</v>
      </c>
      <c r="D77" s="111" t="s">
        <v>375</v>
      </c>
      <c r="E77" s="103"/>
      <c r="F77" s="107">
        <v>0.05</v>
      </c>
      <c r="G77" s="103"/>
      <c r="H77" s="107"/>
    </row>
    <row r="78" spans="1:8" ht="19.5" customHeight="1">
      <c r="A78" s="99">
        <f>A77+0.1</f>
        <v>13.299999999999999</v>
      </c>
      <c r="B78" s="102" t="s">
        <v>12</v>
      </c>
      <c r="C78" s="102" t="s">
        <v>451</v>
      </c>
      <c r="D78" s="102" t="s">
        <v>92</v>
      </c>
      <c r="E78" s="103"/>
      <c r="F78" s="99">
        <v>5</v>
      </c>
      <c r="G78" s="192"/>
      <c r="H78" s="99"/>
    </row>
    <row r="79" spans="1:8" ht="19.5" customHeight="1">
      <c r="A79" s="99">
        <f>A78+0.1</f>
        <v>13.399999999999999</v>
      </c>
      <c r="B79" s="102" t="s">
        <v>379</v>
      </c>
      <c r="C79" s="102" t="s">
        <v>265</v>
      </c>
      <c r="D79" s="102" t="s">
        <v>85</v>
      </c>
      <c r="E79" s="103"/>
      <c r="F79" s="99">
        <v>0.35000000000000003</v>
      </c>
      <c r="G79" s="103"/>
      <c r="H79" s="99"/>
    </row>
    <row r="80" spans="1:8" s="14" customFormat="1" ht="63.75" customHeight="1">
      <c r="A80" s="104" t="s">
        <v>130</v>
      </c>
      <c r="B80" s="101" t="s">
        <v>7</v>
      </c>
      <c r="C80" s="101" t="s">
        <v>667</v>
      </c>
      <c r="D80" s="101" t="s">
        <v>56</v>
      </c>
      <c r="E80" s="117"/>
      <c r="F80" s="105">
        <v>1</v>
      </c>
      <c r="G80" s="117"/>
      <c r="H80" s="105"/>
    </row>
    <row r="81" spans="1:8" ht="19.5" customHeight="1">
      <c r="A81" s="74">
        <f>A80+0.1</f>
        <v>14.1</v>
      </c>
      <c r="B81" s="102" t="s">
        <v>379</v>
      </c>
      <c r="C81" s="102" t="s">
        <v>26</v>
      </c>
      <c r="D81" s="111" t="s">
        <v>372</v>
      </c>
      <c r="E81" s="103"/>
      <c r="F81" s="99">
        <v>2.19</v>
      </c>
      <c r="G81" s="103"/>
      <c r="H81" s="99"/>
    </row>
    <row r="82" spans="1:8" ht="19.5" customHeight="1">
      <c r="A82" s="74">
        <f>A81+0.1</f>
        <v>14.2</v>
      </c>
      <c r="B82" s="102" t="s">
        <v>379</v>
      </c>
      <c r="C82" s="102" t="s">
        <v>27</v>
      </c>
      <c r="D82" s="111" t="s">
        <v>375</v>
      </c>
      <c r="E82" s="103"/>
      <c r="F82" s="99">
        <v>0.07</v>
      </c>
      <c r="G82" s="103"/>
      <c r="H82" s="99"/>
    </row>
    <row r="83" spans="1:8" ht="18" customHeight="1">
      <c r="A83" s="74">
        <f>A82+0.1</f>
        <v>14.299999999999999</v>
      </c>
      <c r="B83" s="102" t="s">
        <v>709</v>
      </c>
      <c r="C83" s="102" t="s">
        <v>668</v>
      </c>
      <c r="D83" s="102" t="s">
        <v>56</v>
      </c>
      <c r="E83" s="103"/>
      <c r="F83" s="99">
        <v>1</v>
      </c>
      <c r="G83" s="192"/>
      <c r="H83" s="99"/>
    </row>
    <row r="84" spans="1:8" ht="19.5" customHeight="1">
      <c r="A84" s="74">
        <f>A83+0.1</f>
        <v>14.399999999999999</v>
      </c>
      <c r="B84" s="102" t="s">
        <v>379</v>
      </c>
      <c r="C84" s="102" t="s">
        <v>265</v>
      </c>
      <c r="D84" s="102" t="s">
        <v>85</v>
      </c>
      <c r="E84" s="103"/>
      <c r="F84" s="99">
        <v>0.37</v>
      </c>
      <c r="G84" s="103"/>
      <c r="H84" s="99"/>
    </row>
    <row r="85" spans="1:8" s="14" customFormat="1" ht="58.5" customHeight="1">
      <c r="A85" s="101" t="s">
        <v>161</v>
      </c>
      <c r="B85" s="101" t="s">
        <v>94</v>
      </c>
      <c r="C85" s="101" t="s">
        <v>669</v>
      </c>
      <c r="D85" s="101" t="s">
        <v>92</v>
      </c>
      <c r="E85" s="117"/>
      <c r="F85" s="105">
        <v>1</v>
      </c>
      <c r="G85" s="117"/>
      <c r="H85" s="105"/>
    </row>
    <row r="86" spans="1:8" ht="19.5" customHeight="1">
      <c r="A86" s="99">
        <f>A85+0.1</f>
        <v>15.1</v>
      </c>
      <c r="B86" s="102" t="s">
        <v>379</v>
      </c>
      <c r="C86" s="102" t="s">
        <v>26</v>
      </c>
      <c r="D86" s="111" t="s">
        <v>372</v>
      </c>
      <c r="E86" s="103"/>
      <c r="F86" s="99">
        <v>0.82</v>
      </c>
      <c r="G86" s="103"/>
      <c r="H86" s="99"/>
    </row>
    <row r="87" spans="1:8" ht="19.5" customHeight="1">
      <c r="A87" s="99">
        <f>A86+0.1</f>
        <v>15.2</v>
      </c>
      <c r="B87" s="102" t="s">
        <v>379</v>
      </c>
      <c r="C87" s="102" t="s">
        <v>27</v>
      </c>
      <c r="D87" s="111" t="s">
        <v>375</v>
      </c>
      <c r="E87" s="103"/>
      <c r="F87" s="107">
        <v>0.01</v>
      </c>
      <c r="G87" s="103"/>
      <c r="H87" s="107"/>
    </row>
    <row r="88" spans="1:8" ht="19.5" customHeight="1">
      <c r="A88" s="99">
        <f>A87+0.1</f>
        <v>15.299999999999999</v>
      </c>
      <c r="B88" s="102" t="s">
        <v>708</v>
      </c>
      <c r="C88" s="102" t="s">
        <v>393</v>
      </c>
      <c r="D88" s="102" t="s">
        <v>92</v>
      </c>
      <c r="E88" s="103"/>
      <c r="F88" s="99">
        <v>1</v>
      </c>
      <c r="G88" s="192"/>
      <c r="H88" s="99"/>
    </row>
    <row r="89" spans="1:8" ht="19.5" customHeight="1">
      <c r="A89" s="99">
        <f>A88+0.1</f>
        <v>15.399999999999999</v>
      </c>
      <c r="B89" s="102" t="s">
        <v>379</v>
      </c>
      <c r="C89" s="102" t="s">
        <v>265</v>
      </c>
      <c r="D89" s="102" t="s">
        <v>85</v>
      </c>
      <c r="E89" s="103"/>
      <c r="F89" s="99">
        <v>0.07</v>
      </c>
      <c r="G89" s="103"/>
      <c r="H89" s="99"/>
    </row>
    <row r="90" spans="1:8" s="14" customFormat="1" ht="49.5" customHeight="1">
      <c r="A90" s="104" t="s">
        <v>133</v>
      </c>
      <c r="B90" s="101" t="s">
        <v>8</v>
      </c>
      <c r="C90" s="101" t="s">
        <v>453</v>
      </c>
      <c r="D90" s="101" t="s">
        <v>56</v>
      </c>
      <c r="E90" s="117"/>
      <c r="F90" s="105">
        <v>5</v>
      </c>
      <c r="G90" s="117"/>
      <c r="H90" s="105"/>
    </row>
    <row r="91" spans="1:8" ht="19.5" customHeight="1">
      <c r="A91" s="74">
        <f>A90+0.1</f>
        <v>16.1</v>
      </c>
      <c r="B91" s="102" t="s">
        <v>379</v>
      </c>
      <c r="C91" s="102" t="s">
        <v>26</v>
      </c>
      <c r="D91" s="111" t="s">
        <v>372</v>
      </c>
      <c r="E91" s="103"/>
      <c r="F91" s="99">
        <v>18.3</v>
      </c>
      <c r="G91" s="103"/>
      <c r="H91" s="99"/>
    </row>
    <row r="92" spans="1:8" ht="19.5" customHeight="1">
      <c r="A92" s="74">
        <f>A91+0.1</f>
        <v>16.200000000000003</v>
      </c>
      <c r="B92" s="102" t="s">
        <v>379</v>
      </c>
      <c r="C92" s="102" t="s">
        <v>27</v>
      </c>
      <c r="D92" s="111" t="s">
        <v>375</v>
      </c>
      <c r="E92" s="103"/>
      <c r="F92" s="99">
        <v>1.4000000000000001</v>
      </c>
      <c r="G92" s="103"/>
      <c r="H92" s="99"/>
    </row>
    <row r="93" spans="1:8" ht="19.5" customHeight="1">
      <c r="A93" s="74">
        <f>A92+0.1</f>
        <v>16.300000000000004</v>
      </c>
      <c r="B93" s="102" t="s">
        <v>516</v>
      </c>
      <c r="C93" s="102" t="s">
        <v>454</v>
      </c>
      <c r="D93" s="102" t="s">
        <v>56</v>
      </c>
      <c r="E93" s="103"/>
      <c r="F93" s="192">
        <v>5</v>
      </c>
      <c r="G93" s="99"/>
      <c r="H93" s="192"/>
    </row>
    <row r="94" spans="1:8" ht="19.5" customHeight="1">
      <c r="A94" s="74">
        <f>A93+0.1</f>
        <v>16.400000000000006</v>
      </c>
      <c r="B94" s="102" t="s">
        <v>379</v>
      </c>
      <c r="C94" s="102" t="s">
        <v>265</v>
      </c>
      <c r="D94" s="102" t="s">
        <v>85</v>
      </c>
      <c r="E94" s="103"/>
      <c r="F94" s="99">
        <v>6.2</v>
      </c>
      <c r="G94" s="103"/>
      <c r="H94" s="99"/>
    </row>
    <row r="95" spans="1:8" s="14" customFormat="1" ht="57.75" customHeight="1">
      <c r="A95" s="104" t="s">
        <v>134</v>
      </c>
      <c r="B95" s="101" t="s">
        <v>83</v>
      </c>
      <c r="C95" s="101" t="s">
        <v>64</v>
      </c>
      <c r="D95" s="101" t="s">
        <v>92</v>
      </c>
      <c r="E95" s="117"/>
      <c r="F95" s="105">
        <v>5</v>
      </c>
      <c r="G95" s="117"/>
      <c r="H95" s="105"/>
    </row>
    <row r="96" spans="1:8" ht="18" customHeight="1">
      <c r="A96" s="74">
        <f>A95+0.1</f>
        <v>17.1</v>
      </c>
      <c r="B96" s="102" t="s">
        <v>379</v>
      </c>
      <c r="C96" s="102" t="s">
        <v>26</v>
      </c>
      <c r="D96" s="111" t="s">
        <v>372</v>
      </c>
      <c r="E96" s="103"/>
      <c r="F96" s="99">
        <v>2.3000000000000003</v>
      </c>
      <c r="G96" s="103"/>
      <c r="H96" s="99"/>
    </row>
    <row r="97" spans="1:8" ht="18" customHeight="1">
      <c r="A97" s="74">
        <f>A96+0.1</f>
        <v>17.200000000000003</v>
      </c>
      <c r="B97" s="102" t="s">
        <v>379</v>
      </c>
      <c r="C97" s="102" t="s">
        <v>27</v>
      </c>
      <c r="D97" s="111" t="s">
        <v>375</v>
      </c>
      <c r="E97" s="103"/>
      <c r="F97" s="99">
        <v>0.1</v>
      </c>
      <c r="G97" s="103"/>
      <c r="H97" s="99"/>
    </row>
    <row r="98" spans="1:8" ht="18.75" customHeight="1">
      <c r="A98" s="74">
        <f>A97+0.1</f>
        <v>17.300000000000004</v>
      </c>
      <c r="B98" s="102" t="s">
        <v>517</v>
      </c>
      <c r="C98" s="102" t="s">
        <v>65</v>
      </c>
      <c r="D98" s="102" t="s">
        <v>56</v>
      </c>
      <c r="E98" s="103"/>
      <c r="F98" s="99">
        <v>5</v>
      </c>
      <c r="G98" s="99"/>
      <c r="H98" s="99"/>
    </row>
    <row r="99" spans="1:8" ht="18.75" customHeight="1">
      <c r="A99" s="74">
        <f>A98+0.1</f>
        <v>17.400000000000006</v>
      </c>
      <c r="B99" s="102" t="s">
        <v>379</v>
      </c>
      <c r="C99" s="102" t="s">
        <v>265</v>
      </c>
      <c r="D99" s="102" t="s">
        <v>85</v>
      </c>
      <c r="E99" s="103"/>
      <c r="F99" s="99">
        <v>0.55</v>
      </c>
      <c r="G99" s="103"/>
      <c r="H99" s="99"/>
    </row>
    <row r="100" spans="1:8" s="14" customFormat="1" ht="63" customHeight="1">
      <c r="A100" s="104" t="s">
        <v>135</v>
      </c>
      <c r="B100" s="101" t="s">
        <v>97</v>
      </c>
      <c r="C100" s="101" t="s">
        <v>96</v>
      </c>
      <c r="D100" s="101" t="s">
        <v>28</v>
      </c>
      <c r="E100" s="105"/>
      <c r="F100" s="105">
        <v>12</v>
      </c>
      <c r="G100" s="105"/>
      <c r="H100" s="105"/>
    </row>
    <row r="101" spans="1:8" ht="18.75" customHeight="1">
      <c r="A101" s="74">
        <f>A100+0.1</f>
        <v>18.1</v>
      </c>
      <c r="B101" s="102" t="s">
        <v>379</v>
      </c>
      <c r="C101" s="102" t="s">
        <v>26</v>
      </c>
      <c r="D101" s="111" t="s">
        <v>372</v>
      </c>
      <c r="E101" s="107"/>
      <c r="F101" s="99">
        <v>2.364</v>
      </c>
      <c r="G101" s="103"/>
      <c r="H101" s="99"/>
    </row>
    <row r="102" spans="1:8" ht="19.5" customHeight="1">
      <c r="A102" s="74">
        <f>A101+0.1</f>
        <v>18.200000000000003</v>
      </c>
      <c r="B102" s="102" t="s">
        <v>379</v>
      </c>
      <c r="C102" s="102" t="s">
        <v>27</v>
      </c>
      <c r="D102" s="111" t="s">
        <v>375</v>
      </c>
      <c r="E102" s="132"/>
      <c r="F102" s="99">
        <v>0.1956</v>
      </c>
      <c r="G102" s="99"/>
      <c r="H102" s="99"/>
    </row>
    <row r="103" spans="1:10" ht="21.75" customHeight="1">
      <c r="A103" s="104"/>
      <c r="B103" s="102"/>
      <c r="C103" s="101" t="s">
        <v>67</v>
      </c>
      <c r="D103" s="101" t="s">
        <v>85</v>
      </c>
      <c r="E103" s="117"/>
      <c r="F103" s="117"/>
      <c r="G103" s="118"/>
      <c r="H103" s="105"/>
      <c r="I103" s="42"/>
      <c r="J103" s="14"/>
    </row>
    <row r="104" spans="1:10" ht="21.75" customHeight="1">
      <c r="A104" s="104"/>
      <c r="B104" s="102"/>
      <c r="C104" s="101" t="s">
        <v>68</v>
      </c>
      <c r="D104" s="101" t="s">
        <v>85</v>
      </c>
      <c r="E104" s="117"/>
      <c r="F104" s="117"/>
      <c r="G104" s="118"/>
      <c r="H104" s="105"/>
      <c r="I104" s="14"/>
      <c r="J104" s="14"/>
    </row>
    <row r="105" spans="1:10" ht="21.75" customHeight="1">
      <c r="A105" s="104"/>
      <c r="B105" s="102"/>
      <c r="C105" s="102" t="s">
        <v>69</v>
      </c>
      <c r="D105" s="101" t="s">
        <v>85</v>
      </c>
      <c r="E105" s="117"/>
      <c r="F105" s="117"/>
      <c r="G105" s="117"/>
      <c r="H105" s="99"/>
      <c r="I105" s="42"/>
      <c r="J105" s="14"/>
    </row>
    <row r="106" spans="1:10" ht="17.25" customHeight="1">
      <c r="A106" s="104"/>
      <c r="B106" s="102"/>
      <c r="C106" s="167" t="s">
        <v>86</v>
      </c>
      <c r="D106" s="102" t="s">
        <v>84</v>
      </c>
      <c r="E106" s="142"/>
      <c r="F106" s="138"/>
      <c r="G106" s="138"/>
      <c r="H106" s="137"/>
      <c r="I106" s="42"/>
      <c r="J106" s="14"/>
    </row>
    <row r="107" spans="1:10" ht="17.25" customHeight="1">
      <c r="A107" s="104"/>
      <c r="B107" s="102"/>
      <c r="C107" s="167" t="s">
        <v>87</v>
      </c>
      <c r="D107" s="102" t="s">
        <v>84</v>
      </c>
      <c r="E107" s="142"/>
      <c r="F107" s="138"/>
      <c r="G107" s="138"/>
      <c r="H107" s="137"/>
      <c r="I107" s="42"/>
      <c r="J107" s="14"/>
    </row>
    <row r="108" spans="1:10" ht="15.75" customHeight="1">
      <c r="A108" s="104"/>
      <c r="B108" s="102"/>
      <c r="C108" s="101" t="s">
        <v>11</v>
      </c>
      <c r="D108" s="101" t="s">
        <v>85</v>
      </c>
      <c r="E108" s="117"/>
      <c r="F108" s="117"/>
      <c r="G108" s="117"/>
      <c r="H108" s="105"/>
      <c r="I108" s="28"/>
      <c r="J108" s="14"/>
    </row>
    <row r="109" spans="1:10" ht="19.5" customHeight="1">
      <c r="A109" s="104"/>
      <c r="B109" s="102"/>
      <c r="C109" s="101" t="s">
        <v>88</v>
      </c>
      <c r="D109" s="101" t="s">
        <v>85</v>
      </c>
      <c r="E109" s="179"/>
      <c r="F109" s="180" t="s">
        <v>962</v>
      </c>
      <c r="G109" s="179"/>
      <c r="H109" s="105"/>
      <c r="I109" s="14"/>
      <c r="J109" s="14"/>
    </row>
    <row r="110" spans="1:10" ht="21" customHeight="1">
      <c r="A110" s="104"/>
      <c r="B110" s="102"/>
      <c r="C110" s="101" t="s">
        <v>70</v>
      </c>
      <c r="D110" s="101" t="s">
        <v>85</v>
      </c>
      <c r="E110" s="117"/>
      <c r="F110" s="117"/>
      <c r="G110" s="117"/>
      <c r="H110" s="181"/>
      <c r="I110" s="45"/>
      <c r="J110" s="14"/>
    </row>
    <row r="111" spans="1:10" ht="21.75" customHeight="1">
      <c r="A111" s="104"/>
      <c r="B111" s="102"/>
      <c r="C111" s="101" t="s">
        <v>71</v>
      </c>
      <c r="D111" s="101" t="s">
        <v>85</v>
      </c>
      <c r="E111" s="117"/>
      <c r="F111" s="180" t="s">
        <v>962</v>
      </c>
      <c r="G111" s="117"/>
      <c r="H111" s="105"/>
      <c r="I111" s="14"/>
      <c r="J111" s="14"/>
    </row>
    <row r="112" spans="1:10" ht="20.25" customHeight="1">
      <c r="A112" s="104"/>
      <c r="B112" s="102"/>
      <c r="C112" s="101" t="s">
        <v>11</v>
      </c>
      <c r="D112" s="101" t="s">
        <v>85</v>
      </c>
      <c r="E112" s="117"/>
      <c r="F112" s="117"/>
      <c r="G112" s="117"/>
      <c r="H112" s="105"/>
      <c r="I112" s="28"/>
      <c r="J112" s="14"/>
    </row>
    <row r="113" spans="1:10" ht="20.25" customHeight="1">
      <c r="A113" s="104"/>
      <c r="B113" s="101"/>
      <c r="C113" s="101" t="s">
        <v>72</v>
      </c>
      <c r="D113" s="101" t="s">
        <v>85</v>
      </c>
      <c r="E113" s="117"/>
      <c r="F113" s="180" t="s">
        <v>962</v>
      </c>
      <c r="G113" s="117"/>
      <c r="H113" s="105"/>
      <c r="I113" s="14"/>
      <c r="J113" s="28"/>
    </row>
    <row r="114" spans="1:9" ht="21.75" customHeight="1">
      <c r="A114" s="106"/>
      <c r="B114" s="101"/>
      <c r="C114" s="101" t="s">
        <v>73</v>
      </c>
      <c r="D114" s="101" t="s">
        <v>85</v>
      </c>
      <c r="E114" s="103"/>
      <c r="F114" s="103"/>
      <c r="G114" s="182"/>
      <c r="H114" s="105"/>
      <c r="I114" s="30"/>
    </row>
    <row r="115" ht="12.75">
      <c r="A115" s="48"/>
    </row>
    <row r="116" spans="1:7" ht="15">
      <c r="A116" s="49"/>
      <c r="B116" s="31"/>
      <c r="C116" s="31"/>
      <c r="D116" s="31"/>
      <c r="E116" s="31"/>
      <c r="F116" s="31"/>
      <c r="G116" s="31"/>
    </row>
    <row r="117" spans="1:9" ht="20.25" customHeight="1">
      <c r="A117" s="48"/>
      <c r="B117" s="334"/>
      <c r="C117" s="334"/>
      <c r="D117" s="334"/>
      <c r="E117" s="334"/>
      <c r="F117" s="334"/>
      <c r="G117" s="334"/>
      <c r="H117" s="334"/>
      <c r="I117" s="334"/>
    </row>
    <row r="121" spans="3:10" ht="15" customHeight="1">
      <c r="C121" s="312"/>
      <c r="D121" s="312"/>
      <c r="E121" s="312"/>
      <c r="F121" s="312"/>
      <c r="G121" s="312"/>
      <c r="H121" s="312"/>
      <c r="I121" s="312"/>
      <c r="J121" s="312"/>
    </row>
  </sheetData>
  <sheetProtection/>
  <mergeCells count="15">
    <mergeCell ref="E9:F9"/>
    <mergeCell ref="G9:H9"/>
    <mergeCell ref="B117:I117"/>
    <mergeCell ref="A4:D4"/>
    <mergeCell ref="A5:D5"/>
    <mergeCell ref="A1:H1"/>
    <mergeCell ref="A2:H2"/>
    <mergeCell ref="A3:H3"/>
    <mergeCell ref="C121:J121"/>
    <mergeCell ref="A6:D6"/>
    <mergeCell ref="A7:H7"/>
    <mergeCell ref="A9:A10"/>
    <mergeCell ref="B9:B10"/>
    <mergeCell ref="C9:C10"/>
    <mergeCell ref="D9:D10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97">
      <selection activeCell="L105" sqref="L105"/>
    </sheetView>
  </sheetViews>
  <sheetFormatPr defaultColWidth="9.00390625" defaultRowHeight="12.75"/>
  <cols>
    <col min="1" max="1" width="6.00390625" style="0" customWidth="1"/>
    <col min="2" max="2" width="9.875" style="0" customWidth="1"/>
    <col min="3" max="3" width="36.125" style="0" customWidth="1"/>
    <col min="4" max="4" width="7.375" style="0" customWidth="1"/>
    <col min="5" max="5" width="9.625" style="0" customWidth="1"/>
    <col min="6" max="7" width="9.375" style="0" customWidth="1"/>
    <col min="8" max="8" width="10.25390625" style="0" customWidth="1"/>
    <col min="9" max="9" width="16.25390625" style="0" bestFit="1" customWidth="1"/>
  </cols>
  <sheetData>
    <row r="1" spans="1:8" ht="18" customHeight="1">
      <c r="A1" s="321" t="s">
        <v>255</v>
      </c>
      <c r="B1" s="321"/>
      <c r="C1" s="321"/>
      <c r="D1" s="321"/>
      <c r="E1" s="321"/>
      <c r="F1" s="321"/>
      <c r="G1" s="321"/>
      <c r="H1" s="321"/>
    </row>
    <row r="2" spans="1:8" ht="38.25" customHeight="1">
      <c r="A2" s="322" t="s">
        <v>541</v>
      </c>
      <c r="B2" s="322"/>
      <c r="C2" s="322"/>
      <c r="D2" s="322"/>
      <c r="E2" s="322"/>
      <c r="F2" s="322"/>
      <c r="G2" s="322"/>
      <c r="H2" s="322"/>
    </row>
    <row r="3" spans="1:8" ht="15.75" customHeight="1">
      <c r="A3" s="338" t="s">
        <v>256</v>
      </c>
      <c r="B3" s="338"/>
      <c r="C3" s="338"/>
      <c r="D3" s="338"/>
      <c r="E3" s="338"/>
      <c r="F3" s="338"/>
      <c r="G3" s="338"/>
      <c r="H3" s="338"/>
    </row>
    <row r="4" spans="1:10" ht="21" customHeight="1">
      <c r="A4" s="324" t="s">
        <v>369</v>
      </c>
      <c r="B4" s="324"/>
      <c r="C4" s="324"/>
      <c r="D4" s="324"/>
      <c r="E4" s="171">
        <f>H121</f>
        <v>0</v>
      </c>
      <c r="F4" s="83" t="s">
        <v>84</v>
      </c>
      <c r="G4" s="83"/>
      <c r="H4" s="83"/>
      <c r="I4" s="339"/>
      <c r="J4" s="339"/>
    </row>
    <row r="5" spans="1:8" ht="22.5" customHeight="1">
      <c r="A5" s="325" t="s">
        <v>370</v>
      </c>
      <c r="B5" s="325"/>
      <c r="C5" s="325"/>
      <c r="D5" s="325"/>
      <c r="E5" s="171">
        <f>H112</f>
        <v>0</v>
      </c>
      <c r="F5" s="83" t="s">
        <v>85</v>
      </c>
      <c r="G5" s="83"/>
      <c r="H5" s="83"/>
    </row>
    <row r="6" spans="1:8" ht="18.75" customHeight="1">
      <c r="A6" s="324" t="s">
        <v>371</v>
      </c>
      <c r="B6" s="324"/>
      <c r="C6" s="324"/>
      <c r="D6" s="324"/>
      <c r="E6" s="171">
        <f>E5/6</f>
        <v>0</v>
      </c>
      <c r="F6" s="83" t="s">
        <v>84</v>
      </c>
      <c r="G6" s="83"/>
      <c r="H6" s="83"/>
    </row>
    <row r="7" spans="1:8" ht="19.5" customHeight="1">
      <c r="A7" s="326" t="s">
        <v>542</v>
      </c>
      <c r="B7" s="326"/>
      <c r="C7" s="326"/>
      <c r="D7" s="326"/>
      <c r="E7" s="326"/>
      <c r="F7" s="326"/>
      <c r="G7" s="326"/>
      <c r="H7" s="326"/>
    </row>
    <row r="8" spans="1:8" ht="13.5" customHeight="1">
      <c r="A8" s="47"/>
      <c r="B8" s="47"/>
      <c r="C8" s="47"/>
      <c r="D8" s="47"/>
      <c r="E8" s="47"/>
      <c r="F8" s="47"/>
      <c r="G8" s="47"/>
      <c r="H8" s="47"/>
    </row>
    <row r="9" spans="1:8" ht="30" customHeight="1">
      <c r="A9" s="336" t="s">
        <v>105</v>
      </c>
      <c r="B9" s="329" t="s">
        <v>257</v>
      </c>
      <c r="C9" s="330" t="s">
        <v>258</v>
      </c>
      <c r="D9" s="331" t="s">
        <v>259</v>
      </c>
      <c r="E9" s="332" t="s">
        <v>260</v>
      </c>
      <c r="F9" s="332"/>
      <c r="G9" s="332" t="s">
        <v>369</v>
      </c>
      <c r="H9" s="332"/>
    </row>
    <row r="10" spans="1:8" ht="68.25" customHeight="1">
      <c r="A10" s="337"/>
      <c r="B10" s="329"/>
      <c r="C10" s="330"/>
      <c r="D10" s="331"/>
      <c r="E10" s="151" t="s">
        <v>261</v>
      </c>
      <c r="F10" s="151" t="s">
        <v>262</v>
      </c>
      <c r="G10" s="151" t="s">
        <v>261</v>
      </c>
      <c r="H10" s="151" t="s">
        <v>263</v>
      </c>
    </row>
    <row r="11" spans="1:8" ht="19.5" customHeight="1">
      <c r="A11" s="104" t="s">
        <v>114</v>
      </c>
      <c r="B11" s="104" t="s">
        <v>115</v>
      </c>
      <c r="C11" s="104" t="s">
        <v>116</v>
      </c>
      <c r="D11" s="104" t="s">
        <v>117</v>
      </c>
      <c r="E11" s="104" t="s">
        <v>118</v>
      </c>
      <c r="F11" s="104" t="s">
        <v>119</v>
      </c>
      <c r="G11" s="104" t="s">
        <v>107</v>
      </c>
      <c r="H11" s="95">
        <v>8</v>
      </c>
    </row>
    <row r="12" spans="1:8" s="14" customFormat="1" ht="65.25" customHeight="1">
      <c r="A12" s="104" t="s">
        <v>114</v>
      </c>
      <c r="B12" s="101" t="s">
        <v>264</v>
      </c>
      <c r="C12" s="101" t="s">
        <v>882</v>
      </c>
      <c r="D12" s="101" t="s">
        <v>28</v>
      </c>
      <c r="E12" s="141"/>
      <c r="F12" s="135">
        <v>2</v>
      </c>
      <c r="G12" s="135"/>
      <c r="H12" s="141"/>
    </row>
    <row r="13" spans="1:8" ht="18" customHeight="1">
      <c r="A13" s="74">
        <f>A12+0.1</f>
        <v>1.1</v>
      </c>
      <c r="B13" s="102" t="s">
        <v>379</v>
      </c>
      <c r="C13" s="102" t="s">
        <v>26</v>
      </c>
      <c r="D13" s="102" t="s">
        <v>372</v>
      </c>
      <c r="E13" s="138"/>
      <c r="F13" s="137">
        <v>6.34</v>
      </c>
      <c r="G13" s="138"/>
      <c r="H13" s="137"/>
    </row>
    <row r="14" spans="1:8" ht="21" customHeight="1">
      <c r="A14" s="74">
        <f>A13+0.1</f>
        <v>1.2000000000000002</v>
      </c>
      <c r="B14" s="102" t="s">
        <v>379</v>
      </c>
      <c r="C14" s="102" t="s">
        <v>5</v>
      </c>
      <c r="D14" s="111" t="s">
        <v>375</v>
      </c>
      <c r="E14" s="139"/>
      <c r="F14" s="137">
        <v>0.144</v>
      </c>
      <c r="G14" s="138"/>
      <c r="H14" s="137"/>
    </row>
    <row r="15" spans="1:8" ht="23.25" customHeight="1">
      <c r="A15" s="74">
        <f>A14+0.1</f>
        <v>1.3000000000000003</v>
      </c>
      <c r="B15" s="102" t="s">
        <v>883</v>
      </c>
      <c r="C15" s="102" t="s">
        <v>447</v>
      </c>
      <c r="D15" s="102" t="s">
        <v>28</v>
      </c>
      <c r="E15" s="137"/>
      <c r="F15" s="137">
        <v>2</v>
      </c>
      <c r="G15" s="189"/>
      <c r="H15" s="137"/>
    </row>
    <row r="16" spans="1:8" ht="26.25" customHeight="1">
      <c r="A16" s="74">
        <f>A15+0.1</f>
        <v>1.4000000000000004</v>
      </c>
      <c r="B16" s="102" t="s">
        <v>379</v>
      </c>
      <c r="C16" s="102" t="s">
        <v>265</v>
      </c>
      <c r="D16" s="102" t="s">
        <v>84</v>
      </c>
      <c r="E16" s="137"/>
      <c r="F16" s="137">
        <v>0.48</v>
      </c>
      <c r="G16" s="138"/>
      <c r="H16" s="137"/>
    </row>
    <row r="17" spans="1:8" s="14" customFormat="1" ht="59.25" customHeight="1">
      <c r="A17" s="104" t="s">
        <v>115</v>
      </c>
      <c r="B17" s="101" t="s">
        <v>266</v>
      </c>
      <c r="C17" s="101" t="s">
        <v>267</v>
      </c>
      <c r="D17" s="101" t="s">
        <v>268</v>
      </c>
      <c r="E17" s="141"/>
      <c r="F17" s="135">
        <v>0.8</v>
      </c>
      <c r="G17" s="135"/>
      <c r="H17" s="141"/>
    </row>
    <row r="18" spans="1:8" ht="20.25" customHeight="1">
      <c r="A18" s="74">
        <f>A17+0.1</f>
        <v>2.1</v>
      </c>
      <c r="B18" s="102" t="s">
        <v>379</v>
      </c>
      <c r="C18" s="102" t="s">
        <v>26</v>
      </c>
      <c r="D18" s="102" t="s">
        <v>372</v>
      </c>
      <c r="E18" s="138"/>
      <c r="F18" s="137">
        <v>3.872</v>
      </c>
      <c r="G18" s="138"/>
      <c r="H18" s="137"/>
    </row>
    <row r="19" spans="1:8" ht="22.5" customHeight="1">
      <c r="A19" s="74">
        <f>A18+0.1</f>
        <v>2.2</v>
      </c>
      <c r="B19" s="102" t="s">
        <v>379</v>
      </c>
      <c r="C19" s="102" t="s">
        <v>27</v>
      </c>
      <c r="D19" s="111" t="s">
        <v>375</v>
      </c>
      <c r="E19" s="138"/>
      <c r="F19" s="137">
        <v>1.336</v>
      </c>
      <c r="G19" s="138"/>
      <c r="H19" s="137"/>
    </row>
    <row r="20" spans="1:8" s="14" customFormat="1" ht="66" customHeight="1">
      <c r="A20" s="109">
        <v>3</v>
      </c>
      <c r="B20" s="101" t="s">
        <v>880</v>
      </c>
      <c r="C20" s="146" t="s">
        <v>884</v>
      </c>
      <c r="D20" s="104" t="s">
        <v>77</v>
      </c>
      <c r="E20" s="96"/>
      <c r="F20" s="135">
        <v>2</v>
      </c>
      <c r="G20" s="241"/>
      <c r="H20" s="141"/>
    </row>
    <row r="21" spans="1:8" ht="19.5" customHeight="1">
      <c r="A21" s="74">
        <f>A20+0.1</f>
        <v>3.1</v>
      </c>
      <c r="B21" s="106" t="s">
        <v>379</v>
      </c>
      <c r="C21" s="106" t="s">
        <v>26</v>
      </c>
      <c r="D21" s="106" t="s">
        <v>372</v>
      </c>
      <c r="E21" s="138"/>
      <c r="F21" s="137">
        <v>5.5</v>
      </c>
      <c r="G21" s="138"/>
      <c r="H21" s="137"/>
    </row>
    <row r="22" spans="1:8" ht="33.75" customHeight="1">
      <c r="A22" s="74">
        <f>A21+0.1</f>
        <v>3.2</v>
      </c>
      <c r="B22" s="106" t="s">
        <v>889</v>
      </c>
      <c r="C22" s="201" t="s">
        <v>885</v>
      </c>
      <c r="D22" s="106" t="s">
        <v>77</v>
      </c>
      <c r="E22" s="137"/>
      <c r="F22" s="137">
        <v>2</v>
      </c>
      <c r="G22" s="189"/>
      <c r="H22" s="137"/>
    </row>
    <row r="23" spans="1:8" ht="23.25" customHeight="1">
      <c r="A23" s="74">
        <f>A22+0.1</f>
        <v>3.3000000000000003</v>
      </c>
      <c r="B23" s="106" t="s">
        <v>379</v>
      </c>
      <c r="C23" s="106" t="s">
        <v>265</v>
      </c>
      <c r="D23" s="106" t="s">
        <v>84</v>
      </c>
      <c r="E23" s="138"/>
      <c r="F23" s="137">
        <v>4.36</v>
      </c>
      <c r="G23" s="138"/>
      <c r="H23" s="137"/>
    </row>
    <row r="24" spans="1:8" s="14" customFormat="1" ht="65.25" customHeight="1">
      <c r="A24" s="104" t="s">
        <v>117</v>
      </c>
      <c r="B24" s="101" t="s">
        <v>264</v>
      </c>
      <c r="C24" s="101" t="s">
        <v>886</v>
      </c>
      <c r="D24" s="101" t="s">
        <v>28</v>
      </c>
      <c r="E24" s="141"/>
      <c r="F24" s="135">
        <v>1</v>
      </c>
      <c r="G24" s="135"/>
      <c r="H24" s="141"/>
    </row>
    <row r="25" spans="1:8" ht="17.25" customHeight="1">
      <c r="A25" s="74">
        <f>A24+0.1</f>
        <v>4.1</v>
      </c>
      <c r="B25" s="102" t="s">
        <v>379</v>
      </c>
      <c r="C25" s="102" t="s">
        <v>26</v>
      </c>
      <c r="D25" s="102" t="s">
        <v>372</v>
      </c>
      <c r="E25" s="138"/>
      <c r="F25" s="137">
        <v>3.17</v>
      </c>
      <c r="G25" s="138"/>
      <c r="H25" s="137"/>
    </row>
    <row r="26" spans="1:8" ht="21" customHeight="1">
      <c r="A26" s="74">
        <f>A25+0.1</f>
        <v>4.199999999999999</v>
      </c>
      <c r="B26" s="102" t="s">
        <v>379</v>
      </c>
      <c r="C26" s="102" t="s">
        <v>5</v>
      </c>
      <c r="D26" s="111" t="s">
        <v>375</v>
      </c>
      <c r="E26" s="139"/>
      <c r="F26" s="137">
        <v>0.072</v>
      </c>
      <c r="G26" s="138"/>
      <c r="H26" s="137"/>
    </row>
    <row r="27" spans="1:8" ht="36.75" customHeight="1">
      <c r="A27" s="74">
        <f>A26+0.1</f>
        <v>4.299999999999999</v>
      </c>
      <c r="B27" s="102" t="s">
        <v>12</v>
      </c>
      <c r="C27" s="102" t="s">
        <v>886</v>
      </c>
      <c r="D27" s="102" t="s">
        <v>28</v>
      </c>
      <c r="E27" s="137"/>
      <c r="F27" s="137">
        <v>1</v>
      </c>
      <c r="G27" s="189"/>
      <c r="H27" s="137"/>
    </row>
    <row r="28" spans="1:8" ht="26.25" customHeight="1">
      <c r="A28" s="74">
        <f>A27+0.1</f>
        <v>4.399999999999999</v>
      </c>
      <c r="B28" s="102" t="s">
        <v>379</v>
      </c>
      <c r="C28" s="102" t="s">
        <v>265</v>
      </c>
      <c r="D28" s="102" t="s">
        <v>84</v>
      </c>
      <c r="E28" s="137"/>
      <c r="F28" s="137">
        <v>0.48</v>
      </c>
      <c r="G28" s="138"/>
      <c r="H28" s="137"/>
    </row>
    <row r="29" spans="1:8" s="14" customFormat="1" ht="63" customHeight="1">
      <c r="A29" s="109">
        <v>5</v>
      </c>
      <c r="B29" s="101" t="s">
        <v>880</v>
      </c>
      <c r="C29" s="146" t="s">
        <v>887</v>
      </c>
      <c r="D29" s="104" t="s">
        <v>77</v>
      </c>
      <c r="E29" s="96"/>
      <c r="F29" s="135">
        <v>5</v>
      </c>
      <c r="G29" s="241"/>
      <c r="H29" s="141"/>
    </row>
    <row r="30" spans="1:8" ht="19.5" customHeight="1">
      <c r="A30" s="74">
        <f>A29+0.1</f>
        <v>5.1</v>
      </c>
      <c r="B30" s="106" t="s">
        <v>379</v>
      </c>
      <c r="C30" s="106" t="s">
        <v>26</v>
      </c>
      <c r="D30" s="106" t="s">
        <v>372</v>
      </c>
      <c r="E30" s="138"/>
      <c r="F30" s="137">
        <v>13.75</v>
      </c>
      <c r="G30" s="138"/>
      <c r="H30" s="137"/>
    </row>
    <row r="31" spans="1:8" ht="40.5" customHeight="1">
      <c r="A31" s="74">
        <f>A30+0.1</f>
        <v>5.199999999999999</v>
      </c>
      <c r="B31" s="106" t="s">
        <v>881</v>
      </c>
      <c r="C31" s="201" t="s">
        <v>888</v>
      </c>
      <c r="D31" s="106" t="s">
        <v>77</v>
      </c>
      <c r="E31" s="137"/>
      <c r="F31" s="137">
        <v>5</v>
      </c>
      <c r="G31" s="189"/>
      <c r="H31" s="137"/>
    </row>
    <row r="32" spans="1:8" ht="21" customHeight="1">
      <c r="A32" s="74">
        <f>A31+0.1</f>
        <v>5.299999999999999</v>
      </c>
      <c r="B32" s="106" t="s">
        <v>379</v>
      </c>
      <c r="C32" s="106" t="s">
        <v>265</v>
      </c>
      <c r="D32" s="106" t="s">
        <v>84</v>
      </c>
      <c r="E32" s="138"/>
      <c r="F32" s="137">
        <v>10.9</v>
      </c>
      <c r="G32" s="138"/>
      <c r="H32" s="137"/>
    </row>
    <row r="33" spans="1:8" s="14" customFormat="1" ht="63" customHeight="1">
      <c r="A33" s="109">
        <v>6</v>
      </c>
      <c r="B33" s="101" t="s">
        <v>880</v>
      </c>
      <c r="C33" s="146" t="s">
        <v>890</v>
      </c>
      <c r="D33" s="104" t="s">
        <v>77</v>
      </c>
      <c r="E33" s="96"/>
      <c r="F33" s="135">
        <v>6</v>
      </c>
      <c r="G33" s="241"/>
      <c r="H33" s="141"/>
    </row>
    <row r="34" spans="1:8" ht="19.5" customHeight="1">
      <c r="A34" s="74">
        <f>A33+0.1</f>
        <v>6.1</v>
      </c>
      <c r="B34" s="106" t="s">
        <v>379</v>
      </c>
      <c r="C34" s="106" t="s">
        <v>26</v>
      </c>
      <c r="D34" s="106" t="s">
        <v>372</v>
      </c>
      <c r="E34" s="138"/>
      <c r="F34" s="137">
        <v>16.5</v>
      </c>
      <c r="G34" s="138"/>
      <c r="H34" s="137"/>
    </row>
    <row r="35" spans="1:8" ht="40.5" customHeight="1">
      <c r="A35" s="74">
        <f>A34+0.1</f>
        <v>6.199999999999999</v>
      </c>
      <c r="B35" s="106" t="s">
        <v>907</v>
      </c>
      <c r="C35" s="201" t="s">
        <v>891</v>
      </c>
      <c r="D35" s="106" t="s">
        <v>77</v>
      </c>
      <c r="E35" s="137"/>
      <c r="F35" s="137">
        <v>6</v>
      </c>
      <c r="G35" s="189"/>
      <c r="H35" s="137"/>
    </row>
    <row r="36" spans="1:8" ht="21" customHeight="1">
      <c r="A36" s="74">
        <f>A35+0.1</f>
        <v>6.299999999999999</v>
      </c>
      <c r="B36" s="106" t="s">
        <v>379</v>
      </c>
      <c r="C36" s="106" t="s">
        <v>265</v>
      </c>
      <c r="D36" s="106" t="s">
        <v>84</v>
      </c>
      <c r="E36" s="138"/>
      <c r="F36" s="137">
        <v>13.080000000000002</v>
      </c>
      <c r="G36" s="138"/>
      <c r="H36" s="137"/>
    </row>
    <row r="37" spans="1:8" s="14" customFormat="1" ht="63" customHeight="1">
      <c r="A37" s="109">
        <v>7</v>
      </c>
      <c r="B37" s="101" t="s">
        <v>880</v>
      </c>
      <c r="C37" s="146" t="s">
        <v>892</v>
      </c>
      <c r="D37" s="104" t="s">
        <v>77</v>
      </c>
      <c r="E37" s="96"/>
      <c r="F37" s="135">
        <v>8</v>
      </c>
      <c r="G37" s="241"/>
      <c r="H37" s="141"/>
    </row>
    <row r="38" spans="1:8" ht="19.5" customHeight="1">
      <c r="A38" s="74">
        <f>A37+0.1</f>
        <v>7.1</v>
      </c>
      <c r="B38" s="106" t="s">
        <v>379</v>
      </c>
      <c r="C38" s="106" t="s">
        <v>26</v>
      </c>
      <c r="D38" s="106" t="s">
        <v>372</v>
      </c>
      <c r="E38" s="138"/>
      <c r="F38" s="137">
        <v>22</v>
      </c>
      <c r="G38" s="138"/>
      <c r="H38" s="137"/>
    </row>
    <row r="39" spans="1:8" ht="40.5" customHeight="1">
      <c r="A39" s="74">
        <f>A38+0.1</f>
        <v>7.199999999999999</v>
      </c>
      <c r="B39" s="106" t="s">
        <v>907</v>
      </c>
      <c r="C39" s="201" t="s">
        <v>893</v>
      </c>
      <c r="D39" s="106" t="s">
        <v>77</v>
      </c>
      <c r="E39" s="137"/>
      <c r="F39" s="137">
        <v>8</v>
      </c>
      <c r="G39" s="189"/>
      <c r="H39" s="137"/>
    </row>
    <row r="40" spans="1:8" ht="21" customHeight="1">
      <c r="A40" s="74">
        <f>A39+0.1</f>
        <v>7.299999999999999</v>
      </c>
      <c r="B40" s="106" t="s">
        <v>379</v>
      </c>
      <c r="C40" s="106" t="s">
        <v>265</v>
      </c>
      <c r="D40" s="106" t="s">
        <v>84</v>
      </c>
      <c r="E40" s="138"/>
      <c r="F40" s="137">
        <v>17.44</v>
      </c>
      <c r="G40" s="138"/>
      <c r="H40" s="137"/>
    </row>
    <row r="41" spans="1:9" s="14" customFormat="1" ht="61.5" customHeight="1">
      <c r="A41" s="104" t="s">
        <v>108</v>
      </c>
      <c r="B41" s="101" t="s">
        <v>48</v>
      </c>
      <c r="C41" s="101" t="s">
        <v>66</v>
      </c>
      <c r="D41" s="101" t="s">
        <v>28</v>
      </c>
      <c r="E41" s="141"/>
      <c r="F41" s="135">
        <v>5</v>
      </c>
      <c r="G41" s="135"/>
      <c r="H41" s="141"/>
      <c r="I41" s="51"/>
    </row>
    <row r="42" spans="1:8" ht="20.25" customHeight="1">
      <c r="A42" s="74">
        <f>A41+0.1</f>
        <v>8.1</v>
      </c>
      <c r="B42" s="102" t="s">
        <v>379</v>
      </c>
      <c r="C42" s="102" t="s">
        <v>26</v>
      </c>
      <c r="D42" s="102" t="s">
        <v>372</v>
      </c>
      <c r="E42" s="139"/>
      <c r="F42" s="137">
        <v>1.8599999999999999</v>
      </c>
      <c r="G42" s="138"/>
      <c r="H42" s="137"/>
    </row>
    <row r="43" spans="1:8" ht="34.5" customHeight="1">
      <c r="A43" s="74">
        <f>A42+0.1</f>
        <v>8.2</v>
      </c>
      <c r="B43" s="106" t="s">
        <v>908</v>
      </c>
      <c r="C43" s="102" t="s">
        <v>66</v>
      </c>
      <c r="D43" s="102" t="s">
        <v>56</v>
      </c>
      <c r="E43" s="137"/>
      <c r="F43" s="137">
        <v>5</v>
      </c>
      <c r="G43" s="138"/>
      <c r="H43" s="137"/>
    </row>
    <row r="44" spans="1:8" ht="21" customHeight="1">
      <c r="A44" s="74">
        <f>A43+0.1</f>
        <v>8.299999999999999</v>
      </c>
      <c r="B44" s="102" t="s">
        <v>379</v>
      </c>
      <c r="C44" s="102" t="s">
        <v>265</v>
      </c>
      <c r="D44" s="102" t="s">
        <v>84</v>
      </c>
      <c r="E44" s="143"/>
      <c r="F44" s="137">
        <v>0.6419999999999999</v>
      </c>
      <c r="G44" s="138"/>
      <c r="H44" s="137"/>
    </row>
    <row r="45" spans="1:8" s="14" customFormat="1" ht="65.25" customHeight="1">
      <c r="A45" s="104" t="s">
        <v>109</v>
      </c>
      <c r="B45" s="101" t="s">
        <v>270</v>
      </c>
      <c r="C45" s="101" t="s">
        <v>49</v>
      </c>
      <c r="D45" s="101" t="s">
        <v>28</v>
      </c>
      <c r="E45" s="141"/>
      <c r="F45" s="135">
        <v>22</v>
      </c>
      <c r="G45" s="135"/>
      <c r="H45" s="141"/>
    </row>
    <row r="46" spans="1:8" ht="24" customHeight="1">
      <c r="A46" s="74">
        <f>A45+0.1</f>
        <v>9.1</v>
      </c>
      <c r="B46" s="102" t="s">
        <v>379</v>
      </c>
      <c r="C46" s="102" t="s">
        <v>26</v>
      </c>
      <c r="D46" s="102" t="s">
        <v>372</v>
      </c>
      <c r="E46" s="139"/>
      <c r="F46" s="137">
        <v>8.184</v>
      </c>
      <c r="G46" s="138"/>
      <c r="H46" s="137"/>
    </row>
    <row r="47" spans="1:8" ht="36.75" customHeight="1">
      <c r="A47" s="74">
        <f>A46+0.1</f>
        <v>9.2</v>
      </c>
      <c r="B47" s="106" t="s">
        <v>909</v>
      </c>
      <c r="C47" s="111" t="s">
        <v>52</v>
      </c>
      <c r="D47" s="102" t="s">
        <v>56</v>
      </c>
      <c r="E47" s="137"/>
      <c r="F47" s="137">
        <v>22</v>
      </c>
      <c r="G47" s="138"/>
      <c r="H47" s="137"/>
    </row>
    <row r="48" spans="1:8" ht="20.25" customHeight="1">
      <c r="A48" s="74">
        <f>A47+0.1</f>
        <v>9.299999999999999</v>
      </c>
      <c r="B48" s="102" t="s">
        <v>379</v>
      </c>
      <c r="C48" s="102" t="s">
        <v>265</v>
      </c>
      <c r="D48" s="102" t="s">
        <v>84</v>
      </c>
      <c r="E48" s="143"/>
      <c r="F48" s="137">
        <v>2.8247999999999998</v>
      </c>
      <c r="G48" s="138"/>
      <c r="H48" s="137"/>
    </row>
    <row r="49" spans="1:8" s="14" customFormat="1" ht="61.5" customHeight="1">
      <c r="A49" s="104" t="s">
        <v>110</v>
      </c>
      <c r="B49" s="101" t="s">
        <v>270</v>
      </c>
      <c r="C49" s="101" t="s">
        <v>50</v>
      </c>
      <c r="D49" s="101" t="s">
        <v>28</v>
      </c>
      <c r="E49" s="141"/>
      <c r="F49" s="135">
        <v>5</v>
      </c>
      <c r="G49" s="135"/>
      <c r="H49" s="141"/>
    </row>
    <row r="50" spans="1:8" ht="21" customHeight="1">
      <c r="A50" s="74">
        <f>A49+0.1</f>
        <v>10.1</v>
      </c>
      <c r="B50" s="102" t="s">
        <v>379</v>
      </c>
      <c r="C50" s="102" t="s">
        <v>26</v>
      </c>
      <c r="D50" s="102" t="s">
        <v>372</v>
      </c>
      <c r="E50" s="139"/>
      <c r="F50" s="137">
        <v>1.8599999999999999</v>
      </c>
      <c r="G50" s="138"/>
      <c r="H50" s="137"/>
    </row>
    <row r="51" spans="1:8" ht="35.25" customHeight="1">
      <c r="A51" s="74">
        <f>A50+0.1</f>
        <v>10.2</v>
      </c>
      <c r="B51" s="106" t="s">
        <v>909</v>
      </c>
      <c r="C51" s="111" t="s">
        <v>51</v>
      </c>
      <c r="D51" s="102" t="s">
        <v>56</v>
      </c>
      <c r="E51" s="137"/>
      <c r="F51" s="137">
        <v>5</v>
      </c>
      <c r="G51" s="138"/>
      <c r="H51" s="137"/>
    </row>
    <row r="52" spans="1:8" ht="18.75" customHeight="1">
      <c r="A52" s="74">
        <f>A51+0.1</f>
        <v>10.299999999999999</v>
      </c>
      <c r="B52" s="102" t="s">
        <v>379</v>
      </c>
      <c r="C52" s="102" t="s">
        <v>265</v>
      </c>
      <c r="D52" s="102" t="s">
        <v>84</v>
      </c>
      <c r="E52" s="143"/>
      <c r="F52" s="137">
        <v>0.6419999999999999</v>
      </c>
      <c r="G52" s="138"/>
      <c r="H52" s="137"/>
    </row>
    <row r="53" spans="1:8" s="14" customFormat="1" ht="63.75" customHeight="1">
      <c r="A53" s="104" t="s">
        <v>160</v>
      </c>
      <c r="B53" s="101" t="s">
        <v>270</v>
      </c>
      <c r="C53" s="101" t="s">
        <v>894</v>
      </c>
      <c r="D53" s="101" t="s">
        <v>28</v>
      </c>
      <c r="E53" s="141"/>
      <c r="F53" s="135">
        <v>2</v>
      </c>
      <c r="G53" s="135"/>
      <c r="H53" s="141"/>
    </row>
    <row r="54" spans="1:8" ht="19.5" customHeight="1">
      <c r="A54" s="74">
        <f>A53+0.1</f>
        <v>11.1</v>
      </c>
      <c r="B54" s="102" t="s">
        <v>379</v>
      </c>
      <c r="C54" s="102" t="s">
        <v>26</v>
      </c>
      <c r="D54" s="102" t="s">
        <v>372</v>
      </c>
      <c r="E54" s="139"/>
      <c r="F54" s="137">
        <v>0.744</v>
      </c>
      <c r="G54" s="138"/>
      <c r="H54" s="137"/>
    </row>
    <row r="55" spans="1:8" ht="24" customHeight="1">
      <c r="A55" s="74">
        <f>A54+0.1</f>
        <v>11.2</v>
      </c>
      <c r="B55" s="102" t="s">
        <v>12</v>
      </c>
      <c r="C55" s="111" t="s">
        <v>895</v>
      </c>
      <c r="D55" s="102" t="s">
        <v>56</v>
      </c>
      <c r="E55" s="137"/>
      <c r="F55" s="137">
        <v>2</v>
      </c>
      <c r="G55" s="189"/>
      <c r="H55" s="137"/>
    </row>
    <row r="56" spans="1:8" ht="21.75" customHeight="1">
      <c r="A56" s="74">
        <f>A55+0.1</f>
        <v>11.299999999999999</v>
      </c>
      <c r="B56" s="102" t="s">
        <v>379</v>
      </c>
      <c r="C56" s="102" t="s">
        <v>265</v>
      </c>
      <c r="D56" s="102" t="s">
        <v>84</v>
      </c>
      <c r="E56" s="143"/>
      <c r="F56" s="137">
        <v>0.2568</v>
      </c>
      <c r="G56" s="138"/>
      <c r="H56" s="137"/>
    </row>
    <row r="57" spans="1:8" s="14" customFormat="1" ht="59.25" customHeight="1">
      <c r="A57" s="104" t="s">
        <v>128</v>
      </c>
      <c r="B57" s="101" t="s">
        <v>270</v>
      </c>
      <c r="C57" s="101" t="s">
        <v>896</v>
      </c>
      <c r="D57" s="101" t="s">
        <v>28</v>
      </c>
      <c r="E57" s="141"/>
      <c r="F57" s="135">
        <v>21</v>
      </c>
      <c r="G57" s="135"/>
      <c r="H57" s="141"/>
    </row>
    <row r="58" spans="1:8" ht="19.5" customHeight="1">
      <c r="A58" s="74">
        <f>A57+0.1</f>
        <v>12.1</v>
      </c>
      <c r="B58" s="102" t="s">
        <v>379</v>
      </c>
      <c r="C58" s="102" t="s">
        <v>26</v>
      </c>
      <c r="D58" s="102" t="s">
        <v>372</v>
      </c>
      <c r="E58" s="139"/>
      <c r="F58" s="137">
        <v>7.812</v>
      </c>
      <c r="G58" s="138"/>
      <c r="H58" s="137"/>
    </row>
    <row r="59" spans="1:8" ht="32.25" customHeight="1">
      <c r="A59" s="74">
        <f>A58+0.1</f>
        <v>12.2</v>
      </c>
      <c r="B59" s="106" t="s">
        <v>910</v>
      </c>
      <c r="C59" s="111" t="s">
        <v>897</v>
      </c>
      <c r="D59" s="102" t="s">
        <v>56</v>
      </c>
      <c r="E59" s="137"/>
      <c r="F59" s="137">
        <v>21</v>
      </c>
      <c r="G59" s="189"/>
      <c r="H59" s="137"/>
    </row>
    <row r="60" spans="1:8" ht="21.75" customHeight="1">
      <c r="A60" s="74">
        <f>A59+0.1</f>
        <v>12.299999999999999</v>
      </c>
      <c r="B60" s="102" t="s">
        <v>379</v>
      </c>
      <c r="C60" s="102" t="s">
        <v>265</v>
      </c>
      <c r="D60" s="102" t="s">
        <v>84</v>
      </c>
      <c r="E60" s="143"/>
      <c r="F60" s="137">
        <v>2.6963999999999997</v>
      </c>
      <c r="G60" s="138"/>
      <c r="H60" s="137"/>
    </row>
    <row r="61" spans="1:8" s="14" customFormat="1" ht="52.5" customHeight="1">
      <c r="A61" s="104" t="s">
        <v>129</v>
      </c>
      <c r="B61" s="144" t="s">
        <v>271</v>
      </c>
      <c r="C61" s="211" t="s">
        <v>923</v>
      </c>
      <c r="D61" s="101" t="s">
        <v>28</v>
      </c>
      <c r="E61" s="141"/>
      <c r="F61" s="135">
        <v>22</v>
      </c>
      <c r="G61" s="135"/>
      <c r="H61" s="141"/>
    </row>
    <row r="62" spans="1:8" ht="20.25" customHeight="1">
      <c r="A62" s="74">
        <f>A61+0.1</f>
        <v>13.1</v>
      </c>
      <c r="B62" s="102" t="s">
        <v>379</v>
      </c>
      <c r="C62" s="102" t="s">
        <v>26</v>
      </c>
      <c r="D62" s="102" t="s">
        <v>372</v>
      </c>
      <c r="E62" s="138"/>
      <c r="F62" s="137">
        <v>22.44</v>
      </c>
      <c r="G62" s="138"/>
      <c r="H62" s="137"/>
    </row>
    <row r="63" spans="1:8" ht="18.75" customHeight="1">
      <c r="A63" s="74">
        <f>A62+0.1</f>
        <v>13.2</v>
      </c>
      <c r="B63" s="102" t="s">
        <v>379</v>
      </c>
      <c r="C63" s="102" t="s">
        <v>27</v>
      </c>
      <c r="D63" s="111" t="s">
        <v>375</v>
      </c>
      <c r="E63" s="138"/>
      <c r="F63" s="137">
        <v>0.22</v>
      </c>
      <c r="G63" s="138"/>
      <c r="H63" s="137"/>
    </row>
    <row r="64" spans="1:8" ht="34.5" customHeight="1">
      <c r="A64" s="74">
        <f>A63+0.1</f>
        <v>13.299999999999999</v>
      </c>
      <c r="B64" s="106" t="s">
        <v>911</v>
      </c>
      <c r="C64" s="206" t="s">
        <v>923</v>
      </c>
      <c r="D64" s="102" t="s">
        <v>28</v>
      </c>
      <c r="E64" s="137"/>
      <c r="F64" s="137">
        <v>22</v>
      </c>
      <c r="G64" s="189"/>
      <c r="H64" s="137"/>
    </row>
    <row r="65" spans="1:8" ht="21" customHeight="1">
      <c r="A65" s="74">
        <f>A64+0.1</f>
        <v>13.399999999999999</v>
      </c>
      <c r="B65" s="102" t="s">
        <v>379</v>
      </c>
      <c r="C65" s="102" t="s">
        <v>265</v>
      </c>
      <c r="D65" s="102" t="s">
        <v>84</v>
      </c>
      <c r="E65" s="137"/>
      <c r="F65" s="137">
        <v>6.6</v>
      </c>
      <c r="G65" s="138"/>
      <c r="H65" s="137"/>
    </row>
    <row r="66" spans="1:8" s="14" customFormat="1" ht="51" customHeight="1">
      <c r="A66" s="104" t="s">
        <v>130</v>
      </c>
      <c r="B66" s="144" t="s">
        <v>271</v>
      </c>
      <c r="C66" s="101" t="s">
        <v>898</v>
      </c>
      <c r="D66" s="101" t="s">
        <v>28</v>
      </c>
      <c r="E66" s="141"/>
      <c r="F66" s="135">
        <v>11</v>
      </c>
      <c r="G66" s="135"/>
      <c r="H66" s="141"/>
    </row>
    <row r="67" spans="1:8" ht="20.25" customHeight="1">
      <c r="A67" s="74">
        <f>A66+0.1</f>
        <v>14.1</v>
      </c>
      <c r="B67" s="102" t="s">
        <v>379</v>
      </c>
      <c r="C67" s="102" t="s">
        <v>26</v>
      </c>
      <c r="D67" s="102" t="s">
        <v>372</v>
      </c>
      <c r="E67" s="138"/>
      <c r="F67" s="137">
        <v>11.22</v>
      </c>
      <c r="G67" s="138"/>
      <c r="H67" s="137"/>
    </row>
    <row r="68" spans="1:8" ht="17.25" customHeight="1">
      <c r="A68" s="74">
        <f>A67+0.1</f>
        <v>14.2</v>
      </c>
      <c r="B68" s="102" t="s">
        <v>379</v>
      </c>
      <c r="C68" s="102" t="s">
        <v>27</v>
      </c>
      <c r="D68" s="111" t="s">
        <v>375</v>
      </c>
      <c r="E68" s="138"/>
      <c r="F68" s="137">
        <v>0.11</v>
      </c>
      <c r="G68" s="138"/>
      <c r="H68" s="137"/>
    </row>
    <row r="69" spans="1:8" ht="38.25" customHeight="1">
      <c r="A69" s="74">
        <f>A68+0.1</f>
        <v>14.299999999999999</v>
      </c>
      <c r="B69" s="106" t="s">
        <v>912</v>
      </c>
      <c r="C69" s="102" t="s">
        <v>898</v>
      </c>
      <c r="D69" s="102" t="s">
        <v>28</v>
      </c>
      <c r="E69" s="137"/>
      <c r="F69" s="137">
        <v>11</v>
      </c>
      <c r="G69" s="189"/>
      <c r="H69" s="137"/>
    </row>
    <row r="70" spans="1:8" ht="21" customHeight="1">
      <c r="A70" s="74">
        <f>A69+0.1</f>
        <v>14.399999999999999</v>
      </c>
      <c r="B70" s="102" t="s">
        <v>379</v>
      </c>
      <c r="C70" s="102" t="s">
        <v>265</v>
      </c>
      <c r="D70" s="102" t="s">
        <v>84</v>
      </c>
      <c r="E70" s="137"/>
      <c r="F70" s="137">
        <v>3.3</v>
      </c>
      <c r="G70" s="138"/>
      <c r="H70" s="137"/>
    </row>
    <row r="71" spans="1:8" s="14" customFormat="1" ht="60.75" customHeight="1">
      <c r="A71" s="104" t="s">
        <v>161</v>
      </c>
      <c r="B71" s="144" t="s">
        <v>271</v>
      </c>
      <c r="C71" s="101" t="s">
        <v>899</v>
      </c>
      <c r="D71" s="101" t="s">
        <v>28</v>
      </c>
      <c r="E71" s="141"/>
      <c r="F71" s="135">
        <v>26</v>
      </c>
      <c r="G71" s="135"/>
      <c r="H71" s="141"/>
    </row>
    <row r="72" spans="1:8" ht="20.25" customHeight="1">
      <c r="A72" s="74">
        <f>A71+0.1</f>
        <v>15.1</v>
      </c>
      <c r="B72" s="102" t="s">
        <v>379</v>
      </c>
      <c r="C72" s="102" t="s">
        <v>26</v>
      </c>
      <c r="D72" s="102" t="s">
        <v>372</v>
      </c>
      <c r="E72" s="138"/>
      <c r="F72" s="137">
        <v>26.52</v>
      </c>
      <c r="G72" s="138"/>
      <c r="H72" s="137"/>
    </row>
    <row r="73" spans="1:8" ht="17.25" customHeight="1">
      <c r="A73" s="74">
        <f>A72+0.1</f>
        <v>15.2</v>
      </c>
      <c r="B73" s="102" t="s">
        <v>379</v>
      </c>
      <c r="C73" s="102" t="s">
        <v>27</v>
      </c>
      <c r="D73" s="111" t="s">
        <v>375</v>
      </c>
      <c r="E73" s="138"/>
      <c r="F73" s="137">
        <v>0.26</v>
      </c>
      <c r="G73" s="138"/>
      <c r="H73" s="137"/>
    </row>
    <row r="74" spans="1:8" ht="37.5" customHeight="1">
      <c r="A74" s="74">
        <f>A73+0.1</f>
        <v>15.299999999999999</v>
      </c>
      <c r="B74" s="106" t="s">
        <v>913</v>
      </c>
      <c r="C74" s="102" t="s">
        <v>899</v>
      </c>
      <c r="D74" s="102" t="s">
        <v>28</v>
      </c>
      <c r="E74" s="137"/>
      <c r="F74" s="137">
        <v>26</v>
      </c>
      <c r="G74" s="189"/>
      <c r="H74" s="137"/>
    </row>
    <row r="75" spans="1:8" ht="21" customHeight="1">
      <c r="A75" s="74">
        <f>A74+0.1</f>
        <v>15.399999999999999</v>
      </c>
      <c r="B75" s="102" t="s">
        <v>379</v>
      </c>
      <c r="C75" s="102" t="s">
        <v>265</v>
      </c>
      <c r="D75" s="102" t="s">
        <v>84</v>
      </c>
      <c r="E75" s="137"/>
      <c r="F75" s="137">
        <v>7.8</v>
      </c>
      <c r="G75" s="138"/>
      <c r="H75" s="137"/>
    </row>
    <row r="76" spans="1:8" s="14" customFormat="1" ht="55.5" customHeight="1">
      <c r="A76" s="104" t="s">
        <v>133</v>
      </c>
      <c r="B76" s="144" t="s">
        <v>271</v>
      </c>
      <c r="C76" s="101" t="s">
        <v>468</v>
      </c>
      <c r="D76" s="101" t="s">
        <v>28</v>
      </c>
      <c r="E76" s="141"/>
      <c r="F76" s="135">
        <v>15</v>
      </c>
      <c r="G76" s="135"/>
      <c r="H76" s="141"/>
    </row>
    <row r="77" spans="1:8" ht="21.75" customHeight="1">
      <c r="A77" s="74">
        <f>A76+0.1</f>
        <v>16.1</v>
      </c>
      <c r="B77" s="102" t="s">
        <v>379</v>
      </c>
      <c r="C77" s="102" t="s">
        <v>26</v>
      </c>
      <c r="D77" s="102" t="s">
        <v>372</v>
      </c>
      <c r="E77" s="138"/>
      <c r="F77" s="137">
        <v>15.3</v>
      </c>
      <c r="G77" s="138"/>
      <c r="H77" s="137"/>
    </row>
    <row r="78" spans="1:8" ht="17.25" customHeight="1">
      <c r="A78" s="74">
        <f>A77+0.1</f>
        <v>16.200000000000003</v>
      </c>
      <c r="B78" s="102" t="s">
        <v>379</v>
      </c>
      <c r="C78" s="102" t="s">
        <v>27</v>
      </c>
      <c r="D78" s="111" t="s">
        <v>375</v>
      </c>
      <c r="E78" s="138"/>
      <c r="F78" s="137">
        <v>0.15</v>
      </c>
      <c r="G78" s="138"/>
      <c r="H78" s="137"/>
    </row>
    <row r="79" spans="1:8" ht="20.25" customHeight="1">
      <c r="A79" s="74">
        <f>A78+0.1</f>
        <v>16.300000000000004</v>
      </c>
      <c r="B79" s="102" t="s">
        <v>12</v>
      </c>
      <c r="C79" s="102" t="s">
        <v>448</v>
      </c>
      <c r="D79" s="102" t="s">
        <v>28</v>
      </c>
      <c r="E79" s="137"/>
      <c r="F79" s="137">
        <v>15</v>
      </c>
      <c r="G79" s="138"/>
      <c r="H79" s="137"/>
    </row>
    <row r="80" spans="1:8" ht="18" customHeight="1">
      <c r="A80" s="74">
        <f>A79+0.1</f>
        <v>16.400000000000006</v>
      </c>
      <c r="B80" s="102" t="s">
        <v>379</v>
      </c>
      <c r="C80" s="102" t="s">
        <v>265</v>
      </c>
      <c r="D80" s="102" t="s">
        <v>84</v>
      </c>
      <c r="E80" s="137"/>
      <c r="F80" s="137">
        <v>4.5</v>
      </c>
      <c r="G80" s="138"/>
      <c r="H80" s="137"/>
    </row>
    <row r="81" spans="1:8" s="14" customFormat="1" ht="72.75" customHeight="1">
      <c r="A81" s="104" t="s">
        <v>134</v>
      </c>
      <c r="B81" s="101" t="s">
        <v>269</v>
      </c>
      <c r="C81" s="101" t="s">
        <v>904</v>
      </c>
      <c r="D81" s="101" t="s">
        <v>34</v>
      </c>
      <c r="E81" s="141"/>
      <c r="F81" s="135">
        <v>767.45</v>
      </c>
      <c r="G81" s="135"/>
      <c r="H81" s="141"/>
    </row>
    <row r="82" spans="1:8" ht="18.75" customHeight="1">
      <c r="A82" s="74">
        <f>A81+0.1</f>
        <v>17.1</v>
      </c>
      <c r="B82" s="102" t="s">
        <v>379</v>
      </c>
      <c r="C82" s="102" t="s">
        <v>26</v>
      </c>
      <c r="D82" s="102" t="s">
        <v>372</v>
      </c>
      <c r="E82" s="139"/>
      <c r="F82" s="137">
        <v>106.67555000000002</v>
      </c>
      <c r="G82" s="138"/>
      <c r="H82" s="137"/>
    </row>
    <row r="83" spans="1:8" ht="27.75" customHeight="1">
      <c r="A83" s="74">
        <f>A82+0.1</f>
        <v>17.200000000000003</v>
      </c>
      <c r="B83" s="102" t="s">
        <v>469</v>
      </c>
      <c r="C83" s="102" t="s">
        <v>901</v>
      </c>
      <c r="D83" s="102" t="s">
        <v>34</v>
      </c>
      <c r="E83" s="137"/>
      <c r="F83" s="138">
        <v>420.75</v>
      </c>
      <c r="G83" s="189"/>
      <c r="H83" s="137"/>
    </row>
    <row r="84" spans="1:8" ht="27" customHeight="1">
      <c r="A84" s="74">
        <f>A83+0.1</f>
        <v>17.300000000000004</v>
      </c>
      <c r="B84" s="102" t="s">
        <v>470</v>
      </c>
      <c r="C84" s="102" t="s">
        <v>902</v>
      </c>
      <c r="D84" s="102" t="s">
        <v>34</v>
      </c>
      <c r="E84" s="137"/>
      <c r="F84" s="138">
        <v>210.45</v>
      </c>
      <c r="G84" s="138"/>
      <c r="H84" s="137"/>
    </row>
    <row r="85" spans="1:8" ht="28.5" customHeight="1">
      <c r="A85" s="74">
        <f>A84+0.1</f>
        <v>17.400000000000006</v>
      </c>
      <c r="B85" s="102" t="s">
        <v>914</v>
      </c>
      <c r="C85" s="102" t="s">
        <v>903</v>
      </c>
      <c r="D85" s="102" t="s">
        <v>34</v>
      </c>
      <c r="E85" s="137"/>
      <c r="F85" s="138">
        <v>136.25</v>
      </c>
      <c r="G85" s="138"/>
      <c r="H85" s="137"/>
    </row>
    <row r="86" spans="1:10" ht="22.5" customHeight="1">
      <c r="A86" s="74">
        <f>A85+0.1</f>
        <v>17.500000000000007</v>
      </c>
      <c r="B86" s="102" t="s">
        <v>379</v>
      </c>
      <c r="C86" s="206" t="s">
        <v>265</v>
      </c>
      <c r="D86" s="206" t="s">
        <v>84</v>
      </c>
      <c r="E86" s="238"/>
      <c r="F86" s="230">
        <v>7.444265000000001</v>
      </c>
      <c r="G86" s="189"/>
      <c r="H86" s="230"/>
      <c r="I86" s="208"/>
      <c r="J86" s="208"/>
    </row>
    <row r="87" spans="1:10" s="14" customFormat="1" ht="76.5" customHeight="1">
      <c r="A87" s="104" t="s">
        <v>135</v>
      </c>
      <c r="B87" s="101" t="s">
        <v>269</v>
      </c>
      <c r="C87" s="211" t="s">
        <v>900</v>
      </c>
      <c r="D87" s="211" t="s">
        <v>34</v>
      </c>
      <c r="E87" s="228"/>
      <c r="F87" s="227">
        <v>16</v>
      </c>
      <c r="G87" s="227"/>
      <c r="H87" s="228"/>
      <c r="I87" s="284"/>
      <c r="J87" s="284"/>
    </row>
    <row r="88" spans="1:8" ht="18.75" customHeight="1">
      <c r="A88" s="74">
        <f>A87+0.1</f>
        <v>18.1</v>
      </c>
      <c r="B88" s="102" t="s">
        <v>379</v>
      </c>
      <c r="C88" s="102" t="s">
        <v>26</v>
      </c>
      <c r="D88" s="102" t="s">
        <v>372</v>
      </c>
      <c r="E88" s="139"/>
      <c r="F88" s="137">
        <v>2.224</v>
      </c>
      <c r="G88" s="138"/>
      <c r="H88" s="137"/>
    </row>
    <row r="89" spans="1:8" ht="32.25" customHeight="1">
      <c r="A89" s="74">
        <f>A88+0.1</f>
        <v>18.200000000000003</v>
      </c>
      <c r="B89" s="102" t="s">
        <v>469</v>
      </c>
      <c r="C89" s="102" t="s">
        <v>900</v>
      </c>
      <c r="D89" s="102" t="s">
        <v>34</v>
      </c>
      <c r="E89" s="137"/>
      <c r="F89" s="138">
        <v>16</v>
      </c>
      <c r="G89" s="189"/>
      <c r="H89" s="137"/>
    </row>
    <row r="90" spans="1:8" ht="20.25" customHeight="1">
      <c r="A90" s="74">
        <f>A89+0.1</f>
        <v>18.300000000000004</v>
      </c>
      <c r="B90" s="102" t="s">
        <v>379</v>
      </c>
      <c r="C90" s="102" t="s">
        <v>265</v>
      </c>
      <c r="D90" s="102" t="s">
        <v>84</v>
      </c>
      <c r="E90" s="139"/>
      <c r="F90" s="137">
        <v>0.1552</v>
      </c>
      <c r="G90" s="138"/>
      <c r="H90" s="137"/>
    </row>
    <row r="91" spans="1:8" ht="84" customHeight="1">
      <c r="A91" s="109">
        <v>19</v>
      </c>
      <c r="B91" s="101" t="s">
        <v>471</v>
      </c>
      <c r="C91" s="101" t="s">
        <v>273</v>
      </c>
      <c r="D91" s="101" t="s">
        <v>59</v>
      </c>
      <c r="E91" s="108"/>
      <c r="F91" s="105">
        <v>18</v>
      </c>
      <c r="G91" s="99"/>
      <c r="H91" s="105"/>
    </row>
    <row r="92" spans="1:9" ht="21.75" customHeight="1">
      <c r="A92" s="74">
        <f>A91+0.1</f>
        <v>19.1</v>
      </c>
      <c r="B92" s="106" t="s">
        <v>379</v>
      </c>
      <c r="C92" s="106" t="s">
        <v>26</v>
      </c>
      <c r="D92" s="106" t="s">
        <v>372</v>
      </c>
      <c r="E92" s="69"/>
      <c r="F92" s="99">
        <v>23.76</v>
      </c>
      <c r="G92" s="99"/>
      <c r="H92" s="99"/>
      <c r="I92" s="208"/>
    </row>
    <row r="93" spans="1:9" ht="21.75" customHeight="1">
      <c r="A93" s="74">
        <f>A92+0.1</f>
        <v>19.200000000000003</v>
      </c>
      <c r="B93" s="106" t="s">
        <v>379</v>
      </c>
      <c r="C93" s="106" t="s">
        <v>27</v>
      </c>
      <c r="D93" s="106" t="s">
        <v>85</v>
      </c>
      <c r="E93" s="205"/>
      <c r="F93" s="99">
        <v>2.214</v>
      </c>
      <c r="G93" s="99"/>
      <c r="H93" s="99"/>
      <c r="I93" s="208"/>
    </row>
    <row r="94" spans="1:9" ht="21.75" customHeight="1">
      <c r="A94" s="74">
        <f>A93+0.1</f>
        <v>19.300000000000004</v>
      </c>
      <c r="B94" s="206" t="s">
        <v>472</v>
      </c>
      <c r="C94" s="206" t="s">
        <v>473</v>
      </c>
      <c r="D94" s="106" t="s">
        <v>375</v>
      </c>
      <c r="E94" s="207"/>
      <c r="F94" s="99">
        <v>0.063</v>
      </c>
      <c r="G94" s="111"/>
      <c r="H94" s="99"/>
      <c r="I94" s="208"/>
    </row>
    <row r="95" spans="1:9" ht="24.75" customHeight="1">
      <c r="A95" s="74">
        <f>A94+0.1</f>
        <v>19.400000000000006</v>
      </c>
      <c r="B95" s="206" t="s">
        <v>477</v>
      </c>
      <c r="C95" s="106" t="s">
        <v>474</v>
      </c>
      <c r="D95" s="106" t="s">
        <v>34</v>
      </c>
      <c r="E95" s="69"/>
      <c r="F95" s="192">
        <v>18</v>
      </c>
      <c r="G95" s="99"/>
      <c r="H95" s="99"/>
      <c r="I95" s="208" t="s">
        <v>252</v>
      </c>
    </row>
    <row r="96" spans="1:9" ht="30.75" customHeight="1">
      <c r="A96" s="74">
        <f>A95+0.1</f>
        <v>19.500000000000007</v>
      </c>
      <c r="B96" s="106" t="s">
        <v>475</v>
      </c>
      <c r="C96" s="106" t="s">
        <v>476</v>
      </c>
      <c r="D96" s="106" t="s">
        <v>34</v>
      </c>
      <c r="E96" s="69"/>
      <c r="F96" s="192">
        <v>30</v>
      </c>
      <c r="G96" s="99"/>
      <c r="H96" s="99"/>
      <c r="I96" s="208"/>
    </row>
    <row r="97" spans="1:8" s="14" customFormat="1" ht="76.5" customHeight="1">
      <c r="A97" s="104" t="s">
        <v>137</v>
      </c>
      <c r="B97" s="101" t="s">
        <v>269</v>
      </c>
      <c r="C97" s="101" t="s">
        <v>905</v>
      </c>
      <c r="D97" s="101" t="s">
        <v>34</v>
      </c>
      <c r="E97" s="141"/>
      <c r="F97" s="135">
        <v>12</v>
      </c>
      <c r="G97" s="135"/>
      <c r="H97" s="141"/>
    </row>
    <row r="98" spans="1:8" ht="18.75" customHeight="1">
      <c r="A98" s="74">
        <f>A97+0.1</f>
        <v>20.1</v>
      </c>
      <c r="B98" s="102" t="s">
        <v>379</v>
      </c>
      <c r="C98" s="102" t="s">
        <v>26</v>
      </c>
      <c r="D98" s="102" t="s">
        <v>372</v>
      </c>
      <c r="E98" s="139"/>
      <c r="F98" s="137">
        <v>1.6680000000000001</v>
      </c>
      <c r="G98" s="138"/>
      <c r="H98" s="137"/>
    </row>
    <row r="99" spans="1:8" ht="30" customHeight="1">
      <c r="A99" s="74">
        <f>A98+0.1</f>
        <v>20.200000000000003</v>
      </c>
      <c r="B99" s="102" t="s">
        <v>915</v>
      </c>
      <c r="C99" s="102" t="s">
        <v>905</v>
      </c>
      <c r="D99" s="102" t="s">
        <v>34</v>
      </c>
      <c r="E99" s="137"/>
      <c r="F99" s="138">
        <v>12</v>
      </c>
      <c r="G99" s="189"/>
      <c r="H99" s="137"/>
    </row>
    <row r="100" spans="1:8" ht="20.25" customHeight="1">
      <c r="A100" s="74">
        <f>A99+0.1</f>
        <v>20.300000000000004</v>
      </c>
      <c r="B100" s="102" t="s">
        <v>379</v>
      </c>
      <c r="C100" s="102" t="s">
        <v>265</v>
      </c>
      <c r="D100" s="102" t="s">
        <v>84</v>
      </c>
      <c r="E100" s="139"/>
      <c r="F100" s="137">
        <v>0.1164</v>
      </c>
      <c r="G100" s="138"/>
      <c r="H100" s="137"/>
    </row>
    <row r="101" spans="1:8" s="14" customFormat="1" ht="76.5" customHeight="1">
      <c r="A101" s="104" t="s">
        <v>596</v>
      </c>
      <c r="B101" s="101" t="s">
        <v>269</v>
      </c>
      <c r="C101" s="101" t="s">
        <v>906</v>
      </c>
      <c r="D101" s="101" t="s">
        <v>34</v>
      </c>
      <c r="E101" s="141"/>
      <c r="F101" s="135">
        <v>20</v>
      </c>
      <c r="G101" s="135"/>
      <c r="H101" s="141"/>
    </row>
    <row r="102" spans="1:8" ht="23.25" customHeight="1">
      <c r="A102" s="74">
        <f>A101+0.1</f>
        <v>21.1</v>
      </c>
      <c r="B102" s="102" t="s">
        <v>379</v>
      </c>
      <c r="C102" s="102" t="s">
        <v>26</v>
      </c>
      <c r="D102" s="102" t="s">
        <v>372</v>
      </c>
      <c r="E102" s="139"/>
      <c r="F102" s="137">
        <v>2.7800000000000002</v>
      </c>
      <c r="G102" s="138"/>
      <c r="H102" s="137"/>
    </row>
    <row r="103" spans="1:8" ht="33" customHeight="1">
      <c r="A103" s="74">
        <f>A102+0.1</f>
        <v>21.200000000000003</v>
      </c>
      <c r="B103" s="102" t="s">
        <v>916</v>
      </c>
      <c r="C103" s="102" t="s">
        <v>906</v>
      </c>
      <c r="D103" s="102" t="s">
        <v>34</v>
      </c>
      <c r="E103" s="137"/>
      <c r="F103" s="138">
        <v>20</v>
      </c>
      <c r="G103" s="189"/>
      <c r="H103" s="137"/>
    </row>
    <row r="104" spans="1:8" ht="21" customHeight="1">
      <c r="A104" s="74">
        <f>A103+0.1</f>
        <v>21.300000000000004</v>
      </c>
      <c r="B104" s="102" t="s">
        <v>379</v>
      </c>
      <c r="C104" s="102" t="s">
        <v>265</v>
      </c>
      <c r="D104" s="102" t="s">
        <v>84</v>
      </c>
      <c r="E104" s="139"/>
      <c r="F104" s="137">
        <v>0.194</v>
      </c>
      <c r="G104" s="138"/>
      <c r="H104" s="137"/>
    </row>
    <row r="105" spans="1:8" s="14" customFormat="1" ht="88.5" customHeight="1">
      <c r="A105" s="104" t="s">
        <v>597</v>
      </c>
      <c r="B105" s="104" t="s">
        <v>331</v>
      </c>
      <c r="C105" s="101" t="s">
        <v>846</v>
      </c>
      <c r="D105" s="101" t="s">
        <v>28</v>
      </c>
      <c r="E105" s="141"/>
      <c r="F105" s="135">
        <v>6</v>
      </c>
      <c r="G105" s="135"/>
      <c r="H105" s="141"/>
    </row>
    <row r="106" spans="1:8" ht="27" customHeight="1">
      <c r="A106" s="74">
        <f>A105+0.1</f>
        <v>22.1</v>
      </c>
      <c r="B106" s="106" t="s">
        <v>379</v>
      </c>
      <c r="C106" s="102" t="s">
        <v>26</v>
      </c>
      <c r="D106" s="102" t="s">
        <v>372</v>
      </c>
      <c r="E106" s="138"/>
      <c r="F106" s="137">
        <v>15</v>
      </c>
      <c r="G106" s="138"/>
      <c r="H106" s="137"/>
    </row>
    <row r="107" spans="1:8" ht="24.75" customHeight="1">
      <c r="A107" s="74">
        <f>A106+0.1</f>
        <v>22.200000000000003</v>
      </c>
      <c r="B107" s="106" t="s">
        <v>379</v>
      </c>
      <c r="C107" s="102" t="s">
        <v>6</v>
      </c>
      <c r="D107" s="111" t="s">
        <v>375</v>
      </c>
      <c r="E107" s="138"/>
      <c r="F107" s="139">
        <v>0.066</v>
      </c>
      <c r="G107" s="138"/>
      <c r="H107" s="137"/>
    </row>
    <row r="108" spans="1:8" ht="27.75" customHeight="1">
      <c r="A108" s="74">
        <f>A107+0.1</f>
        <v>22.300000000000004</v>
      </c>
      <c r="B108" s="206" t="s">
        <v>478</v>
      </c>
      <c r="C108" s="102" t="s">
        <v>918</v>
      </c>
      <c r="D108" s="145" t="s">
        <v>28</v>
      </c>
      <c r="E108" s="137"/>
      <c r="F108" s="137">
        <v>6</v>
      </c>
      <c r="G108" s="138"/>
      <c r="H108" s="137"/>
    </row>
    <row r="109" spans="1:8" ht="23.25" customHeight="1">
      <c r="A109" s="74">
        <f>A108+0.1</f>
        <v>22.400000000000006</v>
      </c>
      <c r="B109" s="106" t="s">
        <v>379</v>
      </c>
      <c r="C109" s="102" t="s">
        <v>265</v>
      </c>
      <c r="D109" s="102" t="s">
        <v>84</v>
      </c>
      <c r="E109" s="137"/>
      <c r="F109" s="137">
        <v>1.7999999999999998</v>
      </c>
      <c r="G109" s="138"/>
      <c r="H109" s="137"/>
    </row>
    <row r="110" spans="1:10" ht="20.25" customHeight="1">
      <c r="A110" s="104"/>
      <c r="B110" s="102"/>
      <c r="C110" s="101" t="s">
        <v>287</v>
      </c>
      <c r="D110" s="102" t="s">
        <v>84</v>
      </c>
      <c r="E110" s="140"/>
      <c r="F110" s="135"/>
      <c r="G110" s="135"/>
      <c r="H110" s="141"/>
      <c r="I110" s="42"/>
      <c r="J110" s="14"/>
    </row>
    <row r="111" spans="1:10" ht="15.75" customHeight="1">
      <c r="A111" s="104"/>
      <c r="B111" s="102"/>
      <c r="C111" s="101" t="s">
        <v>288</v>
      </c>
      <c r="D111" s="102" t="s">
        <v>84</v>
      </c>
      <c r="E111" s="140"/>
      <c r="F111" s="135"/>
      <c r="G111" s="135"/>
      <c r="H111" s="141"/>
      <c r="I111" s="14"/>
      <c r="J111" s="14"/>
    </row>
    <row r="112" spans="1:10" ht="17.25" customHeight="1">
      <c r="A112" s="104"/>
      <c r="B112" s="102"/>
      <c r="C112" s="167" t="s">
        <v>274</v>
      </c>
      <c r="D112" s="102" t="s">
        <v>84</v>
      </c>
      <c r="E112" s="142"/>
      <c r="F112" s="138"/>
      <c r="G112" s="138"/>
      <c r="H112" s="137"/>
      <c r="I112" s="42"/>
      <c r="J112" s="14"/>
    </row>
    <row r="113" spans="1:10" ht="17.25" customHeight="1">
      <c r="A113" s="104"/>
      <c r="B113" s="102"/>
      <c r="C113" s="167" t="s">
        <v>290</v>
      </c>
      <c r="D113" s="102" t="s">
        <v>84</v>
      </c>
      <c r="E113" s="142"/>
      <c r="F113" s="138"/>
      <c r="G113" s="138"/>
      <c r="H113" s="137"/>
      <c r="I113" s="42"/>
      <c r="J113" s="14"/>
    </row>
    <row r="114" spans="1:10" ht="17.25" customHeight="1">
      <c r="A114" s="104"/>
      <c r="B114" s="102"/>
      <c r="C114" s="167" t="s">
        <v>291</v>
      </c>
      <c r="D114" s="102" t="s">
        <v>84</v>
      </c>
      <c r="E114" s="142"/>
      <c r="F114" s="138"/>
      <c r="G114" s="138"/>
      <c r="H114" s="137"/>
      <c r="I114" s="42"/>
      <c r="J114" s="14"/>
    </row>
    <row r="115" spans="1:9" s="128" customFormat="1" ht="18.75" customHeight="1">
      <c r="A115" s="101"/>
      <c r="B115" s="110"/>
      <c r="C115" s="110" t="s">
        <v>292</v>
      </c>
      <c r="D115" s="110" t="s">
        <v>85</v>
      </c>
      <c r="E115" s="110"/>
      <c r="F115" s="110"/>
      <c r="G115" s="110"/>
      <c r="H115" s="105"/>
      <c r="I115" s="129"/>
    </row>
    <row r="116" spans="1:9" s="128" customFormat="1" ht="32.25" customHeight="1">
      <c r="A116" s="101"/>
      <c r="B116" s="110"/>
      <c r="C116" s="110" t="s">
        <v>293</v>
      </c>
      <c r="D116" s="149">
        <v>0.03</v>
      </c>
      <c r="E116" s="110"/>
      <c r="F116" s="110"/>
      <c r="G116" s="110"/>
      <c r="H116" s="105"/>
      <c r="I116" s="129"/>
    </row>
    <row r="117" spans="1:10" ht="24" customHeight="1">
      <c r="A117" s="104"/>
      <c r="B117" s="102"/>
      <c r="C117" s="101" t="s">
        <v>294</v>
      </c>
      <c r="D117" s="102" t="s">
        <v>84</v>
      </c>
      <c r="E117" s="140"/>
      <c r="F117" s="135"/>
      <c r="G117" s="135"/>
      <c r="H117" s="141"/>
      <c r="I117" s="52"/>
      <c r="J117" s="14" t="s">
        <v>272</v>
      </c>
    </row>
    <row r="118" spans="1:10" ht="34.5" customHeight="1">
      <c r="A118" s="104"/>
      <c r="B118" s="102"/>
      <c r="C118" s="101" t="s">
        <v>275</v>
      </c>
      <c r="D118" s="102" t="s">
        <v>84</v>
      </c>
      <c r="E118" s="140"/>
      <c r="F118" s="152" t="s">
        <v>962</v>
      </c>
      <c r="G118" s="135"/>
      <c r="H118" s="137"/>
      <c r="I118" s="14"/>
      <c r="J118" s="14"/>
    </row>
    <row r="119" spans="1:10" ht="16.5" customHeight="1">
      <c r="A119" s="104"/>
      <c r="B119" s="102"/>
      <c r="C119" s="101" t="s">
        <v>346</v>
      </c>
      <c r="D119" s="102" t="s">
        <v>84</v>
      </c>
      <c r="E119" s="140"/>
      <c r="F119" s="152"/>
      <c r="G119" s="135"/>
      <c r="H119" s="141"/>
      <c r="I119" s="28"/>
      <c r="J119" s="14"/>
    </row>
    <row r="120" spans="1:10" ht="21" customHeight="1">
      <c r="A120" s="104"/>
      <c r="B120" s="101"/>
      <c r="C120" s="101" t="s">
        <v>296</v>
      </c>
      <c r="D120" s="102" t="s">
        <v>84</v>
      </c>
      <c r="E120" s="140"/>
      <c r="F120" s="152" t="s">
        <v>962</v>
      </c>
      <c r="G120" s="135"/>
      <c r="H120" s="137"/>
      <c r="I120" s="14"/>
      <c r="J120" s="28"/>
    </row>
    <row r="121" spans="1:9" ht="24" customHeight="1">
      <c r="A121" s="106"/>
      <c r="B121" s="101"/>
      <c r="C121" s="101" t="s">
        <v>297</v>
      </c>
      <c r="D121" s="102" t="s">
        <v>84</v>
      </c>
      <c r="E121" s="142"/>
      <c r="F121" s="138"/>
      <c r="G121" s="138"/>
      <c r="H121" s="141"/>
      <c r="I121" s="30"/>
    </row>
    <row r="123" ht="7.5" customHeight="1"/>
    <row r="124" spans="1:8" ht="18.75" customHeight="1">
      <c r="A124" s="334"/>
      <c r="B124" s="334"/>
      <c r="C124" s="334"/>
      <c r="D124" s="334"/>
      <c r="E124" s="334"/>
      <c r="F124" s="334"/>
      <c r="G124" s="334"/>
      <c r="H124" s="334"/>
    </row>
  </sheetData>
  <sheetProtection/>
  <mergeCells count="15">
    <mergeCell ref="A124:H124"/>
    <mergeCell ref="A7:H7"/>
    <mergeCell ref="A9:A10"/>
    <mergeCell ref="B9:B10"/>
    <mergeCell ref="C9:C10"/>
    <mergeCell ref="D9:D10"/>
    <mergeCell ref="E9:F9"/>
    <mergeCell ref="G9:H9"/>
    <mergeCell ref="A6:D6"/>
    <mergeCell ref="A1:H1"/>
    <mergeCell ref="A2:H2"/>
    <mergeCell ref="A3:H3"/>
    <mergeCell ref="A4:D4"/>
    <mergeCell ref="I4:J4"/>
    <mergeCell ref="A5:D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65"/>
  <sheetViews>
    <sheetView zoomScalePageLayoutView="0" workbookViewId="0" topLeftCell="A446">
      <selection activeCell="M450" sqref="M450"/>
    </sheetView>
  </sheetViews>
  <sheetFormatPr defaultColWidth="9.00390625" defaultRowHeight="12.75"/>
  <cols>
    <col min="1" max="1" width="4.75390625" style="0" customWidth="1"/>
    <col min="2" max="2" width="9.875" style="0" customWidth="1"/>
    <col min="3" max="3" width="37.25390625" style="0" customWidth="1"/>
    <col min="4" max="4" width="7.375" style="0" customWidth="1"/>
    <col min="5" max="5" width="9.00390625" style="0" customWidth="1"/>
    <col min="6" max="7" width="9.375" style="0" customWidth="1"/>
    <col min="8" max="8" width="11.25390625" style="0" customWidth="1"/>
    <col min="9" max="9" width="16.25390625" style="0" bestFit="1" customWidth="1"/>
    <col min="10" max="10" width="12.125" style="0" bestFit="1" customWidth="1"/>
  </cols>
  <sheetData>
    <row r="1" spans="1:8" ht="19.5">
      <c r="A1" s="321" t="s">
        <v>368</v>
      </c>
      <c r="B1" s="321"/>
      <c r="C1" s="321"/>
      <c r="D1" s="321"/>
      <c r="E1" s="321"/>
      <c r="F1" s="321"/>
      <c r="G1" s="321"/>
      <c r="H1" s="321"/>
    </row>
    <row r="2" spans="1:8" ht="44.25" customHeight="1">
      <c r="A2" s="322" t="s">
        <v>541</v>
      </c>
      <c r="B2" s="322"/>
      <c r="C2" s="322"/>
      <c r="D2" s="322"/>
      <c r="E2" s="322"/>
      <c r="F2" s="322"/>
      <c r="G2" s="322"/>
      <c r="H2" s="322"/>
    </row>
    <row r="3" spans="1:8" ht="15.75" customHeight="1">
      <c r="A3" s="333" t="s">
        <v>360</v>
      </c>
      <c r="B3" s="333"/>
      <c r="C3" s="333"/>
      <c r="D3" s="333"/>
      <c r="E3" s="333"/>
      <c r="F3" s="333"/>
      <c r="G3" s="333"/>
      <c r="H3" s="333"/>
    </row>
    <row r="4" spans="1:8" ht="20.25" customHeight="1">
      <c r="A4" s="324" t="s">
        <v>369</v>
      </c>
      <c r="B4" s="324"/>
      <c r="C4" s="324"/>
      <c r="D4" s="324"/>
      <c r="E4" s="171">
        <f>H462</f>
        <v>0</v>
      </c>
      <c r="F4" s="83" t="s">
        <v>84</v>
      </c>
      <c r="G4" s="83"/>
      <c r="H4" s="83"/>
    </row>
    <row r="5" spans="1:8" ht="24.75" customHeight="1">
      <c r="A5" s="325" t="s">
        <v>370</v>
      </c>
      <c r="B5" s="325"/>
      <c r="C5" s="325"/>
      <c r="D5" s="325"/>
      <c r="E5" s="171">
        <f>H453</f>
        <v>0</v>
      </c>
      <c r="F5" s="83" t="s">
        <v>85</v>
      </c>
      <c r="G5" s="83"/>
      <c r="H5" s="83"/>
    </row>
    <row r="6" spans="1:8" ht="21" customHeight="1">
      <c r="A6" s="324" t="s">
        <v>371</v>
      </c>
      <c r="B6" s="324"/>
      <c r="C6" s="324"/>
      <c r="D6" s="324"/>
      <c r="E6" s="171">
        <f>E5/6</f>
        <v>0</v>
      </c>
      <c r="F6" s="83" t="s">
        <v>84</v>
      </c>
      <c r="G6" s="83"/>
      <c r="H6" s="83"/>
    </row>
    <row r="7" spans="1:8" ht="19.5" customHeight="1">
      <c r="A7" s="326" t="s">
        <v>542</v>
      </c>
      <c r="B7" s="326"/>
      <c r="C7" s="326"/>
      <c r="D7" s="326"/>
      <c r="E7" s="326"/>
      <c r="F7" s="326"/>
      <c r="G7" s="326"/>
      <c r="H7" s="326"/>
    </row>
    <row r="8" spans="1:8" ht="14.25" customHeight="1">
      <c r="A8" s="89"/>
      <c r="B8" s="89"/>
      <c r="C8" s="89"/>
      <c r="D8" s="89"/>
      <c r="E8" s="89"/>
      <c r="F8" s="89"/>
      <c r="G8" s="89"/>
      <c r="H8" s="89"/>
    </row>
    <row r="9" spans="1:8" ht="32.25" customHeight="1">
      <c r="A9" s="336" t="s">
        <v>105</v>
      </c>
      <c r="B9" s="329" t="s">
        <v>257</v>
      </c>
      <c r="C9" s="330" t="s">
        <v>258</v>
      </c>
      <c r="D9" s="331" t="s">
        <v>259</v>
      </c>
      <c r="E9" s="332" t="s">
        <v>260</v>
      </c>
      <c r="F9" s="332"/>
      <c r="G9" s="332" t="s">
        <v>369</v>
      </c>
      <c r="H9" s="332"/>
    </row>
    <row r="10" spans="1:8" ht="88.5" customHeight="1">
      <c r="A10" s="337"/>
      <c r="B10" s="329"/>
      <c r="C10" s="330"/>
      <c r="D10" s="331"/>
      <c r="E10" s="151" t="s">
        <v>261</v>
      </c>
      <c r="F10" s="151" t="s">
        <v>262</v>
      </c>
      <c r="G10" s="151" t="s">
        <v>261</v>
      </c>
      <c r="H10" s="151" t="s">
        <v>263</v>
      </c>
    </row>
    <row r="11" spans="1:9" ht="18" customHeight="1">
      <c r="A11" s="104" t="s">
        <v>114</v>
      </c>
      <c r="B11" s="104" t="s">
        <v>115</v>
      </c>
      <c r="C11" s="104" t="s">
        <v>116</v>
      </c>
      <c r="D11" s="104" t="s">
        <v>117</v>
      </c>
      <c r="E11" s="104" t="s">
        <v>118</v>
      </c>
      <c r="F11" s="104" t="s">
        <v>119</v>
      </c>
      <c r="G11" s="104" t="s">
        <v>107</v>
      </c>
      <c r="H11" s="95">
        <v>8</v>
      </c>
      <c r="I11" s="26"/>
    </row>
    <row r="12" spans="1:8" ht="19.5" customHeight="1">
      <c r="A12" s="99"/>
      <c r="B12" s="100"/>
      <c r="C12" s="101" t="s">
        <v>229</v>
      </c>
      <c r="D12" s="102"/>
      <c r="E12" s="103"/>
      <c r="F12" s="99"/>
      <c r="G12" s="103"/>
      <c r="H12" s="99"/>
    </row>
    <row r="13" spans="1:9" s="136" customFormat="1" ht="66.75" customHeight="1">
      <c r="A13" s="104" t="s">
        <v>114</v>
      </c>
      <c r="B13" s="104" t="s">
        <v>920</v>
      </c>
      <c r="C13" s="104" t="s">
        <v>546</v>
      </c>
      <c r="D13" s="108" t="s">
        <v>373</v>
      </c>
      <c r="E13" s="140"/>
      <c r="F13" s="135">
        <v>2.54</v>
      </c>
      <c r="G13" s="135"/>
      <c r="H13" s="141"/>
      <c r="I13" s="157"/>
    </row>
    <row r="14" spans="1:9" s="82" customFormat="1" ht="22.5" customHeight="1">
      <c r="A14" s="74">
        <f>A13+0.1</f>
        <v>1.1</v>
      </c>
      <c r="B14" s="119" t="s">
        <v>379</v>
      </c>
      <c r="C14" s="106" t="s">
        <v>26</v>
      </c>
      <c r="D14" s="102" t="s">
        <v>372</v>
      </c>
      <c r="E14" s="142"/>
      <c r="F14" s="137">
        <v>14.986</v>
      </c>
      <c r="G14" s="138"/>
      <c r="H14" s="137"/>
      <c r="I14" s="158"/>
    </row>
    <row r="15" spans="1:9" s="82" customFormat="1" ht="21" customHeight="1">
      <c r="A15" s="74">
        <f>A14+0.1</f>
        <v>1.2000000000000002</v>
      </c>
      <c r="B15" s="119" t="s">
        <v>379</v>
      </c>
      <c r="C15" s="106" t="s">
        <v>381</v>
      </c>
      <c r="D15" s="111" t="s">
        <v>85</v>
      </c>
      <c r="E15" s="142"/>
      <c r="F15" s="137">
        <v>4.572</v>
      </c>
      <c r="G15" s="138"/>
      <c r="H15" s="137"/>
      <c r="I15" s="158"/>
    </row>
    <row r="16" spans="1:9" s="136" customFormat="1" ht="51.75" customHeight="1">
      <c r="A16" s="104" t="s">
        <v>115</v>
      </c>
      <c r="B16" s="104" t="s">
        <v>955</v>
      </c>
      <c r="C16" s="104" t="s">
        <v>549</v>
      </c>
      <c r="D16" s="108" t="s">
        <v>373</v>
      </c>
      <c r="E16" s="140"/>
      <c r="F16" s="135">
        <v>0.83</v>
      </c>
      <c r="G16" s="135"/>
      <c r="H16" s="141"/>
      <c r="I16" s="157"/>
    </row>
    <row r="17" spans="1:9" s="82" customFormat="1" ht="21.75" customHeight="1">
      <c r="A17" s="74">
        <f>A16+0.1</f>
        <v>2.1</v>
      </c>
      <c r="B17" s="119" t="s">
        <v>379</v>
      </c>
      <c r="C17" s="106" t="s">
        <v>26</v>
      </c>
      <c r="D17" s="102" t="s">
        <v>372</v>
      </c>
      <c r="E17" s="142"/>
      <c r="F17" s="137">
        <v>4.897</v>
      </c>
      <c r="G17" s="138"/>
      <c r="H17" s="137"/>
      <c r="I17" s="158"/>
    </row>
    <row r="18" spans="1:9" s="82" customFormat="1" ht="21" customHeight="1">
      <c r="A18" s="74">
        <f>A17+0.1</f>
        <v>2.2</v>
      </c>
      <c r="B18" s="119" t="s">
        <v>379</v>
      </c>
      <c r="C18" s="106" t="s">
        <v>381</v>
      </c>
      <c r="D18" s="111" t="s">
        <v>85</v>
      </c>
      <c r="E18" s="142"/>
      <c r="F18" s="137">
        <v>1.494</v>
      </c>
      <c r="G18" s="138"/>
      <c r="H18" s="137"/>
      <c r="I18" s="158"/>
    </row>
    <row r="19" spans="1:8" s="14" customFormat="1" ht="51.75" customHeight="1">
      <c r="A19" s="104" t="s">
        <v>116</v>
      </c>
      <c r="B19" s="104" t="s">
        <v>547</v>
      </c>
      <c r="C19" s="104" t="s">
        <v>548</v>
      </c>
      <c r="D19" s="67" t="s">
        <v>31</v>
      </c>
      <c r="E19" s="64"/>
      <c r="F19" s="108">
        <v>26</v>
      </c>
      <c r="G19" s="64"/>
      <c r="H19" s="209"/>
    </row>
    <row r="20" spans="1:8" ht="22.5" customHeight="1">
      <c r="A20" s="74">
        <f>A19+0.1</f>
        <v>3.1</v>
      </c>
      <c r="B20" s="119" t="s">
        <v>379</v>
      </c>
      <c r="C20" s="106" t="s">
        <v>26</v>
      </c>
      <c r="D20" s="106" t="s">
        <v>372</v>
      </c>
      <c r="E20" s="195"/>
      <c r="F20" s="99">
        <v>23.062</v>
      </c>
      <c r="G20" s="65"/>
      <c r="H20" s="210"/>
    </row>
    <row r="21" spans="1:8" ht="24" customHeight="1">
      <c r="A21" s="74">
        <f>A20+0.1</f>
        <v>3.2</v>
      </c>
      <c r="B21" s="119" t="s">
        <v>379</v>
      </c>
      <c r="C21" s="106" t="s">
        <v>27</v>
      </c>
      <c r="D21" s="69" t="s">
        <v>375</v>
      </c>
      <c r="E21" s="213"/>
      <c r="F21" s="99">
        <v>2.5584000000000002</v>
      </c>
      <c r="G21" s="65"/>
      <c r="H21" s="210"/>
    </row>
    <row r="22" spans="1:8" s="14" customFormat="1" ht="50.25" customHeight="1">
      <c r="A22" s="104" t="s">
        <v>117</v>
      </c>
      <c r="B22" s="104" t="s">
        <v>565</v>
      </c>
      <c r="C22" s="104" t="s">
        <v>858</v>
      </c>
      <c r="D22" s="67" t="s">
        <v>31</v>
      </c>
      <c r="E22" s="64"/>
      <c r="F22" s="108">
        <v>22.91</v>
      </c>
      <c r="G22" s="64"/>
      <c r="H22" s="209"/>
    </row>
    <row r="23" spans="1:8" ht="22.5" customHeight="1">
      <c r="A23" s="74">
        <f>A22+0.1</f>
        <v>4.1</v>
      </c>
      <c r="B23" s="119" t="s">
        <v>379</v>
      </c>
      <c r="C23" s="106" t="s">
        <v>26</v>
      </c>
      <c r="D23" s="106" t="s">
        <v>372</v>
      </c>
      <c r="E23" s="195"/>
      <c r="F23" s="99">
        <v>35.7396</v>
      </c>
      <c r="G23" s="65"/>
      <c r="H23" s="210"/>
    </row>
    <row r="24" spans="1:8" ht="24" customHeight="1">
      <c r="A24" s="74">
        <f>A23+0.1</f>
        <v>4.199999999999999</v>
      </c>
      <c r="B24" s="119" t="s">
        <v>379</v>
      </c>
      <c r="C24" s="106" t="s">
        <v>27</v>
      </c>
      <c r="D24" s="69" t="s">
        <v>375</v>
      </c>
      <c r="E24" s="213"/>
      <c r="F24" s="99">
        <v>2.254344</v>
      </c>
      <c r="G24" s="65"/>
      <c r="H24" s="210"/>
    </row>
    <row r="25" spans="1:8" s="14" customFormat="1" ht="62.25" customHeight="1">
      <c r="A25" s="104" t="s">
        <v>118</v>
      </c>
      <c r="B25" s="104" t="s">
        <v>12</v>
      </c>
      <c r="C25" s="104" t="s">
        <v>631</v>
      </c>
      <c r="D25" s="67" t="s">
        <v>373</v>
      </c>
      <c r="E25" s="64"/>
      <c r="F25" s="108">
        <v>1.54</v>
      </c>
      <c r="G25" s="64"/>
      <c r="H25" s="209"/>
    </row>
    <row r="26" spans="1:8" ht="22.5" customHeight="1">
      <c r="A26" s="74">
        <f>A25+0.1</f>
        <v>5.1</v>
      </c>
      <c r="B26" s="119" t="s">
        <v>12</v>
      </c>
      <c r="C26" s="106" t="s">
        <v>26</v>
      </c>
      <c r="D26" s="69" t="s">
        <v>376</v>
      </c>
      <c r="E26" s="195"/>
      <c r="F26" s="99">
        <v>1.54</v>
      </c>
      <c r="G26" s="65"/>
      <c r="H26" s="210"/>
    </row>
    <row r="27" spans="1:9" s="14" customFormat="1" ht="50.25" customHeight="1">
      <c r="A27" s="101" t="s">
        <v>119</v>
      </c>
      <c r="B27" s="101" t="s">
        <v>594</v>
      </c>
      <c r="C27" s="101" t="s">
        <v>595</v>
      </c>
      <c r="D27" s="108" t="s">
        <v>31</v>
      </c>
      <c r="E27" s="117"/>
      <c r="F27" s="108">
        <v>11.84</v>
      </c>
      <c r="G27" s="117"/>
      <c r="H27" s="105"/>
      <c r="I27" s="54"/>
    </row>
    <row r="28" spans="1:8" ht="24" customHeight="1">
      <c r="A28" s="99">
        <f>A27+0.1</f>
        <v>6.1</v>
      </c>
      <c r="B28" s="215" t="s">
        <v>379</v>
      </c>
      <c r="C28" s="102" t="s">
        <v>26</v>
      </c>
      <c r="D28" s="102" t="s">
        <v>372</v>
      </c>
      <c r="E28" s="103"/>
      <c r="F28" s="99">
        <v>4.59392</v>
      </c>
      <c r="G28" s="103"/>
      <c r="H28" s="99"/>
    </row>
    <row r="29" spans="1:8" ht="25.5" customHeight="1">
      <c r="A29" s="99">
        <f>A28+0.1</f>
        <v>6.199999999999999</v>
      </c>
      <c r="B29" s="215" t="s">
        <v>379</v>
      </c>
      <c r="C29" s="102" t="s">
        <v>27</v>
      </c>
      <c r="D29" s="111" t="s">
        <v>85</v>
      </c>
      <c r="E29" s="132"/>
      <c r="F29" s="99">
        <v>0.222592</v>
      </c>
      <c r="G29" s="103"/>
      <c r="H29" s="99"/>
    </row>
    <row r="30" spans="1:9" s="14" customFormat="1" ht="51.75" customHeight="1">
      <c r="A30" s="104" t="s">
        <v>107</v>
      </c>
      <c r="B30" s="101" t="s">
        <v>775</v>
      </c>
      <c r="C30" s="104" t="s">
        <v>776</v>
      </c>
      <c r="D30" s="108" t="s">
        <v>31</v>
      </c>
      <c r="E30" s="117"/>
      <c r="F30" s="108">
        <v>17.1</v>
      </c>
      <c r="G30" s="117"/>
      <c r="H30" s="105"/>
      <c r="I30" s="51"/>
    </row>
    <row r="31" spans="1:9" ht="21.75" customHeight="1">
      <c r="A31" s="74">
        <f>A30+0.1</f>
        <v>7.1</v>
      </c>
      <c r="B31" s="248" t="s">
        <v>379</v>
      </c>
      <c r="C31" s="106" t="s">
        <v>26</v>
      </c>
      <c r="D31" s="102" t="s">
        <v>372</v>
      </c>
      <c r="E31" s="103"/>
      <c r="F31" s="99">
        <v>4.9419</v>
      </c>
      <c r="G31" s="103"/>
      <c r="H31" s="99"/>
      <c r="I31" s="160"/>
    </row>
    <row r="32" spans="1:9" ht="20.25" customHeight="1">
      <c r="A32" s="74">
        <f>A31+0.1</f>
        <v>7.199999999999999</v>
      </c>
      <c r="B32" s="248" t="s">
        <v>379</v>
      </c>
      <c r="C32" s="106" t="s">
        <v>27</v>
      </c>
      <c r="D32" s="111" t="s">
        <v>85</v>
      </c>
      <c r="E32" s="132"/>
      <c r="F32" s="99">
        <v>1.07388</v>
      </c>
      <c r="G32" s="103"/>
      <c r="H32" s="99"/>
      <c r="I32" s="160"/>
    </row>
    <row r="33" spans="1:9" s="14" customFormat="1" ht="66" customHeight="1">
      <c r="A33" s="211" t="s">
        <v>108</v>
      </c>
      <c r="B33" s="211" t="s">
        <v>789</v>
      </c>
      <c r="C33" s="211" t="s">
        <v>788</v>
      </c>
      <c r="D33" s="221" t="s">
        <v>31</v>
      </c>
      <c r="E33" s="216"/>
      <c r="F33" s="221">
        <v>20.4</v>
      </c>
      <c r="G33" s="216"/>
      <c r="H33" s="222"/>
      <c r="I33" s="51"/>
    </row>
    <row r="34" spans="1:9" ht="25.5" customHeight="1">
      <c r="A34" s="192">
        <f>A33+0.1</f>
        <v>8.1</v>
      </c>
      <c r="B34" s="215" t="s">
        <v>379</v>
      </c>
      <c r="C34" s="206" t="s">
        <v>26</v>
      </c>
      <c r="D34" s="206" t="s">
        <v>372</v>
      </c>
      <c r="E34" s="195"/>
      <c r="F34" s="192">
        <v>5.4264</v>
      </c>
      <c r="G34" s="195"/>
      <c r="H34" s="192"/>
      <c r="I34" s="160"/>
    </row>
    <row r="35" spans="1:9" ht="24.75" customHeight="1">
      <c r="A35" s="192">
        <f>A34+0.1</f>
        <v>8.2</v>
      </c>
      <c r="B35" s="215" t="s">
        <v>379</v>
      </c>
      <c r="C35" s="206" t="s">
        <v>27</v>
      </c>
      <c r="D35" s="204" t="s">
        <v>85</v>
      </c>
      <c r="E35" s="213"/>
      <c r="F35" s="192">
        <v>0.52632</v>
      </c>
      <c r="G35" s="195"/>
      <c r="H35" s="192"/>
      <c r="I35" s="160"/>
    </row>
    <row r="36" spans="1:8" s="14" customFormat="1" ht="57.75" customHeight="1">
      <c r="A36" s="211" t="s">
        <v>109</v>
      </c>
      <c r="B36" s="211" t="s">
        <v>956</v>
      </c>
      <c r="C36" s="211" t="s">
        <v>777</v>
      </c>
      <c r="D36" s="221" t="s">
        <v>31</v>
      </c>
      <c r="E36" s="216"/>
      <c r="F36" s="221">
        <v>357.08</v>
      </c>
      <c r="G36" s="216"/>
      <c r="H36" s="222"/>
    </row>
    <row r="37" spans="1:8" ht="22.5" customHeight="1">
      <c r="A37" s="192">
        <f>A36+0.1</f>
        <v>9.1</v>
      </c>
      <c r="B37" s="215" t="s">
        <v>379</v>
      </c>
      <c r="C37" s="206" t="s">
        <v>26</v>
      </c>
      <c r="D37" s="206" t="s">
        <v>372</v>
      </c>
      <c r="E37" s="195"/>
      <c r="F37" s="192">
        <v>184.25328</v>
      </c>
      <c r="G37" s="195"/>
      <c r="H37" s="192"/>
    </row>
    <row r="38" spans="1:8" ht="21" customHeight="1">
      <c r="A38" s="192">
        <f>A37+0.1</f>
        <v>9.2</v>
      </c>
      <c r="B38" s="215" t="s">
        <v>379</v>
      </c>
      <c r="C38" s="206" t="s">
        <v>27</v>
      </c>
      <c r="D38" s="204" t="s">
        <v>85</v>
      </c>
      <c r="E38" s="213"/>
      <c r="F38" s="192">
        <v>37.13632</v>
      </c>
      <c r="G38" s="195"/>
      <c r="H38" s="192"/>
    </row>
    <row r="39" spans="1:8" s="14" customFormat="1" ht="54" customHeight="1">
      <c r="A39" s="211" t="s">
        <v>110</v>
      </c>
      <c r="B39" s="211" t="s">
        <v>849</v>
      </c>
      <c r="C39" s="211" t="s">
        <v>850</v>
      </c>
      <c r="D39" s="221" t="s">
        <v>31</v>
      </c>
      <c r="E39" s="216"/>
      <c r="F39" s="221">
        <v>225.3</v>
      </c>
      <c r="G39" s="216"/>
      <c r="H39" s="222"/>
    </row>
    <row r="40" spans="1:8" ht="22.5" customHeight="1">
      <c r="A40" s="192">
        <f>A39+0.1</f>
        <v>10.1</v>
      </c>
      <c r="B40" s="215" t="s">
        <v>379</v>
      </c>
      <c r="C40" s="206" t="s">
        <v>848</v>
      </c>
      <c r="D40" s="206" t="s">
        <v>372</v>
      </c>
      <c r="E40" s="195"/>
      <c r="F40" s="192">
        <v>65.1117</v>
      </c>
      <c r="G40" s="195"/>
      <c r="H40" s="192"/>
    </row>
    <row r="41" spans="1:8" ht="21" customHeight="1">
      <c r="A41" s="192">
        <f>A40+0.1</f>
        <v>10.2</v>
      </c>
      <c r="B41" s="215" t="s">
        <v>379</v>
      </c>
      <c r="C41" s="206" t="s">
        <v>381</v>
      </c>
      <c r="D41" s="204" t="s">
        <v>85</v>
      </c>
      <c r="E41" s="213"/>
      <c r="F41" s="192">
        <v>14.14884</v>
      </c>
      <c r="G41" s="195"/>
      <c r="H41" s="192"/>
    </row>
    <row r="42" spans="1:8" s="136" customFormat="1" ht="46.5" customHeight="1">
      <c r="A42" s="211" t="s">
        <v>160</v>
      </c>
      <c r="B42" s="211" t="s">
        <v>779</v>
      </c>
      <c r="C42" s="211" t="s">
        <v>780</v>
      </c>
      <c r="D42" s="221" t="s">
        <v>31</v>
      </c>
      <c r="E42" s="226"/>
      <c r="F42" s="227">
        <v>375.3</v>
      </c>
      <c r="G42" s="227"/>
      <c r="H42" s="228"/>
    </row>
    <row r="43" spans="1:8" s="82" customFormat="1" ht="21" customHeight="1">
      <c r="A43" s="192">
        <f>A42+0.1</f>
        <v>11.1</v>
      </c>
      <c r="B43" s="223" t="s">
        <v>379</v>
      </c>
      <c r="C43" s="206" t="s">
        <v>286</v>
      </c>
      <c r="D43" s="206" t="s">
        <v>372</v>
      </c>
      <c r="E43" s="229"/>
      <c r="F43" s="230">
        <v>69.8058</v>
      </c>
      <c r="G43" s="189"/>
      <c r="H43" s="230"/>
    </row>
    <row r="44" spans="1:8" s="82" customFormat="1" ht="20.25" customHeight="1">
      <c r="A44" s="192">
        <f>A43+0.1</f>
        <v>11.2</v>
      </c>
      <c r="B44" s="223" t="s">
        <v>379</v>
      </c>
      <c r="C44" s="206" t="s">
        <v>27</v>
      </c>
      <c r="D44" s="204" t="s">
        <v>85</v>
      </c>
      <c r="E44" s="229"/>
      <c r="F44" s="230">
        <v>0.60048</v>
      </c>
      <c r="G44" s="189"/>
      <c r="H44" s="230"/>
    </row>
    <row r="45" spans="1:8" s="136" customFormat="1" ht="43.5" customHeight="1">
      <c r="A45" s="211" t="s">
        <v>128</v>
      </c>
      <c r="B45" s="211" t="s">
        <v>12</v>
      </c>
      <c r="C45" s="211" t="s">
        <v>851</v>
      </c>
      <c r="D45" s="221" t="s">
        <v>34</v>
      </c>
      <c r="E45" s="226"/>
      <c r="F45" s="227">
        <v>12.6</v>
      </c>
      <c r="G45" s="227"/>
      <c r="H45" s="228"/>
    </row>
    <row r="46" spans="1:8" s="82" customFormat="1" ht="23.25" customHeight="1">
      <c r="A46" s="192">
        <f>A45+0.1</f>
        <v>12.1</v>
      </c>
      <c r="B46" s="223"/>
      <c r="C46" s="206" t="s">
        <v>286</v>
      </c>
      <c r="D46" s="204" t="s">
        <v>34</v>
      </c>
      <c r="E46" s="229"/>
      <c r="F46" s="230">
        <v>12.6</v>
      </c>
      <c r="G46" s="189"/>
      <c r="H46" s="230"/>
    </row>
    <row r="47" spans="1:8" s="136" customFormat="1" ht="40.5" customHeight="1">
      <c r="A47" s="211" t="s">
        <v>129</v>
      </c>
      <c r="B47" s="211" t="s">
        <v>12</v>
      </c>
      <c r="C47" s="211" t="s">
        <v>784</v>
      </c>
      <c r="D47" s="221" t="s">
        <v>34</v>
      </c>
      <c r="E47" s="226"/>
      <c r="F47" s="227">
        <v>35.6</v>
      </c>
      <c r="G47" s="227"/>
      <c r="H47" s="228"/>
    </row>
    <row r="48" spans="1:8" s="82" customFormat="1" ht="21" customHeight="1">
      <c r="A48" s="192">
        <f>A47+0.1</f>
        <v>13.1</v>
      </c>
      <c r="B48" s="223"/>
      <c r="C48" s="206" t="s">
        <v>286</v>
      </c>
      <c r="D48" s="204" t="s">
        <v>34</v>
      </c>
      <c r="E48" s="229"/>
      <c r="F48" s="230">
        <v>35.6</v>
      </c>
      <c r="G48" s="189"/>
      <c r="H48" s="230"/>
    </row>
    <row r="49" spans="1:8" s="136" customFormat="1" ht="40.5" customHeight="1">
      <c r="A49" s="211" t="s">
        <v>130</v>
      </c>
      <c r="B49" s="211" t="s">
        <v>12</v>
      </c>
      <c r="C49" s="211" t="s">
        <v>785</v>
      </c>
      <c r="D49" s="221" t="s">
        <v>34</v>
      </c>
      <c r="E49" s="226"/>
      <c r="F49" s="227">
        <v>9.67</v>
      </c>
      <c r="G49" s="227"/>
      <c r="H49" s="228"/>
    </row>
    <row r="50" spans="1:8" s="82" customFormat="1" ht="21" customHeight="1">
      <c r="A50" s="192">
        <f>A49+0.1</f>
        <v>14.1</v>
      </c>
      <c r="B50" s="223"/>
      <c r="C50" s="206" t="s">
        <v>286</v>
      </c>
      <c r="D50" s="204" t="s">
        <v>34</v>
      </c>
      <c r="E50" s="229"/>
      <c r="F50" s="230">
        <v>9.67</v>
      </c>
      <c r="G50" s="189"/>
      <c r="H50" s="230"/>
    </row>
    <row r="51" spans="1:9" s="136" customFormat="1" ht="53.25" customHeight="1">
      <c r="A51" s="211" t="s">
        <v>161</v>
      </c>
      <c r="B51" s="211" t="s">
        <v>550</v>
      </c>
      <c r="C51" s="211" t="s">
        <v>852</v>
      </c>
      <c r="D51" s="221" t="s">
        <v>31</v>
      </c>
      <c r="E51" s="226"/>
      <c r="F51" s="227">
        <v>325.9</v>
      </c>
      <c r="G51" s="227"/>
      <c r="H51" s="228"/>
      <c r="I51" s="249"/>
    </row>
    <row r="52" spans="1:8" s="82" customFormat="1" ht="22.5" customHeight="1">
      <c r="A52" s="192">
        <f>A51+0.1</f>
        <v>15.1</v>
      </c>
      <c r="B52" s="191" t="s">
        <v>379</v>
      </c>
      <c r="C52" s="206" t="s">
        <v>286</v>
      </c>
      <c r="D52" s="206" t="s">
        <v>372</v>
      </c>
      <c r="E52" s="229"/>
      <c r="F52" s="230">
        <v>167.83849999999998</v>
      </c>
      <c r="G52" s="189"/>
      <c r="H52" s="230"/>
    </row>
    <row r="53" spans="1:8" s="82" customFormat="1" ht="21.75" customHeight="1">
      <c r="A53" s="192">
        <f>A52+0.1</f>
        <v>15.2</v>
      </c>
      <c r="B53" s="191" t="s">
        <v>379</v>
      </c>
      <c r="C53" s="206" t="s">
        <v>27</v>
      </c>
      <c r="D53" s="204" t="s">
        <v>85</v>
      </c>
      <c r="E53" s="229"/>
      <c r="F53" s="230">
        <v>12.384199999999998</v>
      </c>
      <c r="G53" s="189"/>
      <c r="H53" s="230"/>
    </row>
    <row r="54" spans="1:8" s="128" customFormat="1" ht="84" customHeight="1">
      <c r="A54" s="286">
        <v>16</v>
      </c>
      <c r="B54" s="217" t="s">
        <v>2</v>
      </c>
      <c r="C54" s="217" t="s">
        <v>790</v>
      </c>
      <c r="D54" s="217" t="s">
        <v>385</v>
      </c>
      <c r="E54" s="217"/>
      <c r="F54" s="287">
        <v>36.4</v>
      </c>
      <c r="G54" s="217"/>
      <c r="H54" s="222"/>
    </row>
    <row r="55" spans="1:8" s="128" customFormat="1" ht="21" customHeight="1">
      <c r="A55" s="192">
        <f>A54+0.1</f>
        <v>16.1</v>
      </c>
      <c r="B55" s="191" t="s">
        <v>379</v>
      </c>
      <c r="C55" s="206" t="s">
        <v>286</v>
      </c>
      <c r="D55" s="191" t="s">
        <v>372</v>
      </c>
      <c r="E55" s="204"/>
      <c r="F55" s="191">
        <v>31.668</v>
      </c>
      <c r="G55" s="191"/>
      <c r="H55" s="192"/>
    </row>
    <row r="56" spans="1:8" s="128" customFormat="1" ht="42.75" customHeight="1">
      <c r="A56" s="286">
        <v>17</v>
      </c>
      <c r="B56" s="217" t="s">
        <v>2</v>
      </c>
      <c r="C56" s="217" t="s">
        <v>230</v>
      </c>
      <c r="D56" s="217" t="s">
        <v>385</v>
      </c>
      <c r="E56" s="217"/>
      <c r="F56" s="287">
        <v>36.4</v>
      </c>
      <c r="G56" s="217"/>
      <c r="H56" s="222"/>
    </row>
    <row r="57" spans="1:8" s="128" customFormat="1" ht="21" customHeight="1">
      <c r="A57" s="192">
        <f>A56+0.1</f>
        <v>17.1</v>
      </c>
      <c r="B57" s="288" t="s">
        <v>551</v>
      </c>
      <c r="C57" s="206" t="s">
        <v>446</v>
      </c>
      <c r="D57" s="191" t="s">
        <v>385</v>
      </c>
      <c r="E57" s="204"/>
      <c r="F57" s="191">
        <v>36.4</v>
      </c>
      <c r="G57" s="285"/>
      <c r="H57" s="192"/>
    </row>
    <row r="58" spans="1:9" ht="21" customHeight="1">
      <c r="A58" s="192"/>
      <c r="B58" s="223"/>
      <c r="C58" s="211" t="s">
        <v>231</v>
      </c>
      <c r="D58" s="206"/>
      <c r="E58" s="195"/>
      <c r="F58" s="192"/>
      <c r="G58" s="195"/>
      <c r="H58" s="192"/>
      <c r="I58" s="160"/>
    </row>
    <row r="59" spans="1:9" s="136" customFormat="1" ht="56.25" customHeight="1">
      <c r="A59" s="211" t="s">
        <v>135</v>
      </c>
      <c r="B59" s="211" t="s">
        <v>421</v>
      </c>
      <c r="C59" s="211" t="s">
        <v>957</v>
      </c>
      <c r="D59" s="221" t="s">
        <v>373</v>
      </c>
      <c r="E59" s="226"/>
      <c r="F59" s="227">
        <v>37.73</v>
      </c>
      <c r="G59" s="227"/>
      <c r="H59" s="228"/>
      <c r="I59" s="157"/>
    </row>
    <row r="60" spans="1:9" s="82" customFormat="1" ht="19.5" customHeight="1">
      <c r="A60" s="192">
        <f>A59+0.1</f>
        <v>18.1</v>
      </c>
      <c r="B60" s="223" t="s">
        <v>379</v>
      </c>
      <c r="C60" s="206" t="s">
        <v>26</v>
      </c>
      <c r="D60" s="206" t="s">
        <v>372</v>
      </c>
      <c r="E60" s="229"/>
      <c r="F60" s="230">
        <v>126.77279999999999</v>
      </c>
      <c r="G60" s="189"/>
      <c r="H60" s="230"/>
      <c r="I60" s="158"/>
    </row>
    <row r="61" spans="1:9" s="82" customFormat="1" ht="18" customHeight="1">
      <c r="A61" s="192">
        <f>A60+0.1</f>
        <v>18.200000000000003</v>
      </c>
      <c r="B61" s="223" t="s">
        <v>379</v>
      </c>
      <c r="C61" s="206" t="s">
        <v>27</v>
      </c>
      <c r="D61" s="204" t="s">
        <v>375</v>
      </c>
      <c r="E61" s="229"/>
      <c r="F61" s="230">
        <v>34.7116</v>
      </c>
      <c r="G61" s="189"/>
      <c r="H61" s="230"/>
      <c r="I61" s="158"/>
    </row>
    <row r="62" spans="1:9" s="82" customFormat="1" ht="20.25" customHeight="1">
      <c r="A62" s="192">
        <f>A61+0.1</f>
        <v>18.300000000000004</v>
      </c>
      <c r="B62" s="191" t="s">
        <v>569</v>
      </c>
      <c r="C62" s="206" t="s">
        <v>568</v>
      </c>
      <c r="D62" s="204" t="s">
        <v>376</v>
      </c>
      <c r="E62" s="229"/>
      <c r="F62" s="230">
        <v>4.1503</v>
      </c>
      <c r="G62" s="189"/>
      <c r="H62" s="230"/>
      <c r="I62" s="158"/>
    </row>
    <row r="63" spans="1:9" s="82" customFormat="1" ht="21.75" customHeight="1">
      <c r="A63" s="192">
        <f>A62+0.1</f>
        <v>18.400000000000006</v>
      </c>
      <c r="B63" s="191" t="s">
        <v>504</v>
      </c>
      <c r="C63" s="206" t="s">
        <v>398</v>
      </c>
      <c r="D63" s="206" t="s">
        <v>28</v>
      </c>
      <c r="E63" s="230"/>
      <c r="F63" s="230">
        <v>2376.99</v>
      </c>
      <c r="G63" s="189"/>
      <c r="H63" s="230"/>
      <c r="I63" s="158"/>
    </row>
    <row r="64" spans="1:9" s="82" customFormat="1" ht="18.75" customHeight="1">
      <c r="A64" s="192">
        <f>A63+0.1</f>
        <v>18.500000000000007</v>
      </c>
      <c r="B64" s="206" t="s">
        <v>379</v>
      </c>
      <c r="C64" s="206" t="s">
        <v>29</v>
      </c>
      <c r="D64" s="206" t="s">
        <v>85</v>
      </c>
      <c r="E64" s="229"/>
      <c r="F64" s="230">
        <v>6.0367999999999995</v>
      </c>
      <c r="G64" s="189"/>
      <c r="H64" s="230"/>
      <c r="I64" s="158"/>
    </row>
    <row r="65" spans="1:8" s="14" customFormat="1" ht="67.5" customHeight="1">
      <c r="A65" s="211" t="s">
        <v>136</v>
      </c>
      <c r="B65" s="211" t="s">
        <v>429</v>
      </c>
      <c r="C65" s="211" t="s">
        <v>853</v>
      </c>
      <c r="D65" s="211" t="s">
        <v>373</v>
      </c>
      <c r="E65" s="216"/>
      <c r="F65" s="221">
        <v>0.23</v>
      </c>
      <c r="G65" s="216"/>
      <c r="H65" s="222"/>
    </row>
    <row r="66" spans="1:8" ht="22.5" customHeight="1">
      <c r="A66" s="192">
        <f>A65+0.1</f>
        <v>19.1</v>
      </c>
      <c r="B66" s="211" t="s">
        <v>379</v>
      </c>
      <c r="C66" s="206" t="s">
        <v>26</v>
      </c>
      <c r="D66" s="204" t="s">
        <v>372</v>
      </c>
      <c r="E66" s="195"/>
      <c r="F66" s="192">
        <v>0.47380000000000005</v>
      </c>
      <c r="G66" s="195"/>
      <c r="H66" s="192"/>
    </row>
    <row r="67" spans="1:10" s="128" customFormat="1" ht="42.75" customHeight="1">
      <c r="A67" s="289">
        <v>20</v>
      </c>
      <c r="B67" s="217" t="s">
        <v>388</v>
      </c>
      <c r="C67" s="211" t="s">
        <v>552</v>
      </c>
      <c r="D67" s="217" t="s">
        <v>373</v>
      </c>
      <c r="E67" s="217"/>
      <c r="F67" s="221">
        <v>0.66</v>
      </c>
      <c r="G67" s="221"/>
      <c r="H67" s="222"/>
      <c r="I67" s="163"/>
      <c r="J67" s="164"/>
    </row>
    <row r="68" spans="1:11" s="128" customFormat="1" ht="17.25" customHeight="1">
      <c r="A68" s="192">
        <f aca="true" t="shared" si="0" ref="A68:A73">A67+0.1</f>
        <v>20.1</v>
      </c>
      <c r="B68" s="191" t="s">
        <v>379</v>
      </c>
      <c r="C68" s="206" t="s">
        <v>374</v>
      </c>
      <c r="D68" s="206" t="s">
        <v>372</v>
      </c>
      <c r="E68" s="191"/>
      <c r="F68" s="191">
        <v>2.97</v>
      </c>
      <c r="G68" s="204"/>
      <c r="H68" s="192"/>
      <c r="K68" s="127"/>
    </row>
    <row r="69" spans="1:8" s="128" customFormat="1" ht="17.25" customHeight="1">
      <c r="A69" s="192">
        <f t="shared" si="0"/>
        <v>20.200000000000003</v>
      </c>
      <c r="B69" s="191" t="s">
        <v>379</v>
      </c>
      <c r="C69" s="206" t="s">
        <v>381</v>
      </c>
      <c r="D69" s="204" t="s">
        <v>375</v>
      </c>
      <c r="E69" s="191"/>
      <c r="F69" s="204">
        <v>0.2442</v>
      </c>
      <c r="G69" s="204"/>
      <c r="H69" s="192"/>
    </row>
    <row r="70" spans="1:8" s="128" customFormat="1" ht="20.25" customHeight="1">
      <c r="A70" s="192">
        <f t="shared" si="0"/>
        <v>20.300000000000004</v>
      </c>
      <c r="B70" s="191" t="s">
        <v>570</v>
      </c>
      <c r="C70" s="191" t="s">
        <v>387</v>
      </c>
      <c r="D70" s="204" t="s">
        <v>376</v>
      </c>
      <c r="E70" s="191"/>
      <c r="F70" s="204">
        <v>0.6732</v>
      </c>
      <c r="G70" s="192"/>
      <c r="H70" s="192"/>
    </row>
    <row r="71" spans="1:9" s="128" customFormat="1" ht="20.25" customHeight="1">
      <c r="A71" s="192">
        <f t="shared" si="0"/>
        <v>20.400000000000006</v>
      </c>
      <c r="B71" s="220" t="s">
        <v>571</v>
      </c>
      <c r="C71" s="191" t="s">
        <v>75</v>
      </c>
      <c r="D71" s="191" t="s">
        <v>382</v>
      </c>
      <c r="E71" s="191"/>
      <c r="F71" s="204">
        <v>1.0626000000000002</v>
      </c>
      <c r="G71" s="204"/>
      <c r="H71" s="192"/>
      <c r="I71" s="131"/>
    </row>
    <row r="72" spans="1:9" s="128" customFormat="1" ht="34.5" customHeight="1">
      <c r="A72" s="192">
        <f t="shared" si="0"/>
        <v>20.500000000000007</v>
      </c>
      <c r="B72" s="220" t="s">
        <v>489</v>
      </c>
      <c r="C72" s="191" t="s">
        <v>419</v>
      </c>
      <c r="D72" s="204" t="s">
        <v>376</v>
      </c>
      <c r="E72" s="213"/>
      <c r="F72" s="213">
        <v>0.011352000000000001</v>
      </c>
      <c r="G72" s="204"/>
      <c r="H72" s="192"/>
      <c r="I72" s="133"/>
    </row>
    <row r="73" spans="1:9" s="128" customFormat="1" ht="22.5" customHeight="1">
      <c r="A73" s="192">
        <f t="shared" si="0"/>
        <v>20.60000000000001</v>
      </c>
      <c r="B73" s="191" t="s">
        <v>379</v>
      </c>
      <c r="C73" s="191" t="s">
        <v>386</v>
      </c>
      <c r="D73" s="191" t="s">
        <v>85</v>
      </c>
      <c r="E73" s="191"/>
      <c r="F73" s="204">
        <v>0.18480000000000002</v>
      </c>
      <c r="G73" s="204"/>
      <c r="H73" s="192"/>
      <c r="I73" s="134"/>
    </row>
    <row r="74" spans="1:10" s="128" customFormat="1" ht="43.5" customHeight="1">
      <c r="A74" s="289">
        <v>21</v>
      </c>
      <c r="B74" s="217" t="s">
        <v>25</v>
      </c>
      <c r="C74" s="211" t="s">
        <v>554</v>
      </c>
      <c r="D74" s="221" t="s">
        <v>373</v>
      </c>
      <c r="E74" s="217"/>
      <c r="F74" s="221">
        <v>4.02</v>
      </c>
      <c r="G74" s="221"/>
      <c r="H74" s="222"/>
      <c r="I74" s="161"/>
      <c r="J74" s="126"/>
    </row>
    <row r="75" spans="1:11" s="128" customFormat="1" ht="21.75" customHeight="1">
      <c r="A75" s="192">
        <f>A74+0.1</f>
        <v>21.1</v>
      </c>
      <c r="B75" s="191" t="s">
        <v>379</v>
      </c>
      <c r="C75" s="206" t="s">
        <v>374</v>
      </c>
      <c r="D75" s="206" t="s">
        <v>372</v>
      </c>
      <c r="E75" s="191"/>
      <c r="F75" s="191">
        <v>34.330799999999996</v>
      </c>
      <c r="G75" s="204"/>
      <c r="H75" s="192"/>
      <c r="I75" s="131"/>
      <c r="K75" s="127"/>
    </row>
    <row r="76" spans="1:8" s="128" customFormat="1" ht="21.75" customHeight="1">
      <c r="A76" s="192">
        <f aca="true" t="shared" si="1" ref="A76:A81">A75+0.1</f>
        <v>21.200000000000003</v>
      </c>
      <c r="B76" s="191" t="s">
        <v>379</v>
      </c>
      <c r="C76" s="206" t="s">
        <v>381</v>
      </c>
      <c r="D76" s="204" t="s">
        <v>375</v>
      </c>
      <c r="E76" s="191"/>
      <c r="F76" s="204">
        <v>4.2612</v>
      </c>
      <c r="G76" s="204"/>
      <c r="H76" s="192"/>
    </row>
    <row r="77" spans="1:8" s="128" customFormat="1" ht="21.75" customHeight="1">
      <c r="A77" s="192">
        <f t="shared" si="1"/>
        <v>21.300000000000004</v>
      </c>
      <c r="B77" s="191" t="s">
        <v>502</v>
      </c>
      <c r="C77" s="191" t="s">
        <v>553</v>
      </c>
      <c r="D77" s="191" t="s">
        <v>380</v>
      </c>
      <c r="E77" s="191"/>
      <c r="F77" s="204">
        <v>4.080299999999999</v>
      </c>
      <c r="G77" s="192"/>
      <c r="H77" s="192"/>
    </row>
    <row r="78" spans="1:9" s="128" customFormat="1" ht="20.25" customHeight="1">
      <c r="A78" s="192">
        <f t="shared" si="1"/>
        <v>21.400000000000006</v>
      </c>
      <c r="B78" s="220" t="s">
        <v>571</v>
      </c>
      <c r="C78" s="191" t="s">
        <v>75</v>
      </c>
      <c r="D78" s="191" t="s">
        <v>382</v>
      </c>
      <c r="E78" s="191"/>
      <c r="F78" s="204">
        <v>5.627999999999999</v>
      </c>
      <c r="G78" s="204"/>
      <c r="H78" s="192"/>
      <c r="I78" s="131"/>
    </row>
    <row r="79" spans="1:9" s="128" customFormat="1" ht="21" customHeight="1">
      <c r="A79" s="192">
        <f t="shared" si="1"/>
        <v>21.500000000000007</v>
      </c>
      <c r="B79" s="220" t="s">
        <v>494</v>
      </c>
      <c r="C79" s="191" t="s">
        <v>420</v>
      </c>
      <c r="D79" s="204" t="s">
        <v>376</v>
      </c>
      <c r="E79" s="213"/>
      <c r="F79" s="213">
        <v>0.058289999999999995</v>
      </c>
      <c r="G79" s="204"/>
      <c r="H79" s="192"/>
      <c r="I79" s="133"/>
    </row>
    <row r="80" spans="1:9" s="128" customFormat="1" ht="19.5" customHeight="1">
      <c r="A80" s="192">
        <f t="shared" si="1"/>
        <v>21.60000000000001</v>
      </c>
      <c r="B80" s="191" t="s">
        <v>491</v>
      </c>
      <c r="C80" s="191" t="s">
        <v>384</v>
      </c>
      <c r="D80" s="191" t="s">
        <v>385</v>
      </c>
      <c r="E80" s="213"/>
      <c r="F80" s="212">
        <v>0.01005</v>
      </c>
      <c r="G80" s="204"/>
      <c r="H80" s="192"/>
      <c r="I80" s="131"/>
    </row>
    <row r="81" spans="1:9" s="128" customFormat="1" ht="19.5" customHeight="1">
      <c r="A81" s="192">
        <f t="shared" si="1"/>
        <v>21.70000000000001</v>
      </c>
      <c r="B81" s="191" t="s">
        <v>379</v>
      </c>
      <c r="C81" s="191" t="s">
        <v>386</v>
      </c>
      <c r="D81" s="191" t="s">
        <v>85</v>
      </c>
      <c r="E81" s="191"/>
      <c r="F81" s="204">
        <v>2.9747999999999997</v>
      </c>
      <c r="G81" s="204"/>
      <c r="H81" s="192"/>
      <c r="I81" s="134"/>
    </row>
    <row r="82" spans="1:8" s="128" customFormat="1" ht="22.5" customHeight="1">
      <c r="A82" s="222">
        <f>A74+0.1</f>
        <v>21.1</v>
      </c>
      <c r="B82" s="217" t="s">
        <v>379</v>
      </c>
      <c r="C82" s="217" t="s">
        <v>436</v>
      </c>
      <c r="D82" s="217" t="s">
        <v>385</v>
      </c>
      <c r="E82" s="217"/>
      <c r="F82" s="231">
        <v>0.72384</v>
      </c>
      <c r="G82" s="217"/>
      <c r="H82" s="222"/>
    </row>
    <row r="83" spans="1:8" s="128" customFormat="1" ht="21.75" customHeight="1">
      <c r="A83" s="192">
        <f>A82+0.1</f>
        <v>21.200000000000003</v>
      </c>
      <c r="B83" s="191" t="s">
        <v>573</v>
      </c>
      <c r="C83" s="191" t="s">
        <v>438</v>
      </c>
      <c r="D83" s="191" t="s">
        <v>385</v>
      </c>
      <c r="E83" s="191"/>
      <c r="F83" s="213">
        <v>0.6358</v>
      </c>
      <c r="G83" s="191"/>
      <c r="H83" s="192"/>
    </row>
    <row r="84" spans="1:8" s="128" customFormat="1" ht="18.75" customHeight="1">
      <c r="A84" s="192">
        <f>A82+0.1</f>
        <v>21.200000000000003</v>
      </c>
      <c r="B84" s="191" t="s">
        <v>572</v>
      </c>
      <c r="C84" s="191" t="s">
        <v>437</v>
      </c>
      <c r="D84" s="191" t="s">
        <v>385</v>
      </c>
      <c r="E84" s="191"/>
      <c r="F84" s="225">
        <v>0.08804</v>
      </c>
      <c r="G84" s="191"/>
      <c r="H84" s="192"/>
    </row>
    <row r="85" spans="1:9" s="128" customFormat="1" ht="42.75" customHeight="1">
      <c r="A85" s="289">
        <v>22</v>
      </c>
      <c r="B85" s="217" t="s">
        <v>417</v>
      </c>
      <c r="C85" s="217" t="s">
        <v>555</v>
      </c>
      <c r="D85" s="217" t="s">
        <v>62</v>
      </c>
      <c r="E85" s="191"/>
      <c r="F85" s="224">
        <v>0.496</v>
      </c>
      <c r="G85" s="221"/>
      <c r="H85" s="222"/>
      <c r="I85" s="159"/>
    </row>
    <row r="86" spans="1:9" s="128" customFormat="1" ht="24" customHeight="1">
      <c r="A86" s="192">
        <f aca="true" t="shared" si="2" ref="A86:A91">A85+0.1</f>
        <v>22.1</v>
      </c>
      <c r="B86" s="191" t="s">
        <v>379</v>
      </c>
      <c r="C86" s="206" t="s">
        <v>374</v>
      </c>
      <c r="D86" s="206" t="s">
        <v>372</v>
      </c>
      <c r="E86" s="232"/>
      <c r="F86" s="204">
        <v>17.1616</v>
      </c>
      <c r="G86" s="204"/>
      <c r="H86" s="192"/>
      <c r="I86" s="159"/>
    </row>
    <row r="87" spans="1:9" s="128" customFormat="1" ht="21.75" customHeight="1">
      <c r="A87" s="192">
        <f t="shared" si="2"/>
        <v>22.200000000000003</v>
      </c>
      <c r="B87" s="191" t="s">
        <v>379</v>
      </c>
      <c r="C87" s="206" t="s">
        <v>381</v>
      </c>
      <c r="D87" s="204" t="s">
        <v>85</v>
      </c>
      <c r="E87" s="233"/>
      <c r="F87" s="204">
        <v>2.01872</v>
      </c>
      <c r="G87" s="204"/>
      <c r="H87" s="192"/>
      <c r="I87" s="159"/>
    </row>
    <row r="88" spans="1:10" s="128" customFormat="1" ht="32.25" customHeight="1">
      <c r="A88" s="192">
        <f t="shared" si="2"/>
        <v>22.300000000000004</v>
      </c>
      <c r="B88" s="191" t="s">
        <v>495</v>
      </c>
      <c r="C88" s="191" t="s">
        <v>556</v>
      </c>
      <c r="D88" s="191" t="s">
        <v>34</v>
      </c>
      <c r="E88" s="301"/>
      <c r="F88" s="191">
        <v>31.77</v>
      </c>
      <c r="G88" s="191"/>
      <c r="H88" s="192"/>
      <c r="I88" s="193"/>
      <c r="J88" s="173"/>
    </row>
    <row r="89" spans="1:9" s="128" customFormat="1" ht="15.75" customHeight="1">
      <c r="A89" s="192">
        <f t="shared" si="2"/>
        <v>22.400000000000006</v>
      </c>
      <c r="B89" s="191" t="s">
        <v>491</v>
      </c>
      <c r="C89" s="234" t="s">
        <v>384</v>
      </c>
      <c r="D89" s="191" t="s">
        <v>383</v>
      </c>
      <c r="E89" s="232"/>
      <c r="F89" s="204">
        <v>7.539199999999999</v>
      </c>
      <c r="G89" s="191"/>
      <c r="H89" s="192"/>
      <c r="I89" s="147"/>
    </row>
    <row r="90" spans="1:9" s="128" customFormat="1" ht="19.5" customHeight="1">
      <c r="A90" s="192">
        <f t="shared" si="2"/>
        <v>22.500000000000007</v>
      </c>
      <c r="B90" s="191" t="s">
        <v>492</v>
      </c>
      <c r="C90" s="234" t="s">
        <v>397</v>
      </c>
      <c r="D90" s="191" t="s">
        <v>383</v>
      </c>
      <c r="E90" s="233"/>
      <c r="F90" s="204">
        <v>1.6367999999999998</v>
      </c>
      <c r="G90" s="191"/>
      <c r="H90" s="192"/>
      <c r="I90" s="147"/>
    </row>
    <row r="91" spans="1:9" s="128" customFormat="1" ht="18.75" customHeight="1">
      <c r="A91" s="192">
        <f t="shared" si="2"/>
        <v>22.60000000000001</v>
      </c>
      <c r="B91" s="191" t="s">
        <v>379</v>
      </c>
      <c r="C91" s="191" t="s">
        <v>386</v>
      </c>
      <c r="D91" s="191" t="s">
        <v>85</v>
      </c>
      <c r="E91" s="235"/>
      <c r="F91" s="204">
        <v>1.3788799999999999</v>
      </c>
      <c r="G91" s="191"/>
      <c r="H91" s="192"/>
      <c r="I91" s="130"/>
    </row>
    <row r="92" spans="1:9" s="14" customFormat="1" ht="57" customHeight="1">
      <c r="A92" s="211" t="s">
        <v>528</v>
      </c>
      <c r="B92" s="218" t="s">
        <v>37</v>
      </c>
      <c r="C92" s="211" t="s">
        <v>557</v>
      </c>
      <c r="D92" s="211" t="s">
        <v>31</v>
      </c>
      <c r="E92" s="216"/>
      <c r="F92" s="222">
        <v>2</v>
      </c>
      <c r="G92" s="216"/>
      <c r="H92" s="221"/>
      <c r="I92" s="51"/>
    </row>
    <row r="93" spans="1:9" s="18" customFormat="1" ht="22.5" customHeight="1">
      <c r="A93" s="192">
        <f>A92+0.1</f>
        <v>23.1</v>
      </c>
      <c r="B93" s="219" t="s">
        <v>379</v>
      </c>
      <c r="C93" s="206" t="s">
        <v>374</v>
      </c>
      <c r="D93" s="206" t="s">
        <v>372</v>
      </c>
      <c r="E93" s="204"/>
      <c r="F93" s="192">
        <v>1.36</v>
      </c>
      <c r="G93" s="192"/>
      <c r="H93" s="204"/>
      <c r="I93" s="55"/>
    </row>
    <row r="94" spans="1:9" s="18" customFormat="1" ht="22.5" customHeight="1">
      <c r="A94" s="192">
        <f>A93+0.1</f>
        <v>23.200000000000003</v>
      </c>
      <c r="B94" s="219" t="s">
        <v>379</v>
      </c>
      <c r="C94" s="206" t="s">
        <v>27</v>
      </c>
      <c r="D94" s="204" t="s">
        <v>85</v>
      </c>
      <c r="E94" s="212"/>
      <c r="F94" s="213">
        <v>0.006</v>
      </c>
      <c r="G94" s="192"/>
      <c r="H94" s="204"/>
      <c r="I94" s="55"/>
    </row>
    <row r="95" spans="1:9" s="18" customFormat="1" ht="21" customHeight="1">
      <c r="A95" s="192">
        <f>A94+0.1</f>
        <v>23.300000000000004</v>
      </c>
      <c r="B95" s="191" t="s">
        <v>505</v>
      </c>
      <c r="C95" s="191" t="s">
        <v>38</v>
      </c>
      <c r="D95" s="204" t="s">
        <v>383</v>
      </c>
      <c r="E95" s="212"/>
      <c r="F95" s="192">
        <v>0.506</v>
      </c>
      <c r="G95" s="192"/>
      <c r="H95" s="204"/>
      <c r="I95" s="55"/>
    </row>
    <row r="96" spans="1:12" s="18" customFormat="1" ht="19.5" customHeight="1">
      <c r="A96" s="192">
        <f>A95+0.1</f>
        <v>23.400000000000006</v>
      </c>
      <c r="B96" s="191" t="s">
        <v>493</v>
      </c>
      <c r="C96" s="191" t="s">
        <v>39</v>
      </c>
      <c r="D96" s="204" t="s">
        <v>383</v>
      </c>
      <c r="E96" s="212"/>
      <c r="F96" s="204">
        <v>0.054</v>
      </c>
      <c r="G96" s="192"/>
      <c r="H96" s="204"/>
      <c r="I96" s="55"/>
      <c r="J96" s="55"/>
      <c r="K96" s="55"/>
      <c r="L96" s="55"/>
    </row>
    <row r="97" spans="1:9" s="18" customFormat="1" ht="23.25" customHeight="1">
      <c r="A97" s="192">
        <f>A96+0.1</f>
        <v>23.500000000000007</v>
      </c>
      <c r="B97" s="219" t="s">
        <v>379</v>
      </c>
      <c r="C97" s="191" t="s">
        <v>386</v>
      </c>
      <c r="D97" s="204" t="s">
        <v>84</v>
      </c>
      <c r="E97" s="213"/>
      <c r="F97" s="212">
        <v>0.0038</v>
      </c>
      <c r="G97" s="192"/>
      <c r="H97" s="204"/>
      <c r="I97" s="55"/>
    </row>
    <row r="98" spans="1:8" s="14" customFormat="1" ht="66.75" customHeight="1">
      <c r="A98" s="211" t="s">
        <v>529</v>
      </c>
      <c r="B98" s="211" t="s">
        <v>97</v>
      </c>
      <c r="C98" s="211" t="s">
        <v>854</v>
      </c>
      <c r="D98" s="211" t="s">
        <v>28</v>
      </c>
      <c r="E98" s="222"/>
      <c r="F98" s="222">
        <v>12</v>
      </c>
      <c r="G98" s="222"/>
      <c r="H98" s="222"/>
    </row>
    <row r="99" spans="1:8" ht="21.75" customHeight="1">
      <c r="A99" s="192">
        <f>A98+0.1</f>
        <v>24.1</v>
      </c>
      <c r="B99" s="206" t="s">
        <v>379</v>
      </c>
      <c r="C99" s="206" t="s">
        <v>26</v>
      </c>
      <c r="D99" s="204" t="s">
        <v>372</v>
      </c>
      <c r="E99" s="212"/>
      <c r="F99" s="192">
        <v>2.364</v>
      </c>
      <c r="G99" s="195"/>
      <c r="H99" s="192"/>
    </row>
    <row r="100" spans="1:8" ht="21.75" customHeight="1">
      <c r="A100" s="192">
        <f>A99+0.1</f>
        <v>24.200000000000003</v>
      </c>
      <c r="B100" s="206" t="s">
        <v>379</v>
      </c>
      <c r="C100" s="206" t="s">
        <v>27</v>
      </c>
      <c r="D100" s="204" t="s">
        <v>375</v>
      </c>
      <c r="E100" s="213"/>
      <c r="F100" s="192">
        <v>0.1956</v>
      </c>
      <c r="G100" s="192"/>
      <c r="H100" s="192"/>
    </row>
    <row r="101" spans="1:10" s="128" customFormat="1" ht="42" customHeight="1">
      <c r="A101" s="289">
        <v>25</v>
      </c>
      <c r="B101" s="217" t="s">
        <v>539</v>
      </c>
      <c r="C101" s="211" t="s">
        <v>558</v>
      </c>
      <c r="D101" s="221" t="s">
        <v>373</v>
      </c>
      <c r="E101" s="217"/>
      <c r="F101" s="222">
        <v>0.5</v>
      </c>
      <c r="G101" s="221"/>
      <c r="H101" s="222"/>
      <c r="I101" s="161"/>
      <c r="J101" s="126"/>
    </row>
    <row r="102" spans="1:11" s="128" customFormat="1" ht="20.25" customHeight="1">
      <c r="A102" s="192">
        <f>A101+0.1</f>
        <v>25.1</v>
      </c>
      <c r="B102" s="191" t="s">
        <v>379</v>
      </c>
      <c r="C102" s="206" t="s">
        <v>374</v>
      </c>
      <c r="D102" s="206" t="s">
        <v>372</v>
      </c>
      <c r="E102" s="191"/>
      <c r="F102" s="204">
        <v>6.75</v>
      </c>
      <c r="G102" s="204"/>
      <c r="H102" s="192"/>
      <c r="K102" s="127"/>
    </row>
    <row r="103" spans="1:8" s="128" customFormat="1" ht="18" customHeight="1">
      <c r="A103" s="192">
        <f aca="true" t="shared" si="3" ref="A103:A108">A102+0.1</f>
        <v>25.200000000000003</v>
      </c>
      <c r="B103" s="191" t="s">
        <v>379</v>
      </c>
      <c r="C103" s="206" t="s">
        <v>381</v>
      </c>
      <c r="D103" s="204" t="s">
        <v>375</v>
      </c>
      <c r="E103" s="191"/>
      <c r="F103" s="204">
        <v>0.56</v>
      </c>
      <c r="G103" s="204"/>
      <c r="H103" s="192"/>
    </row>
    <row r="104" spans="1:8" s="128" customFormat="1" ht="20.25" customHeight="1">
      <c r="A104" s="192">
        <f t="shared" si="3"/>
        <v>25.300000000000004</v>
      </c>
      <c r="B104" s="191" t="s">
        <v>502</v>
      </c>
      <c r="C104" s="191" t="s">
        <v>553</v>
      </c>
      <c r="D104" s="191" t="s">
        <v>380</v>
      </c>
      <c r="E104" s="191"/>
      <c r="F104" s="204">
        <v>0.5075</v>
      </c>
      <c r="G104" s="192"/>
      <c r="H104" s="192"/>
    </row>
    <row r="105" spans="1:9" s="128" customFormat="1" ht="21" customHeight="1">
      <c r="A105" s="192">
        <f t="shared" si="3"/>
        <v>25.400000000000006</v>
      </c>
      <c r="B105" s="220" t="s">
        <v>571</v>
      </c>
      <c r="C105" s="191" t="s">
        <v>75</v>
      </c>
      <c r="D105" s="191" t="s">
        <v>382</v>
      </c>
      <c r="E105" s="191"/>
      <c r="F105" s="204">
        <v>1.45</v>
      </c>
      <c r="G105" s="204"/>
      <c r="H105" s="192"/>
      <c r="I105" s="131"/>
    </row>
    <row r="106" spans="1:9" s="128" customFormat="1" ht="21.75" customHeight="1">
      <c r="A106" s="192">
        <f t="shared" si="3"/>
        <v>25.500000000000007</v>
      </c>
      <c r="B106" s="220" t="s">
        <v>494</v>
      </c>
      <c r="C106" s="191" t="s">
        <v>420</v>
      </c>
      <c r="D106" s="204" t="s">
        <v>376</v>
      </c>
      <c r="E106" s="213"/>
      <c r="F106" s="213">
        <v>0.0189</v>
      </c>
      <c r="G106" s="204"/>
      <c r="H106" s="192"/>
      <c r="I106" s="133"/>
    </row>
    <row r="107" spans="1:9" s="128" customFormat="1" ht="19.5" customHeight="1">
      <c r="A107" s="192">
        <f t="shared" si="3"/>
        <v>25.60000000000001</v>
      </c>
      <c r="B107" s="191" t="s">
        <v>491</v>
      </c>
      <c r="C107" s="191" t="s">
        <v>384</v>
      </c>
      <c r="D107" s="191" t="s">
        <v>385</v>
      </c>
      <c r="E107" s="213"/>
      <c r="F107" s="212">
        <v>0.00115</v>
      </c>
      <c r="G107" s="204"/>
      <c r="H107" s="192"/>
      <c r="I107" s="131"/>
    </row>
    <row r="108" spans="1:9" s="128" customFormat="1" ht="21.75" customHeight="1">
      <c r="A108" s="192">
        <f t="shared" si="3"/>
        <v>25.70000000000001</v>
      </c>
      <c r="B108" s="191" t="s">
        <v>379</v>
      </c>
      <c r="C108" s="191" t="s">
        <v>386</v>
      </c>
      <c r="D108" s="191" t="s">
        <v>85</v>
      </c>
      <c r="E108" s="191"/>
      <c r="F108" s="204">
        <v>0.475</v>
      </c>
      <c r="G108" s="204"/>
      <c r="H108" s="192"/>
      <c r="I108" s="134"/>
    </row>
    <row r="109" spans="1:8" s="128" customFormat="1" ht="20.25" customHeight="1">
      <c r="A109" s="222">
        <f>A101+0.1</f>
        <v>25.1</v>
      </c>
      <c r="B109" s="217" t="s">
        <v>379</v>
      </c>
      <c r="C109" s="217" t="s">
        <v>436</v>
      </c>
      <c r="D109" s="217" t="s">
        <v>385</v>
      </c>
      <c r="E109" s="217"/>
      <c r="F109" s="231">
        <v>0.1129</v>
      </c>
      <c r="G109" s="217"/>
      <c r="H109" s="222"/>
    </row>
    <row r="110" spans="1:8" s="128" customFormat="1" ht="19.5" customHeight="1">
      <c r="A110" s="192">
        <f>A109+0.1</f>
        <v>25.200000000000003</v>
      </c>
      <c r="B110" s="191" t="s">
        <v>573</v>
      </c>
      <c r="C110" s="191" t="s">
        <v>438</v>
      </c>
      <c r="D110" s="191" t="s">
        <v>385</v>
      </c>
      <c r="E110" s="191"/>
      <c r="F110" s="212">
        <v>0.099</v>
      </c>
      <c r="G110" s="191"/>
      <c r="H110" s="192"/>
    </row>
    <row r="111" spans="1:8" s="128" customFormat="1" ht="18.75" customHeight="1">
      <c r="A111" s="192">
        <f>A109+0.1</f>
        <v>25.200000000000003</v>
      </c>
      <c r="B111" s="191" t="s">
        <v>572</v>
      </c>
      <c r="C111" s="191" t="s">
        <v>437</v>
      </c>
      <c r="D111" s="191" t="s">
        <v>385</v>
      </c>
      <c r="E111" s="191"/>
      <c r="F111" s="213">
        <v>0.0139</v>
      </c>
      <c r="G111" s="191"/>
      <c r="H111" s="192"/>
    </row>
    <row r="112" spans="1:9" s="14" customFormat="1" ht="45" customHeight="1">
      <c r="A112" s="211" t="s">
        <v>530</v>
      </c>
      <c r="B112" s="211" t="s">
        <v>285</v>
      </c>
      <c r="C112" s="211" t="s">
        <v>574</v>
      </c>
      <c r="D112" s="217" t="s">
        <v>373</v>
      </c>
      <c r="E112" s="216"/>
      <c r="F112" s="221">
        <v>0.02</v>
      </c>
      <c r="G112" s="216"/>
      <c r="H112" s="221"/>
      <c r="I112" s="51"/>
    </row>
    <row r="113" spans="1:8" ht="21.75" customHeight="1">
      <c r="A113" s="192">
        <f>A112+0.1</f>
        <v>26.1</v>
      </c>
      <c r="B113" s="223" t="s">
        <v>379</v>
      </c>
      <c r="C113" s="206" t="s">
        <v>286</v>
      </c>
      <c r="D113" s="206" t="s">
        <v>372</v>
      </c>
      <c r="E113" s="195"/>
      <c r="F113" s="212">
        <v>0.027400000000000004</v>
      </c>
      <c r="G113" s="195"/>
      <c r="H113" s="212"/>
    </row>
    <row r="114" spans="1:8" ht="21" customHeight="1">
      <c r="A114" s="192">
        <f>A113+0.1</f>
        <v>26.200000000000003</v>
      </c>
      <c r="B114" s="223" t="s">
        <v>379</v>
      </c>
      <c r="C114" s="206" t="s">
        <v>27</v>
      </c>
      <c r="D114" s="204" t="s">
        <v>375</v>
      </c>
      <c r="E114" s="195"/>
      <c r="F114" s="212">
        <v>0.005659999999999999</v>
      </c>
      <c r="G114" s="195"/>
      <c r="H114" s="212"/>
    </row>
    <row r="115" spans="1:8" ht="23.25" customHeight="1">
      <c r="A115" s="192">
        <f>A114+0.1</f>
        <v>26.300000000000004</v>
      </c>
      <c r="B115" s="223" t="s">
        <v>575</v>
      </c>
      <c r="C115" s="206" t="s">
        <v>559</v>
      </c>
      <c r="D115" s="206" t="s">
        <v>376</v>
      </c>
      <c r="E115" s="195"/>
      <c r="F115" s="212">
        <v>0.0204</v>
      </c>
      <c r="G115" s="195"/>
      <c r="H115" s="212"/>
    </row>
    <row r="116" spans="1:8" ht="21" customHeight="1">
      <c r="A116" s="192">
        <f>A115+0.1</f>
        <v>26.400000000000006</v>
      </c>
      <c r="B116" s="223" t="s">
        <v>379</v>
      </c>
      <c r="C116" s="206" t="s">
        <v>29</v>
      </c>
      <c r="D116" s="206" t="s">
        <v>85</v>
      </c>
      <c r="E116" s="195"/>
      <c r="F116" s="212">
        <v>0.0124</v>
      </c>
      <c r="G116" s="195"/>
      <c r="H116" s="212"/>
    </row>
    <row r="117" spans="1:10" s="128" customFormat="1" ht="49.5" customHeight="1">
      <c r="A117" s="289">
        <v>27</v>
      </c>
      <c r="B117" s="217" t="s">
        <v>25</v>
      </c>
      <c r="C117" s="211" t="s">
        <v>862</v>
      </c>
      <c r="D117" s="221" t="s">
        <v>373</v>
      </c>
      <c r="E117" s="217"/>
      <c r="F117" s="221">
        <v>0.63</v>
      </c>
      <c r="G117" s="221"/>
      <c r="H117" s="222"/>
      <c r="I117" s="161"/>
      <c r="J117" s="126"/>
    </row>
    <row r="118" spans="1:11" s="128" customFormat="1" ht="21.75" customHeight="1">
      <c r="A118" s="192">
        <f>A117+0.1</f>
        <v>27.1</v>
      </c>
      <c r="B118" s="191" t="s">
        <v>379</v>
      </c>
      <c r="C118" s="206" t="s">
        <v>374</v>
      </c>
      <c r="D118" s="206" t="s">
        <v>372</v>
      </c>
      <c r="E118" s="191"/>
      <c r="F118" s="191">
        <v>5.380199999999999</v>
      </c>
      <c r="G118" s="204"/>
      <c r="H118" s="192"/>
      <c r="I118" s="131"/>
      <c r="K118" s="127"/>
    </row>
    <row r="119" spans="1:8" s="128" customFormat="1" ht="21.75" customHeight="1">
      <c r="A119" s="192">
        <f aca="true" t="shared" si="4" ref="A119:A124">A118+0.1</f>
        <v>27.200000000000003</v>
      </c>
      <c r="B119" s="191" t="s">
        <v>379</v>
      </c>
      <c r="C119" s="206" t="s">
        <v>381</v>
      </c>
      <c r="D119" s="204" t="s">
        <v>375</v>
      </c>
      <c r="E119" s="191"/>
      <c r="F119" s="204">
        <v>0.6678000000000001</v>
      </c>
      <c r="G119" s="204"/>
      <c r="H119" s="192"/>
    </row>
    <row r="120" spans="1:8" s="128" customFormat="1" ht="21.75" customHeight="1">
      <c r="A120" s="192">
        <f t="shared" si="4"/>
        <v>27.300000000000004</v>
      </c>
      <c r="B120" s="191" t="s">
        <v>502</v>
      </c>
      <c r="C120" s="191" t="s">
        <v>553</v>
      </c>
      <c r="D120" s="191" t="s">
        <v>380</v>
      </c>
      <c r="E120" s="191"/>
      <c r="F120" s="204">
        <v>0.63945</v>
      </c>
      <c r="G120" s="192"/>
      <c r="H120" s="192"/>
    </row>
    <row r="121" spans="1:9" s="128" customFormat="1" ht="20.25" customHeight="1">
      <c r="A121" s="192">
        <f t="shared" si="4"/>
        <v>27.400000000000006</v>
      </c>
      <c r="B121" s="220" t="s">
        <v>571</v>
      </c>
      <c r="C121" s="191" t="s">
        <v>75</v>
      </c>
      <c r="D121" s="191" t="s">
        <v>382</v>
      </c>
      <c r="E121" s="191"/>
      <c r="F121" s="204">
        <v>0.8819999999999999</v>
      </c>
      <c r="G121" s="204"/>
      <c r="H121" s="192"/>
      <c r="I121" s="131"/>
    </row>
    <row r="122" spans="1:9" s="128" customFormat="1" ht="21" customHeight="1">
      <c r="A122" s="192">
        <f t="shared" si="4"/>
        <v>27.500000000000007</v>
      </c>
      <c r="B122" s="220" t="s">
        <v>494</v>
      </c>
      <c r="C122" s="191" t="s">
        <v>420</v>
      </c>
      <c r="D122" s="204" t="s">
        <v>376</v>
      </c>
      <c r="E122" s="213"/>
      <c r="F122" s="213">
        <v>0.009135</v>
      </c>
      <c r="G122" s="204"/>
      <c r="H122" s="192"/>
      <c r="I122" s="133"/>
    </row>
    <row r="123" spans="1:9" s="128" customFormat="1" ht="19.5" customHeight="1">
      <c r="A123" s="192">
        <f t="shared" si="4"/>
        <v>27.60000000000001</v>
      </c>
      <c r="B123" s="191" t="s">
        <v>491</v>
      </c>
      <c r="C123" s="191" t="s">
        <v>384</v>
      </c>
      <c r="D123" s="191" t="s">
        <v>385</v>
      </c>
      <c r="E123" s="213"/>
      <c r="F123" s="212">
        <v>0.001575</v>
      </c>
      <c r="G123" s="204"/>
      <c r="H123" s="192"/>
      <c r="I123" s="131"/>
    </row>
    <row r="124" spans="1:9" s="128" customFormat="1" ht="19.5" customHeight="1">
      <c r="A124" s="192">
        <f t="shared" si="4"/>
        <v>27.70000000000001</v>
      </c>
      <c r="B124" s="191" t="s">
        <v>379</v>
      </c>
      <c r="C124" s="191" t="s">
        <v>386</v>
      </c>
      <c r="D124" s="191" t="s">
        <v>85</v>
      </c>
      <c r="E124" s="191"/>
      <c r="F124" s="204">
        <v>0.4662</v>
      </c>
      <c r="G124" s="204"/>
      <c r="H124" s="192"/>
      <c r="I124" s="134"/>
    </row>
    <row r="125" spans="1:8" s="128" customFormat="1" ht="22.5" customHeight="1">
      <c r="A125" s="222">
        <f>A117+0.1</f>
        <v>27.1</v>
      </c>
      <c r="B125" s="217" t="s">
        <v>379</v>
      </c>
      <c r="C125" s="217" t="s">
        <v>436</v>
      </c>
      <c r="D125" s="217" t="s">
        <v>385</v>
      </c>
      <c r="E125" s="217"/>
      <c r="F125" s="231">
        <v>0.12592</v>
      </c>
      <c r="G125" s="217"/>
      <c r="H125" s="222"/>
    </row>
    <row r="126" spans="1:8" s="128" customFormat="1" ht="21.75" customHeight="1">
      <c r="A126" s="192">
        <f>A125+0.1</f>
        <v>27.200000000000003</v>
      </c>
      <c r="B126" s="191" t="s">
        <v>573</v>
      </c>
      <c r="C126" s="191" t="s">
        <v>438</v>
      </c>
      <c r="D126" s="191" t="s">
        <v>385</v>
      </c>
      <c r="E126" s="191"/>
      <c r="F126" s="213">
        <v>0.0986</v>
      </c>
      <c r="G126" s="191"/>
      <c r="H126" s="192"/>
    </row>
    <row r="127" spans="1:8" s="128" customFormat="1" ht="18.75" customHeight="1">
      <c r="A127" s="192">
        <f>A125+0.1</f>
        <v>27.200000000000003</v>
      </c>
      <c r="B127" s="191" t="s">
        <v>572</v>
      </c>
      <c r="C127" s="191" t="s">
        <v>437</v>
      </c>
      <c r="D127" s="191" t="s">
        <v>385</v>
      </c>
      <c r="E127" s="191"/>
      <c r="F127" s="225">
        <v>0.02732</v>
      </c>
      <c r="G127" s="191"/>
      <c r="H127" s="192"/>
    </row>
    <row r="128" spans="1:9" ht="23.25" customHeight="1">
      <c r="A128" s="192"/>
      <c r="B128" s="206"/>
      <c r="C128" s="211" t="s">
        <v>30</v>
      </c>
      <c r="D128" s="206"/>
      <c r="E128" s="195"/>
      <c r="F128" s="192"/>
      <c r="G128" s="195"/>
      <c r="H128" s="192"/>
      <c r="I128" s="160"/>
    </row>
    <row r="129" spans="1:10" s="18" customFormat="1" ht="53.25" customHeight="1">
      <c r="A129" s="211" t="s">
        <v>254</v>
      </c>
      <c r="B129" s="211" t="s">
        <v>855</v>
      </c>
      <c r="C129" s="211" t="s">
        <v>560</v>
      </c>
      <c r="D129" s="211" t="s">
        <v>31</v>
      </c>
      <c r="E129" s="216"/>
      <c r="F129" s="221">
        <v>31.61</v>
      </c>
      <c r="G129" s="216"/>
      <c r="H129" s="222"/>
      <c r="I129" s="51"/>
      <c r="J129" s="14"/>
    </row>
    <row r="130" spans="1:9" s="82" customFormat="1" ht="24" customHeight="1">
      <c r="A130" s="192">
        <f>A129+0.1</f>
        <v>28.1</v>
      </c>
      <c r="B130" s="223" t="s">
        <v>379</v>
      </c>
      <c r="C130" s="206" t="s">
        <v>26</v>
      </c>
      <c r="D130" s="206" t="s">
        <v>372</v>
      </c>
      <c r="E130" s="229"/>
      <c r="F130" s="230">
        <v>35.403200000000005</v>
      </c>
      <c r="G130" s="189"/>
      <c r="H130" s="230"/>
      <c r="I130" s="158"/>
    </row>
    <row r="131" spans="1:10" s="18" customFormat="1" ht="31.5" customHeight="1">
      <c r="A131" s="192">
        <f>A129+0.1</f>
        <v>28.1</v>
      </c>
      <c r="B131" s="206" t="s">
        <v>576</v>
      </c>
      <c r="C131" s="206" t="s">
        <v>561</v>
      </c>
      <c r="D131" s="206" t="s">
        <v>382</v>
      </c>
      <c r="E131" s="195"/>
      <c r="F131" s="204">
        <v>31.61</v>
      </c>
      <c r="G131" s="195"/>
      <c r="H131" s="192"/>
      <c r="I131" s="51"/>
      <c r="J131" s="14"/>
    </row>
    <row r="132" spans="1:10" s="18" customFormat="1" ht="54" customHeight="1">
      <c r="A132" s="211" t="s">
        <v>778</v>
      </c>
      <c r="B132" s="211" t="s">
        <v>855</v>
      </c>
      <c r="C132" s="211" t="s">
        <v>562</v>
      </c>
      <c r="D132" s="211" t="s">
        <v>31</v>
      </c>
      <c r="E132" s="216"/>
      <c r="F132" s="221">
        <v>6.3</v>
      </c>
      <c r="G132" s="216"/>
      <c r="H132" s="222"/>
      <c r="I132" s="51"/>
      <c r="J132" s="54"/>
    </row>
    <row r="133" spans="1:9" s="82" customFormat="1" ht="23.25" customHeight="1">
      <c r="A133" s="192">
        <f>A132+0.1</f>
        <v>29.1</v>
      </c>
      <c r="B133" s="223" t="s">
        <v>379</v>
      </c>
      <c r="C133" s="206" t="s">
        <v>26</v>
      </c>
      <c r="D133" s="206" t="s">
        <v>372</v>
      </c>
      <c r="E133" s="229"/>
      <c r="F133" s="230">
        <v>7.056</v>
      </c>
      <c r="G133" s="189"/>
      <c r="H133" s="230"/>
      <c r="I133" s="158"/>
    </row>
    <row r="134" spans="1:14" s="18" customFormat="1" ht="40.5" customHeight="1">
      <c r="A134" s="192">
        <f>A132+0.1</f>
        <v>29.1</v>
      </c>
      <c r="B134" s="206" t="s">
        <v>576</v>
      </c>
      <c r="C134" s="206" t="s">
        <v>563</v>
      </c>
      <c r="D134" s="206" t="s">
        <v>382</v>
      </c>
      <c r="E134" s="195"/>
      <c r="F134" s="204">
        <v>6.3</v>
      </c>
      <c r="G134" s="195"/>
      <c r="H134" s="192"/>
      <c r="I134" s="51"/>
      <c r="J134" s="14"/>
      <c r="N134" s="166"/>
    </row>
    <row r="135" spans="1:10" s="18" customFormat="1" ht="30" customHeight="1">
      <c r="A135" s="211" t="s">
        <v>791</v>
      </c>
      <c r="B135" s="211" t="s">
        <v>855</v>
      </c>
      <c r="C135" s="211" t="s">
        <v>32</v>
      </c>
      <c r="D135" s="211" t="s">
        <v>31</v>
      </c>
      <c r="E135" s="216"/>
      <c r="F135" s="221">
        <v>13.26</v>
      </c>
      <c r="G135" s="216"/>
      <c r="H135" s="222"/>
      <c r="I135" s="51"/>
      <c r="J135" s="14"/>
    </row>
    <row r="136" spans="1:9" s="82" customFormat="1" ht="21" customHeight="1">
      <c r="A136" s="192">
        <f>A135+0.1</f>
        <v>30.1</v>
      </c>
      <c r="B136" s="223" t="s">
        <v>379</v>
      </c>
      <c r="C136" s="206" t="s">
        <v>26</v>
      </c>
      <c r="D136" s="206" t="s">
        <v>372</v>
      </c>
      <c r="E136" s="229"/>
      <c r="F136" s="230">
        <v>14.8512</v>
      </c>
      <c r="G136" s="189"/>
      <c r="H136" s="230"/>
      <c r="I136" s="158"/>
    </row>
    <row r="137" spans="1:10" s="18" customFormat="1" ht="24" customHeight="1">
      <c r="A137" s="192">
        <f>A135+0.1</f>
        <v>30.1</v>
      </c>
      <c r="B137" s="206" t="s">
        <v>496</v>
      </c>
      <c r="C137" s="206" t="s">
        <v>330</v>
      </c>
      <c r="D137" s="206" t="s">
        <v>382</v>
      </c>
      <c r="E137" s="195"/>
      <c r="F137" s="204">
        <v>13.26</v>
      </c>
      <c r="G137" s="195"/>
      <c r="H137" s="192"/>
      <c r="I137" s="51"/>
      <c r="J137" s="14"/>
    </row>
    <row r="138" spans="1:10" s="18" customFormat="1" ht="30.75" customHeight="1">
      <c r="A138" s="211" t="s">
        <v>792</v>
      </c>
      <c r="B138" s="211" t="s">
        <v>856</v>
      </c>
      <c r="C138" s="211" t="s">
        <v>937</v>
      </c>
      <c r="D138" s="211" t="s">
        <v>31</v>
      </c>
      <c r="E138" s="216"/>
      <c r="F138" s="221">
        <v>33.79</v>
      </c>
      <c r="G138" s="222"/>
      <c r="H138" s="222"/>
      <c r="I138" s="51"/>
      <c r="J138" s="14"/>
    </row>
    <row r="139" spans="1:9" s="82" customFormat="1" ht="21" customHeight="1">
      <c r="A139" s="192">
        <f>A138+0.1</f>
        <v>31.1</v>
      </c>
      <c r="B139" s="223" t="s">
        <v>379</v>
      </c>
      <c r="C139" s="206" t="s">
        <v>26</v>
      </c>
      <c r="D139" s="206" t="s">
        <v>372</v>
      </c>
      <c r="E139" s="229"/>
      <c r="F139" s="230">
        <v>30.88406</v>
      </c>
      <c r="G139" s="189"/>
      <c r="H139" s="230"/>
      <c r="I139" s="158"/>
    </row>
    <row r="140" spans="1:9" s="82" customFormat="1" ht="18" customHeight="1">
      <c r="A140" s="192">
        <f>A139+0.1</f>
        <v>31.200000000000003</v>
      </c>
      <c r="B140" s="223" t="s">
        <v>379</v>
      </c>
      <c r="C140" s="206" t="s">
        <v>3</v>
      </c>
      <c r="D140" s="204" t="s">
        <v>85</v>
      </c>
      <c r="E140" s="229"/>
      <c r="F140" s="230">
        <v>11.927869999999999</v>
      </c>
      <c r="G140" s="189"/>
      <c r="H140" s="230"/>
      <c r="I140" s="158"/>
    </row>
    <row r="141" spans="1:10" s="18" customFormat="1" ht="20.25" customHeight="1">
      <c r="A141" s="192">
        <f>A138+0.1</f>
        <v>31.1</v>
      </c>
      <c r="B141" s="206" t="s">
        <v>577</v>
      </c>
      <c r="C141" s="206" t="s">
        <v>938</v>
      </c>
      <c r="D141" s="206" t="s">
        <v>382</v>
      </c>
      <c r="E141" s="195"/>
      <c r="F141" s="204">
        <v>33.79</v>
      </c>
      <c r="G141" s="192"/>
      <c r="H141" s="192"/>
      <c r="I141" s="51"/>
      <c r="J141" s="14"/>
    </row>
    <row r="142" spans="1:9" s="82" customFormat="1" ht="21.75" customHeight="1">
      <c r="A142" s="192">
        <f>A141+0.1</f>
        <v>31.200000000000003</v>
      </c>
      <c r="B142" s="206" t="s">
        <v>379</v>
      </c>
      <c r="C142" s="206" t="s">
        <v>29</v>
      </c>
      <c r="D142" s="206" t="s">
        <v>85</v>
      </c>
      <c r="E142" s="229"/>
      <c r="F142" s="230">
        <v>9.32604</v>
      </c>
      <c r="G142" s="189"/>
      <c r="H142" s="230"/>
      <c r="I142" s="158"/>
    </row>
    <row r="143" spans="1:10" s="18" customFormat="1" ht="37.5" customHeight="1">
      <c r="A143" s="211" t="s">
        <v>253</v>
      </c>
      <c r="B143" s="211" t="s">
        <v>857</v>
      </c>
      <c r="C143" s="211" t="s">
        <v>921</v>
      </c>
      <c r="D143" s="211" t="s">
        <v>31</v>
      </c>
      <c r="E143" s="216"/>
      <c r="F143" s="221">
        <v>7.28</v>
      </c>
      <c r="G143" s="216"/>
      <c r="H143" s="222"/>
      <c r="I143" s="159"/>
      <c r="J143" s="54"/>
    </row>
    <row r="144" spans="1:9" s="82" customFormat="1" ht="22.5" customHeight="1">
      <c r="A144" s="192">
        <f>A143+0.1</f>
        <v>32.1</v>
      </c>
      <c r="B144" s="223" t="s">
        <v>379</v>
      </c>
      <c r="C144" s="206" t="s">
        <v>26</v>
      </c>
      <c r="D144" s="206" t="s">
        <v>372</v>
      </c>
      <c r="E144" s="229"/>
      <c r="F144" s="230">
        <v>19.8016</v>
      </c>
      <c r="G144" s="189"/>
      <c r="H144" s="230"/>
      <c r="I144" s="158"/>
    </row>
    <row r="145" spans="1:10" s="18" customFormat="1" ht="21.75" customHeight="1">
      <c r="A145" s="192">
        <f>A143+0.1</f>
        <v>32.1</v>
      </c>
      <c r="B145" s="206" t="s">
        <v>936</v>
      </c>
      <c r="C145" s="206" t="s">
        <v>922</v>
      </c>
      <c r="D145" s="206" t="s">
        <v>382</v>
      </c>
      <c r="E145" s="195"/>
      <c r="F145" s="204">
        <v>7.28</v>
      </c>
      <c r="G145" s="192"/>
      <c r="H145" s="192"/>
      <c r="I145" s="51"/>
      <c r="J145" s="14"/>
    </row>
    <row r="146" spans="1:9" s="14" customFormat="1" ht="52.5" customHeight="1">
      <c r="A146" s="211" t="s">
        <v>651</v>
      </c>
      <c r="B146" s="218" t="s">
        <v>37</v>
      </c>
      <c r="C146" s="211" t="s">
        <v>60</v>
      </c>
      <c r="D146" s="211" t="s">
        <v>31</v>
      </c>
      <c r="E146" s="216"/>
      <c r="F146" s="221">
        <v>10.2</v>
      </c>
      <c r="G146" s="216"/>
      <c r="H146" s="222"/>
      <c r="I146" s="51"/>
    </row>
    <row r="147" spans="1:9" s="18" customFormat="1" ht="21" customHeight="1">
      <c r="A147" s="192">
        <f>A146+0.1</f>
        <v>33.1</v>
      </c>
      <c r="B147" s="219" t="s">
        <v>379</v>
      </c>
      <c r="C147" s="206" t="s">
        <v>26</v>
      </c>
      <c r="D147" s="206" t="s">
        <v>372</v>
      </c>
      <c r="E147" s="204"/>
      <c r="F147" s="192">
        <v>6.936</v>
      </c>
      <c r="G147" s="192"/>
      <c r="H147" s="192"/>
      <c r="I147" s="55"/>
    </row>
    <row r="148" spans="1:9" s="18" customFormat="1" ht="19.5" customHeight="1">
      <c r="A148" s="192">
        <f>A147+0.1</f>
        <v>33.2</v>
      </c>
      <c r="B148" s="219" t="s">
        <v>379</v>
      </c>
      <c r="C148" s="206" t="s">
        <v>27</v>
      </c>
      <c r="D148" s="204" t="s">
        <v>375</v>
      </c>
      <c r="E148" s="213"/>
      <c r="F148" s="213">
        <v>0.0030599999999999994</v>
      </c>
      <c r="G148" s="192"/>
      <c r="H148" s="212"/>
      <c r="I148" s="55"/>
    </row>
    <row r="149" spans="1:9" s="18" customFormat="1" ht="22.5" customHeight="1">
      <c r="A149" s="192">
        <f>A148+0.1</f>
        <v>33.300000000000004</v>
      </c>
      <c r="B149" s="191" t="s">
        <v>505</v>
      </c>
      <c r="C149" s="191" t="s">
        <v>38</v>
      </c>
      <c r="D149" s="204" t="s">
        <v>383</v>
      </c>
      <c r="E149" s="212"/>
      <c r="F149" s="192">
        <v>2.5602</v>
      </c>
      <c r="G149" s="192"/>
      <c r="H149" s="192"/>
      <c r="I149" s="55"/>
    </row>
    <row r="150" spans="1:9" s="18" customFormat="1" ht="19.5" customHeight="1">
      <c r="A150" s="192">
        <f>A149+0.1</f>
        <v>33.400000000000006</v>
      </c>
      <c r="B150" s="191" t="s">
        <v>493</v>
      </c>
      <c r="C150" s="191" t="s">
        <v>39</v>
      </c>
      <c r="D150" s="204" t="s">
        <v>383</v>
      </c>
      <c r="E150" s="212"/>
      <c r="F150" s="192">
        <v>0.2754</v>
      </c>
      <c r="G150" s="192"/>
      <c r="H150" s="192"/>
      <c r="I150" s="55"/>
    </row>
    <row r="151" spans="1:9" s="18" customFormat="1" ht="21.75" customHeight="1">
      <c r="A151" s="192">
        <f>A150+0.1</f>
        <v>33.50000000000001</v>
      </c>
      <c r="B151" s="219" t="s">
        <v>379</v>
      </c>
      <c r="C151" s="191" t="s">
        <v>386</v>
      </c>
      <c r="D151" s="204" t="s">
        <v>84</v>
      </c>
      <c r="E151" s="212"/>
      <c r="F151" s="212">
        <v>0.020399999999999998</v>
      </c>
      <c r="G151" s="192"/>
      <c r="H151" s="192"/>
      <c r="I151" s="55"/>
    </row>
    <row r="152" spans="1:10" s="14" customFormat="1" ht="48.75" customHeight="1">
      <c r="A152" s="211" t="s">
        <v>863</v>
      </c>
      <c r="B152" s="211" t="s">
        <v>33</v>
      </c>
      <c r="C152" s="211" t="s">
        <v>564</v>
      </c>
      <c r="D152" s="211" t="s">
        <v>34</v>
      </c>
      <c r="E152" s="226"/>
      <c r="F152" s="227">
        <v>484</v>
      </c>
      <c r="G152" s="227"/>
      <c r="H152" s="228"/>
      <c r="I152" s="160"/>
      <c r="J152"/>
    </row>
    <row r="153" spans="1:10" s="14" customFormat="1" ht="24" customHeight="1">
      <c r="A153" s="192">
        <f>A152+0.1</f>
        <v>34.1</v>
      </c>
      <c r="B153" s="206" t="s">
        <v>379</v>
      </c>
      <c r="C153" s="206" t="s">
        <v>26</v>
      </c>
      <c r="D153" s="206" t="s">
        <v>372</v>
      </c>
      <c r="E153" s="229"/>
      <c r="F153" s="230">
        <v>237.16</v>
      </c>
      <c r="G153" s="189"/>
      <c r="H153" s="230"/>
      <c r="I153" s="160"/>
      <c r="J153"/>
    </row>
    <row r="154" spans="1:10" s="14" customFormat="1" ht="21" customHeight="1">
      <c r="A154" s="192">
        <f>A153+0.1</f>
        <v>34.2</v>
      </c>
      <c r="B154" s="206" t="s">
        <v>379</v>
      </c>
      <c r="C154" s="206" t="s">
        <v>27</v>
      </c>
      <c r="D154" s="204" t="s">
        <v>375</v>
      </c>
      <c r="E154" s="229"/>
      <c r="F154" s="230">
        <v>8.712</v>
      </c>
      <c r="G154" s="189"/>
      <c r="H154" s="230"/>
      <c r="I154" s="160"/>
      <c r="J154"/>
    </row>
    <row r="155" spans="1:10" s="14" customFormat="1" ht="22.5" customHeight="1">
      <c r="A155" s="192">
        <f>A154+0.1</f>
        <v>34.300000000000004</v>
      </c>
      <c r="B155" s="191" t="s">
        <v>503</v>
      </c>
      <c r="C155" s="206" t="s">
        <v>35</v>
      </c>
      <c r="D155" s="204" t="s">
        <v>36</v>
      </c>
      <c r="E155" s="229"/>
      <c r="F155" s="230">
        <v>5.1304</v>
      </c>
      <c r="G155" s="189"/>
      <c r="H155" s="230"/>
      <c r="I155" s="160"/>
      <c r="J155"/>
    </row>
    <row r="156" spans="1:9" s="128" customFormat="1" ht="69" customHeight="1">
      <c r="A156" s="289">
        <v>35</v>
      </c>
      <c r="B156" s="217" t="s">
        <v>417</v>
      </c>
      <c r="C156" s="217" t="s">
        <v>579</v>
      </c>
      <c r="D156" s="217" t="s">
        <v>62</v>
      </c>
      <c r="E156" s="191"/>
      <c r="F156" s="224">
        <v>0.435</v>
      </c>
      <c r="G156" s="221"/>
      <c r="H156" s="222"/>
      <c r="I156" s="159"/>
    </row>
    <row r="157" spans="1:9" s="128" customFormat="1" ht="24" customHeight="1">
      <c r="A157" s="192">
        <f aca="true" t="shared" si="5" ref="A157:A165">A156+0.1</f>
        <v>35.1</v>
      </c>
      <c r="B157" s="191" t="s">
        <v>379</v>
      </c>
      <c r="C157" s="206" t="s">
        <v>374</v>
      </c>
      <c r="D157" s="206" t="s">
        <v>372</v>
      </c>
      <c r="E157" s="232"/>
      <c r="F157" s="204">
        <v>15.051</v>
      </c>
      <c r="G157" s="204"/>
      <c r="H157" s="192"/>
      <c r="I157" s="159"/>
    </row>
    <row r="158" spans="1:9" s="128" customFormat="1" ht="21.75" customHeight="1">
      <c r="A158" s="192">
        <f t="shared" si="5"/>
        <v>35.2</v>
      </c>
      <c r="B158" s="191" t="s">
        <v>379</v>
      </c>
      <c r="C158" s="206" t="s">
        <v>381</v>
      </c>
      <c r="D158" s="204" t="s">
        <v>85</v>
      </c>
      <c r="E158" s="233"/>
      <c r="F158" s="204">
        <v>1.77045</v>
      </c>
      <c r="G158" s="204"/>
      <c r="H158" s="192"/>
      <c r="I158" s="159"/>
    </row>
    <row r="159" spans="1:10" s="128" customFormat="1" ht="27.75" customHeight="1">
      <c r="A159" s="192">
        <f>A157+0.1</f>
        <v>35.2</v>
      </c>
      <c r="B159" s="191" t="s">
        <v>495</v>
      </c>
      <c r="C159" s="191" t="s">
        <v>578</v>
      </c>
      <c r="D159" s="191" t="s">
        <v>34</v>
      </c>
      <c r="E159" s="232"/>
      <c r="F159" s="191">
        <v>39.58</v>
      </c>
      <c r="G159" s="191"/>
      <c r="H159" s="192"/>
      <c r="I159" s="193"/>
      <c r="J159" s="173"/>
    </row>
    <row r="160" spans="1:10" s="128" customFormat="1" ht="27.75" customHeight="1">
      <c r="A160" s="192">
        <f>A158+0.1</f>
        <v>35.300000000000004</v>
      </c>
      <c r="B160" s="191" t="s">
        <v>495</v>
      </c>
      <c r="C160" s="191" t="s">
        <v>859</v>
      </c>
      <c r="D160" s="191" t="s">
        <v>34</v>
      </c>
      <c r="E160" s="232"/>
      <c r="F160" s="191">
        <v>265.2</v>
      </c>
      <c r="G160" s="191"/>
      <c r="H160" s="192"/>
      <c r="I160" s="193"/>
      <c r="J160" s="173"/>
    </row>
    <row r="161" spans="1:9" s="128" customFormat="1" ht="25.5" customHeight="1">
      <c r="A161" s="192">
        <f>A159+0.1</f>
        <v>35.300000000000004</v>
      </c>
      <c r="B161" s="191" t="s">
        <v>12</v>
      </c>
      <c r="C161" s="234" t="s">
        <v>566</v>
      </c>
      <c r="D161" s="191" t="s">
        <v>28</v>
      </c>
      <c r="E161" s="232"/>
      <c r="F161" s="204">
        <v>4</v>
      </c>
      <c r="G161" s="191"/>
      <c r="H161" s="192"/>
      <c r="I161" s="147"/>
    </row>
    <row r="162" spans="1:9" s="128" customFormat="1" ht="25.5" customHeight="1">
      <c r="A162" s="192">
        <f>A160+0.1</f>
        <v>35.400000000000006</v>
      </c>
      <c r="B162" s="191" t="s">
        <v>12</v>
      </c>
      <c r="C162" s="234" t="s">
        <v>567</v>
      </c>
      <c r="D162" s="191" t="s">
        <v>28</v>
      </c>
      <c r="E162" s="232"/>
      <c r="F162" s="204">
        <v>1</v>
      </c>
      <c r="G162" s="191"/>
      <c r="H162" s="192"/>
      <c r="I162" s="147"/>
    </row>
    <row r="163" spans="1:9" s="128" customFormat="1" ht="25.5" customHeight="1">
      <c r="A163" s="192">
        <f>A160+0.1</f>
        <v>35.400000000000006</v>
      </c>
      <c r="B163" s="191" t="s">
        <v>491</v>
      </c>
      <c r="C163" s="234" t="s">
        <v>384</v>
      </c>
      <c r="D163" s="191" t="s">
        <v>383</v>
      </c>
      <c r="E163" s="232"/>
      <c r="F163" s="204">
        <v>6.612</v>
      </c>
      <c r="G163" s="191"/>
      <c r="H163" s="192"/>
      <c r="I163" s="147"/>
    </row>
    <row r="164" spans="1:9" s="128" customFormat="1" ht="24" customHeight="1">
      <c r="A164" s="192">
        <f t="shared" si="5"/>
        <v>35.50000000000001</v>
      </c>
      <c r="B164" s="191" t="s">
        <v>492</v>
      </c>
      <c r="C164" s="234" t="s">
        <v>397</v>
      </c>
      <c r="D164" s="191" t="s">
        <v>383</v>
      </c>
      <c r="E164" s="233"/>
      <c r="F164" s="204">
        <v>1.4355</v>
      </c>
      <c r="G164" s="191"/>
      <c r="H164" s="192"/>
      <c r="I164" s="147"/>
    </row>
    <row r="165" spans="1:9" s="128" customFormat="1" ht="21" customHeight="1">
      <c r="A165" s="192">
        <f t="shared" si="5"/>
        <v>35.60000000000001</v>
      </c>
      <c r="B165" s="191" t="s">
        <v>379</v>
      </c>
      <c r="C165" s="191" t="s">
        <v>386</v>
      </c>
      <c r="D165" s="191" t="s">
        <v>85</v>
      </c>
      <c r="E165" s="235"/>
      <c r="F165" s="204">
        <v>1.2092999999999998</v>
      </c>
      <c r="G165" s="191"/>
      <c r="H165" s="192"/>
      <c r="I165" s="130"/>
    </row>
    <row r="166" spans="1:9" s="14" customFormat="1" ht="57" customHeight="1">
      <c r="A166" s="211" t="s">
        <v>652</v>
      </c>
      <c r="B166" s="211" t="s">
        <v>37</v>
      </c>
      <c r="C166" s="211" t="s">
        <v>444</v>
      </c>
      <c r="D166" s="211" t="s">
        <v>31</v>
      </c>
      <c r="E166" s="216"/>
      <c r="F166" s="222">
        <v>21.26</v>
      </c>
      <c r="G166" s="216"/>
      <c r="H166" s="221"/>
      <c r="I166" s="51"/>
    </row>
    <row r="167" spans="1:9" s="18" customFormat="1" ht="27" customHeight="1">
      <c r="A167" s="192">
        <f>A166+0.1</f>
        <v>36.1</v>
      </c>
      <c r="B167" s="219" t="s">
        <v>379</v>
      </c>
      <c r="C167" s="206" t="s">
        <v>374</v>
      </c>
      <c r="D167" s="206" t="s">
        <v>372</v>
      </c>
      <c r="E167" s="204"/>
      <c r="F167" s="192">
        <v>14.456800000000003</v>
      </c>
      <c r="G167" s="192"/>
      <c r="H167" s="204"/>
      <c r="I167" s="55"/>
    </row>
    <row r="168" spans="1:9" s="18" customFormat="1" ht="26.25" customHeight="1">
      <c r="A168" s="192">
        <f>A167+0.1</f>
        <v>36.2</v>
      </c>
      <c r="B168" s="219" t="s">
        <v>379</v>
      </c>
      <c r="C168" s="206" t="s">
        <v>27</v>
      </c>
      <c r="D168" s="204" t="s">
        <v>85</v>
      </c>
      <c r="E168" s="212"/>
      <c r="F168" s="213">
        <v>0.06378</v>
      </c>
      <c r="G168" s="192"/>
      <c r="H168" s="204"/>
      <c r="I168" s="55"/>
    </row>
    <row r="169" spans="1:9" s="18" customFormat="1" ht="22.5" customHeight="1">
      <c r="A169" s="192">
        <f>A168+0.1</f>
        <v>36.300000000000004</v>
      </c>
      <c r="B169" s="191" t="s">
        <v>505</v>
      </c>
      <c r="C169" s="191" t="s">
        <v>38</v>
      </c>
      <c r="D169" s="204" t="s">
        <v>383</v>
      </c>
      <c r="E169" s="212"/>
      <c r="F169" s="192">
        <v>5.378780000000001</v>
      </c>
      <c r="G169" s="192"/>
      <c r="H169" s="204"/>
      <c r="I169" s="55"/>
    </row>
    <row r="170" spans="1:12" s="18" customFormat="1" ht="21.75" customHeight="1">
      <c r="A170" s="192">
        <f>A169+0.1</f>
        <v>36.400000000000006</v>
      </c>
      <c r="B170" s="191" t="s">
        <v>493</v>
      </c>
      <c r="C170" s="191" t="s">
        <v>39</v>
      </c>
      <c r="D170" s="204" t="s">
        <v>383</v>
      </c>
      <c r="E170" s="212"/>
      <c r="F170" s="204">
        <v>0.5740200000000001</v>
      </c>
      <c r="G170" s="192"/>
      <c r="H170" s="204"/>
      <c r="I170" s="55"/>
      <c r="J170" s="55"/>
      <c r="K170" s="55"/>
      <c r="L170" s="55"/>
    </row>
    <row r="171" spans="1:9" s="18" customFormat="1" ht="23.25" customHeight="1">
      <c r="A171" s="192">
        <f>A170+0.1</f>
        <v>36.50000000000001</v>
      </c>
      <c r="B171" s="219" t="s">
        <v>379</v>
      </c>
      <c r="C171" s="191" t="s">
        <v>386</v>
      </c>
      <c r="D171" s="204" t="s">
        <v>84</v>
      </c>
      <c r="E171" s="213"/>
      <c r="F171" s="212">
        <v>0.040394000000000006</v>
      </c>
      <c r="G171" s="192"/>
      <c r="H171" s="204"/>
      <c r="I171" s="55"/>
    </row>
    <row r="172" spans="1:10" s="18" customFormat="1" ht="43.5" customHeight="1">
      <c r="A172" s="211" t="s">
        <v>864</v>
      </c>
      <c r="B172" s="211" t="s">
        <v>12</v>
      </c>
      <c r="C172" s="211" t="s">
        <v>805</v>
      </c>
      <c r="D172" s="211" t="s">
        <v>56</v>
      </c>
      <c r="E172" s="216"/>
      <c r="F172" s="221">
        <v>2</v>
      </c>
      <c r="G172" s="216"/>
      <c r="H172" s="222"/>
      <c r="I172" s="51"/>
      <c r="J172" s="14"/>
    </row>
    <row r="173" spans="1:9" s="82" customFormat="1" ht="24" customHeight="1">
      <c r="A173" s="192">
        <f>A172+0.1</f>
        <v>37.1</v>
      </c>
      <c r="B173" s="223"/>
      <c r="C173" s="206" t="s">
        <v>26</v>
      </c>
      <c r="D173" s="206" t="s">
        <v>56</v>
      </c>
      <c r="E173" s="229"/>
      <c r="F173" s="230">
        <v>2</v>
      </c>
      <c r="G173" s="189"/>
      <c r="H173" s="230"/>
      <c r="I173" s="158"/>
    </row>
    <row r="174" spans="1:13" s="18" customFormat="1" ht="21.75" customHeight="1">
      <c r="A174" s="290"/>
      <c r="B174" s="236"/>
      <c r="C174" s="211" t="s">
        <v>40</v>
      </c>
      <c r="D174" s="204"/>
      <c r="E174" s="213"/>
      <c r="F174" s="192"/>
      <c r="G174" s="192"/>
      <c r="H174" s="192"/>
      <c r="I174" s="341"/>
      <c r="J174" s="342"/>
      <c r="K174" s="342"/>
      <c r="L174" s="342"/>
      <c r="M174" s="342"/>
    </row>
    <row r="175" spans="1:17" s="122" customFormat="1" ht="33.75" customHeight="1">
      <c r="A175" s="289">
        <v>38</v>
      </c>
      <c r="B175" s="216" t="s">
        <v>378</v>
      </c>
      <c r="C175" s="217" t="s">
        <v>540</v>
      </c>
      <c r="D175" s="291" t="s">
        <v>377</v>
      </c>
      <c r="E175" s="191"/>
      <c r="F175" s="221">
        <v>5.58</v>
      </c>
      <c r="G175" s="191"/>
      <c r="H175" s="222"/>
      <c r="I175" s="165"/>
      <c r="J175" s="121"/>
      <c r="L175" s="121"/>
      <c r="O175" s="123"/>
      <c r="Q175" s="124"/>
    </row>
    <row r="176" spans="1:12" s="128" customFormat="1" ht="22.5" customHeight="1">
      <c r="A176" s="192">
        <f>A175+0.1</f>
        <v>38.1</v>
      </c>
      <c r="B176" s="191" t="s">
        <v>379</v>
      </c>
      <c r="C176" s="206" t="s">
        <v>374</v>
      </c>
      <c r="D176" s="206" t="s">
        <v>372</v>
      </c>
      <c r="E176" s="191"/>
      <c r="F176" s="204">
        <v>11.4948</v>
      </c>
      <c r="G176" s="191"/>
      <c r="H176" s="192"/>
      <c r="I176" s="125"/>
      <c r="J176" s="126"/>
      <c r="K176" s="127"/>
      <c r="L176" s="127"/>
    </row>
    <row r="177" spans="1:8" s="14" customFormat="1" ht="52.5" customHeight="1">
      <c r="A177" s="289">
        <v>39</v>
      </c>
      <c r="B177" s="211" t="s">
        <v>434</v>
      </c>
      <c r="C177" s="211" t="s">
        <v>604</v>
      </c>
      <c r="D177" s="217" t="s">
        <v>373</v>
      </c>
      <c r="E177" s="216"/>
      <c r="F177" s="221">
        <v>5.58</v>
      </c>
      <c r="G177" s="216"/>
      <c r="H177" s="222"/>
    </row>
    <row r="178" spans="1:8" ht="21.75" customHeight="1">
      <c r="A178" s="192">
        <f>A177+0.1</f>
        <v>39.1</v>
      </c>
      <c r="B178" s="206" t="s">
        <v>379</v>
      </c>
      <c r="C178" s="206" t="s">
        <v>374</v>
      </c>
      <c r="D178" s="206" t="s">
        <v>372</v>
      </c>
      <c r="E178" s="195"/>
      <c r="F178" s="192">
        <v>17.6328</v>
      </c>
      <c r="G178" s="195"/>
      <c r="H178" s="192"/>
    </row>
    <row r="179" spans="1:8" ht="22.5" customHeight="1">
      <c r="A179" s="192">
        <f>A178+0.1</f>
        <v>39.2</v>
      </c>
      <c r="B179" s="206" t="s">
        <v>650</v>
      </c>
      <c r="C179" s="206" t="s">
        <v>435</v>
      </c>
      <c r="D179" s="191" t="s">
        <v>376</v>
      </c>
      <c r="E179" s="195"/>
      <c r="F179" s="204">
        <v>6.975</v>
      </c>
      <c r="G179" s="192"/>
      <c r="H179" s="192"/>
    </row>
    <row r="180" spans="1:9" s="128" customFormat="1" ht="22.5" customHeight="1">
      <c r="A180" s="192">
        <f>A179+0.1</f>
        <v>39.300000000000004</v>
      </c>
      <c r="B180" s="191" t="s">
        <v>379</v>
      </c>
      <c r="C180" s="191" t="s">
        <v>386</v>
      </c>
      <c r="D180" s="191" t="s">
        <v>85</v>
      </c>
      <c r="E180" s="191"/>
      <c r="F180" s="204">
        <v>0.0558</v>
      </c>
      <c r="G180" s="204"/>
      <c r="H180" s="204"/>
      <c r="I180" s="134"/>
    </row>
    <row r="181" spans="1:9" s="14" customFormat="1" ht="54" customHeight="1">
      <c r="A181" s="211" t="s">
        <v>14</v>
      </c>
      <c r="B181" s="211" t="s">
        <v>285</v>
      </c>
      <c r="C181" s="211" t="s">
        <v>605</v>
      </c>
      <c r="D181" s="217" t="s">
        <v>373</v>
      </c>
      <c r="E181" s="216"/>
      <c r="F181" s="221">
        <v>18.85</v>
      </c>
      <c r="G181" s="216"/>
      <c r="H181" s="222"/>
      <c r="I181" s="51"/>
    </row>
    <row r="182" spans="1:9" ht="20.25" customHeight="1">
      <c r="A182" s="192">
        <f>A181+0.1</f>
        <v>40.1</v>
      </c>
      <c r="B182" s="223" t="s">
        <v>379</v>
      </c>
      <c r="C182" s="206" t="s">
        <v>286</v>
      </c>
      <c r="D182" s="206" t="s">
        <v>372</v>
      </c>
      <c r="E182" s="195"/>
      <c r="F182" s="192">
        <v>25.824500000000004</v>
      </c>
      <c r="G182" s="195"/>
      <c r="H182" s="192"/>
      <c r="I182" s="160"/>
    </row>
    <row r="183" spans="1:9" ht="18" customHeight="1">
      <c r="A183" s="192">
        <f>A182+0.1</f>
        <v>40.2</v>
      </c>
      <c r="B183" s="223" t="s">
        <v>379</v>
      </c>
      <c r="C183" s="206" t="s">
        <v>27</v>
      </c>
      <c r="D183" s="204" t="s">
        <v>375</v>
      </c>
      <c r="E183" s="195"/>
      <c r="F183" s="192">
        <v>5.33455</v>
      </c>
      <c r="G183" s="195"/>
      <c r="H183" s="192"/>
      <c r="I183" s="160"/>
    </row>
    <row r="184" spans="1:9" ht="21.75" customHeight="1">
      <c r="A184" s="192">
        <f>A183+0.1</f>
        <v>40.300000000000004</v>
      </c>
      <c r="B184" s="191" t="s">
        <v>570</v>
      </c>
      <c r="C184" s="206" t="s">
        <v>387</v>
      </c>
      <c r="D184" s="206" t="s">
        <v>376</v>
      </c>
      <c r="E184" s="195"/>
      <c r="F184" s="192">
        <v>19.227</v>
      </c>
      <c r="G184" s="195"/>
      <c r="H184" s="192"/>
      <c r="I184" s="160"/>
    </row>
    <row r="185" spans="1:9" ht="23.25" customHeight="1">
      <c r="A185" s="192">
        <f>A184+0.1</f>
        <v>40.400000000000006</v>
      </c>
      <c r="B185" s="223" t="s">
        <v>379</v>
      </c>
      <c r="C185" s="206" t="s">
        <v>29</v>
      </c>
      <c r="D185" s="206" t="s">
        <v>85</v>
      </c>
      <c r="E185" s="195"/>
      <c r="F185" s="192">
        <v>11.687000000000001</v>
      </c>
      <c r="G185" s="195"/>
      <c r="H185" s="192"/>
      <c r="I185" s="160"/>
    </row>
    <row r="186" spans="1:10" s="14" customFormat="1" ht="66.75" customHeight="1">
      <c r="A186" s="211" t="s">
        <v>15</v>
      </c>
      <c r="B186" s="211" t="s">
        <v>580</v>
      </c>
      <c r="C186" s="211" t="s">
        <v>606</v>
      </c>
      <c r="D186" s="211" t="s">
        <v>31</v>
      </c>
      <c r="E186" s="216"/>
      <c r="F186" s="221">
        <v>37.74</v>
      </c>
      <c r="G186" s="222"/>
      <c r="H186" s="222"/>
      <c r="I186" s="51"/>
      <c r="J186" s="251"/>
    </row>
    <row r="187" spans="1:9" ht="24" customHeight="1">
      <c r="A187" s="192">
        <f>A186+0.1</f>
        <v>41.1</v>
      </c>
      <c r="B187" s="223" t="s">
        <v>379</v>
      </c>
      <c r="C187" s="206" t="s">
        <v>26</v>
      </c>
      <c r="D187" s="206" t="s">
        <v>372</v>
      </c>
      <c r="E187" s="195"/>
      <c r="F187" s="192">
        <v>10.3785</v>
      </c>
      <c r="G187" s="195"/>
      <c r="H187" s="192"/>
      <c r="I187" s="160"/>
    </row>
    <row r="188" spans="1:9" ht="23.25" customHeight="1">
      <c r="A188" s="192">
        <f>A187+0.1</f>
        <v>41.2</v>
      </c>
      <c r="B188" s="223" t="s">
        <v>379</v>
      </c>
      <c r="C188" s="206" t="s">
        <v>27</v>
      </c>
      <c r="D188" s="204" t="s">
        <v>375</v>
      </c>
      <c r="E188" s="195"/>
      <c r="F188" s="192">
        <v>0.400044</v>
      </c>
      <c r="G188" s="192"/>
      <c r="H188" s="192"/>
      <c r="I188" s="160"/>
    </row>
    <row r="189" spans="1:9" ht="22.5" customHeight="1">
      <c r="A189" s="192">
        <f>A188+0.1</f>
        <v>41.300000000000004</v>
      </c>
      <c r="B189" s="292" t="s">
        <v>598</v>
      </c>
      <c r="C189" s="206" t="s">
        <v>404</v>
      </c>
      <c r="D189" s="206" t="s">
        <v>382</v>
      </c>
      <c r="E189" s="195"/>
      <c r="F189" s="192">
        <v>84.915</v>
      </c>
      <c r="G189" s="204"/>
      <c r="H189" s="192"/>
      <c r="I189" s="160"/>
    </row>
    <row r="190" spans="1:9" ht="22.5" customHeight="1">
      <c r="A190" s="192">
        <f>A189+0.1</f>
        <v>41.400000000000006</v>
      </c>
      <c r="B190" s="292" t="s">
        <v>12</v>
      </c>
      <c r="C190" s="206" t="s">
        <v>581</v>
      </c>
      <c r="D190" s="204" t="s">
        <v>582</v>
      </c>
      <c r="E190" s="204"/>
      <c r="F190" s="192">
        <v>3.7740000000000005</v>
      </c>
      <c r="G190" s="192"/>
      <c r="H190" s="192"/>
      <c r="I190" s="160"/>
    </row>
    <row r="191" spans="1:9" ht="25.5" customHeight="1">
      <c r="A191" s="192">
        <f>A190+0.1</f>
        <v>41.50000000000001</v>
      </c>
      <c r="B191" s="206" t="s">
        <v>379</v>
      </c>
      <c r="C191" s="191" t="s">
        <v>386</v>
      </c>
      <c r="D191" s="204" t="s">
        <v>84</v>
      </c>
      <c r="E191" s="195"/>
      <c r="F191" s="192">
        <v>0.071706</v>
      </c>
      <c r="G191" s="195"/>
      <c r="H191" s="192"/>
      <c r="I191" s="160"/>
    </row>
    <row r="192" spans="1:8" s="14" customFormat="1" ht="49.5" customHeight="1">
      <c r="A192" s="211" t="s">
        <v>793</v>
      </c>
      <c r="B192" s="211" t="s">
        <v>401</v>
      </c>
      <c r="C192" s="211" t="s">
        <v>607</v>
      </c>
      <c r="D192" s="221" t="s">
        <v>373</v>
      </c>
      <c r="E192" s="226"/>
      <c r="F192" s="227">
        <v>0.23</v>
      </c>
      <c r="G192" s="227"/>
      <c r="H192" s="228"/>
    </row>
    <row r="193" spans="1:8" ht="24.75" customHeight="1">
      <c r="A193" s="192">
        <f aca="true" t="shared" si="6" ref="A193:A199">A192+0.1</f>
        <v>42.1</v>
      </c>
      <c r="B193" s="223" t="s">
        <v>379</v>
      </c>
      <c r="C193" s="206" t="s">
        <v>26</v>
      </c>
      <c r="D193" s="206" t="s">
        <v>372</v>
      </c>
      <c r="E193" s="229"/>
      <c r="F193" s="230">
        <v>5.474</v>
      </c>
      <c r="G193" s="189"/>
      <c r="H193" s="230"/>
    </row>
    <row r="194" spans="1:8" ht="22.5" customHeight="1">
      <c r="A194" s="192">
        <f t="shared" si="6"/>
        <v>42.2</v>
      </c>
      <c r="B194" s="223" t="s">
        <v>583</v>
      </c>
      <c r="C194" s="206" t="s">
        <v>27</v>
      </c>
      <c r="D194" s="204" t="s">
        <v>85</v>
      </c>
      <c r="E194" s="229"/>
      <c r="F194" s="189">
        <v>0.48300000000000004</v>
      </c>
      <c r="G194" s="189"/>
      <c r="H194" s="230"/>
    </row>
    <row r="195" spans="1:8" ht="23.25" customHeight="1">
      <c r="A195" s="192">
        <f t="shared" si="6"/>
        <v>42.300000000000004</v>
      </c>
      <c r="B195" s="191" t="s">
        <v>599</v>
      </c>
      <c r="C195" s="206" t="s">
        <v>584</v>
      </c>
      <c r="D195" s="204" t="s">
        <v>376</v>
      </c>
      <c r="E195" s="229"/>
      <c r="F195" s="230">
        <v>0.24150000000000002</v>
      </c>
      <c r="G195" s="189"/>
      <c r="H195" s="230"/>
    </row>
    <row r="196" spans="1:8" ht="21" customHeight="1">
      <c r="A196" s="192">
        <f t="shared" si="6"/>
        <v>42.400000000000006</v>
      </c>
      <c r="B196" s="206" t="s">
        <v>12</v>
      </c>
      <c r="C196" s="206" t="s">
        <v>403</v>
      </c>
      <c r="D196" s="206" t="s">
        <v>383</v>
      </c>
      <c r="E196" s="189"/>
      <c r="F196" s="230">
        <v>0.45080000000000003</v>
      </c>
      <c r="G196" s="230"/>
      <c r="H196" s="230"/>
    </row>
    <row r="197" spans="1:8" ht="21.75" customHeight="1">
      <c r="A197" s="192">
        <f t="shared" si="6"/>
        <v>42.50000000000001</v>
      </c>
      <c r="B197" s="292" t="s">
        <v>598</v>
      </c>
      <c r="C197" s="206" t="s">
        <v>404</v>
      </c>
      <c r="D197" s="206" t="s">
        <v>376</v>
      </c>
      <c r="E197" s="189"/>
      <c r="F197" s="230">
        <v>0.7774</v>
      </c>
      <c r="G197" s="204"/>
      <c r="H197" s="230"/>
    </row>
    <row r="198" spans="1:8" ht="24" customHeight="1">
      <c r="A198" s="192">
        <f t="shared" si="6"/>
        <v>42.60000000000001</v>
      </c>
      <c r="B198" s="206" t="s">
        <v>600</v>
      </c>
      <c r="C198" s="206" t="s">
        <v>405</v>
      </c>
      <c r="D198" s="206" t="s">
        <v>383</v>
      </c>
      <c r="E198" s="189"/>
      <c r="F198" s="230">
        <v>1.05777</v>
      </c>
      <c r="G198" s="238"/>
      <c r="H198" s="230"/>
    </row>
    <row r="199" spans="1:8" ht="21" customHeight="1">
      <c r="A199" s="192">
        <f t="shared" si="6"/>
        <v>42.70000000000001</v>
      </c>
      <c r="B199" s="206" t="s">
        <v>500</v>
      </c>
      <c r="C199" s="206" t="s">
        <v>61</v>
      </c>
      <c r="D199" s="206" t="s">
        <v>383</v>
      </c>
      <c r="E199" s="230"/>
      <c r="F199" s="230">
        <v>1.61</v>
      </c>
      <c r="G199" s="230"/>
      <c r="H199" s="230"/>
    </row>
    <row r="200" spans="1:8" ht="22.5" customHeight="1">
      <c r="A200" s="192">
        <f>A198+0.1</f>
        <v>42.70000000000001</v>
      </c>
      <c r="B200" s="206" t="s">
        <v>379</v>
      </c>
      <c r="C200" s="206" t="s">
        <v>29</v>
      </c>
      <c r="D200" s="206" t="s">
        <v>85</v>
      </c>
      <c r="E200" s="229"/>
      <c r="F200" s="230">
        <v>0.7912</v>
      </c>
      <c r="G200" s="189"/>
      <c r="H200" s="230"/>
    </row>
    <row r="201" spans="1:10" s="14" customFormat="1" ht="53.25" customHeight="1">
      <c r="A201" s="211" t="s">
        <v>399</v>
      </c>
      <c r="B201" s="211" t="s">
        <v>585</v>
      </c>
      <c r="C201" s="211" t="s">
        <v>608</v>
      </c>
      <c r="D201" s="211" t="s">
        <v>31</v>
      </c>
      <c r="E201" s="226"/>
      <c r="F201" s="221">
        <v>37.74</v>
      </c>
      <c r="G201" s="227"/>
      <c r="H201" s="228"/>
      <c r="I201" s="159"/>
      <c r="J201" s="54"/>
    </row>
    <row r="202" spans="1:9" s="18" customFormat="1" ht="27" customHeight="1">
      <c r="A202" s="192">
        <f aca="true" t="shared" si="7" ref="A202:A211">A201+0.1</f>
        <v>43.1</v>
      </c>
      <c r="B202" s="239" t="s">
        <v>379</v>
      </c>
      <c r="C202" s="206" t="s">
        <v>26</v>
      </c>
      <c r="D202" s="206" t="s">
        <v>372</v>
      </c>
      <c r="E202" s="238"/>
      <c r="F202" s="230">
        <v>32.11674</v>
      </c>
      <c r="G202" s="189"/>
      <c r="H202" s="230"/>
      <c r="I202" s="55"/>
    </row>
    <row r="203" spans="1:10" s="18" customFormat="1" ht="24.75" customHeight="1">
      <c r="A203" s="192">
        <f t="shared" si="7"/>
        <v>43.2</v>
      </c>
      <c r="B203" s="239" t="s">
        <v>379</v>
      </c>
      <c r="C203" s="206" t="s">
        <v>27</v>
      </c>
      <c r="D203" s="204" t="s">
        <v>85</v>
      </c>
      <c r="E203" s="237"/>
      <c r="F203" s="230">
        <v>1.8228420000000003</v>
      </c>
      <c r="G203" s="189"/>
      <c r="H203" s="230"/>
      <c r="I203" s="55"/>
      <c r="J203" s="252"/>
    </row>
    <row r="204" spans="1:9" s="18" customFormat="1" ht="24" customHeight="1">
      <c r="A204" s="192">
        <f t="shared" si="7"/>
        <v>43.300000000000004</v>
      </c>
      <c r="B204" s="191" t="s">
        <v>599</v>
      </c>
      <c r="C204" s="191" t="s">
        <v>586</v>
      </c>
      <c r="D204" s="204" t="s">
        <v>376</v>
      </c>
      <c r="E204" s="237"/>
      <c r="F204" s="230">
        <v>1.902096</v>
      </c>
      <c r="G204" s="189"/>
      <c r="H204" s="230"/>
      <c r="I204" s="55"/>
    </row>
    <row r="205" spans="1:9" s="18" customFormat="1" ht="24" customHeight="1">
      <c r="A205" s="192">
        <f t="shared" si="7"/>
        <v>43.400000000000006</v>
      </c>
      <c r="B205" s="206" t="s">
        <v>500</v>
      </c>
      <c r="C205" s="206" t="s">
        <v>61</v>
      </c>
      <c r="D205" s="206" t="s">
        <v>383</v>
      </c>
      <c r="E205" s="238"/>
      <c r="F205" s="230">
        <v>8.793420000000001</v>
      </c>
      <c r="G205" s="189"/>
      <c r="H205" s="230"/>
      <c r="I205" s="55"/>
    </row>
    <row r="206" spans="1:10" s="14" customFormat="1" ht="62.25" customHeight="1">
      <c r="A206" s="211" t="s">
        <v>400</v>
      </c>
      <c r="B206" s="211" t="s">
        <v>585</v>
      </c>
      <c r="C206" s="211" t="s">
        <v>933</v>
      </c>
      <c r="D206" s="211" t="s">
        <v>31</v>
      </c>
      <c r="E206" s="226"/>
      <c r="F206" s="221">
        <v>37.74</v>
      </c>
      <c r="G206" s="227"/>
      <c r="H206" s="228"/>
      <c r="I206" s="159"/>
      <c r="J206" s="54"/>
    </row>
    <row r="207" spans="1:9" s="18" customFormat="1" ht="27" customHeight="1">
      <c r="A207" s="192">
        <f t="shared" si="7"/>
        <v>44.1</v>
      </c>
      <c r="B207" s="239" t="s">
        <v>379</v>
      </c>
      <c r="C207" s="206" t="s">
        <v>26</v>
      </c>
      <c r="D207" s="206" t="s">
        <v>372</v>
      </c>
      <c r="E207" s="238"/>
      <c r="F207" s="230">
        <v>32.11674</v>
      </c>
      <c r="G207" s="189"/>
      <c r="H207" s="230"/>
      <c r="I207" s="55"/>
    </row>
    <row r="208" spans="1:10" s="18" customFormat="1" ht="24.75" customHeight="1">
      <c r="A208" s="192">
        <f t="shared" si="7"/>
        <v>44.2</v>
      </c>
      <c r="B208" s="239" t="s">
        <v>379</v>
      </c>
      <c r="C208" s="206" t="s">
        <v>27</v>
      </c>
      <c r="D208" s="204" t="s">
        <v>85</v>
      </c>
      <c r="E208" s="237"/>
      <c r="F208" s="230">
        <v>1.8228420000000003</v>
      </c>
      <c r="G208" s="189"/>
      <c r="H208" s="230"/>
      <c r="I208" s="55" t="s">
        <v>252</v>
      </c>
      <c r="J208" s="252"/>
    </row>
    <row r="209" spans="1:9" s="18" customFormat="1" ht="27.75" customHeight="1">
      <c r="A209" s="192">
        <f t="shared" si="7"/>
        <v>44.300000000000004</v>
      </c>
      <c r="B209" s="191" t="s">
        <v>601</v>
      </c>
      <c r="C209" s="191" t="s">
        <v>587</v>
      </c>
      <c r="D209" s="204" t="s">
        <v>376</v>
      </c>
      <c r="E209" s="237"/>
      <c r="F209" s="238">
        <v>0.951048</v>
      </c>
      <c r="G209" s="189"/>
      <c r="H209" s="230"/>
      <c r="I209" s="240"/>
    </row>
    <row r="210" spans="1:10" s="18" customFormat="1" ht="21" customHeight="1">
      <c r="A210" s="192">
        <f t="shared" si="7"/>
        <v>44.400000000000006</v>
      </c>
      <c r="B210" s="191" t="s">
        <v>602</v>
      </c>
      <c r="C210" s="191" t="s">
        <v>588</v>
      </c>
      <c r="D210" s="204" t="s">
        <v>34</v>
      </c>
      <c r="E210" s="189"/>
      <c r="F210" s="230">
        <v>40.381800000000005</v>
      </c>
      <c r="G210" s="189"/>
      <c r="H210" s="230"/>
      <c r="I210" s="184"/>
      <c r="J210" s="190"/>
    </row>
    <row r="211" spans="1:9" s="18" customFormat="1" ht="24" customHeight="1">
      <c r="A211" s="192">
        <f t="shared" si="7"/>
        <v>44.50000000000001</v>
      </c>
      <c r="B211" s="206" t="s">
        <v>500</v>
      </c>
      <c r="C211" s="206" t="s">
        <v>61</v>
      </c>
      <c r="D211" s="206" t="s">
        <v>383</v>
      </c>
      <c r="E211" s="238"/>
      <c r="F211" s="230">
        <v>8.793420000000001</v>
      </c>
      <c r="G211" s="189"/>
      <c r="H211" s="230"/>
      <c r="I211" s="55"/>
    </row>
    <row r="212" spans="1:9" s="14" customFormat="1" ht="59.25" customHeight="1">
      <c r="A212" s="211" t="s">
        <v>16</v>
      </c>
      <c r="B212" s="217" t="s">
        <v>960</v>
      </c>
      <c r="C212" s="211" t="s">
        <v>589</v>
      </c>
      <c r="D212" s="211" t="s">
        <v>31</v>
      </c>
      <c r="E212" s="226"/>
      <c r="F212" s="227">
        <v>37.74</v>
      </c>
      <c r="G212" s="227"/>
      <c r="H212" s="228"/>
      <c r="I212" s="162"/>
    </row>
    <row r="213" spans="1:10" ht="27.75" customHeight="1">
      <c r="A213" s="192">
        <f>A212+0.1</f>
        <v>45.1</v>
      </c>
      <c r="B213" s="239" t="s">
        <v>379</v>
      </c>
      <c r="C213" s="206" t="s">
        <v>26</v>
      </c>
      <c r="D213" s="206" t="s">
        <v>372</v>
      </c>
      <c r="E213" s="238"/>
      <c r="F213" s="230">
        <v>9.510480000000001</v>
      </c>
      <c r="G213" s="189"/>
      <c r="H213" s="230"/>
      <c r="I213" s="55"/>
      <c r="J213" s="18"/>
    </row>
    <row r="214" spans="1:10" ht="22.5" customHeight="1">
      <c r="A214" s="192">
        <f>A213+0.1</f>
        <v>45.2</v>
      </c>
      <c r="B214" s="239" t="s">
        <v>379</v>
      </c>
      <c r="C214" s="206" t="s">
        <v>27</v>
      </c>
      <c r="D214" s="204" t="s">
        <v>85</v>
      </c>
      <c r="E214" s="238"/>
      <c r="F214" s="238">
        <v>0.64158</v>
      </c>
      <c r="G214" s="189"/>
      <c r="H214" s="230"/>
      <c r="I214" s="55"/>
      <c r="J214" s="18"/>
    </row>
    <row r="215" spans="1:10" ht="24.75" customHeight="1">
      <c r="A215" s="192">
        <f>A214+0.1</f>
        <v>45.300000000000004</v>
      </c>
      <c r="B215" s="191" t="s">
        <v>12</v>
      </c>
      <c r="C215" s="191" t="s">
        <v>958</v>
      </c>
      <c r="D215" s="204" t="s">
        <v>590</v>
      </c>
      <c r="E215" s="189"/>
      <c r="F215" s="230">
        <v>3.7740000000000005</v>
      </c>
      <c r="G215" s="189"/>
      <c r="H215" s="230"/>
      <c r="I215" s="55"/>
      <c r="J215" s="18"/>
    </row>
    <row r="216" spans="1:10" ht="24.75" customHeight="1">
      <c r="A216" s="192">
        <f>A215+0.1</f>
        <v>45.400000000000006</v>
      </c>
      <c r="B216" s="191" t="s">
        <v>379</v>
      </c>
      <c r="C216" s="206" t="s">
        <v>959</v>
      </c>
      <c r="D216" s="206" t="s">
        <v>85</v>
      </c>
      <c r="E216" s="238"/>
      <c r="F216" s="230">
        <v>3.7740000000000005</v>
      </c>
      <c r="G216" s="189"/>
      <c r="H216" s="230"/>
      <c r="I216" s="55"/>
      <c r="J216" s="18"/>
    </row>
    <row r="217" spans="1:9" s="14" customFormat="1" ht="60.75" customHeight="1">
      <c r="A217" s="211" t="s">
        <v>17</v>
      </c>
      <c r="B217" s="217" t="s">
        <v>591</v>
      </c>
      <c r="C217" s="211" t="s">
        <v>592</v>
      </c>
      <c r="D217" s="211" t="s">
        <v>31</v>
      </c>
      <c r="E217" s="226"/>
      <c r="F217" s="227">
        <v>37.74</v>
      </c>
      <c r="G217" s="227"/>
      <c r="H217" s="228"/>
      <c r="I217" s="162"/>
    </row>
    <row r="218" spans="1:10" ht="24" customHeight="1">
      <c r="A218" s="192">
        <f>A217+0.1</f>
        <v>46.1</v>
      </c>
      <c r="B218" s="239" t="s">
        <v>432</v>
      </c>
      <c r="C218" s="206" t="s">
        <v>593</v>
      </c>
      <c r="D218" s="206" t="s">
        <v>372</v>
      </c>
      <c r="E218" s="238"/>
      <c r="F218" s="230">
        <v>27.28602</v>
      </c>
      <c r="G218" s="189"/>
      <c r="H218" s="230"/>
      <c r="I218" s="55"/>
      <c r="J218" s="18"/>
    </row>
    <row r="219" spans="1:10" ht="23.25" customHeight="1">
      <c r="A219" s="192">
        <f>A218+0.1</f>
        <v>46.2</v>
      </c>
      <c r="B219" s="239" t="s">
        <v>379</v>
      </c>
      <c r="C219" s="206" t="s">
        <v>27</v>
      </c>
      <c r="D219" s="204" t="s">
        <v>85</v>
      </c>
      <c r="E219" s="238"/>
      <c r="F219" s="238">
        <v>0.30192</v>
      </c>
      <c r="G219" s="189"/>
      <c r="H219" s="230"/>
      <c r="I219" s="55"/>
      <c r="J219" s="18"/>
    </row>
    <row r="220" spans="1:10" ht="24.75" customHeight="1">
      <c r="A220" s="192">
        <f>A219+0.1</f>
        <v>46.300000000000004</v>
      </c>
      <c r="B220" s="191" t="s">
        <v>12</v>
      </c>
      <c r="C220" s="191" t="s">
        <v>603</v>
      </c>
      <c r="D220" s="204" t="s">
        <v>383</v>
      </c>
      <c r="E220" s="238"/>
      <c r="F220" s="230">
        <v>18.19068</v>
      </c>
      <c r="G220" s="189"/>
      <c r="H220" s="230"/>
      <c r="I220" s="55"/>
      <c r="J220" s="18"/>
    </row>
    <row r="221" spans="1:10" ht="24.75" customHeight="1">
      <c r="A221" s="192">
        <f>A220+0.1</f>
        <v>46.400000000000006</v>
      </c>
      <c r="B221" s="191" t="s">
        <v>12</v>
      </c>
      <c r="C221" s="191" t="s">
        <v>428</v>
      </c>
      <c r="D221" s="204" t="s">
        <v>383</v>
      </c>
      <c r="E221" s="189"/>
      <c r="F221" s="230">
        <v>20.379600000000003</v>
      </c>
      <c r="G221" s="189"/>
      <c r="H221" s="230"/>
      <c r="I221" s="55"/>
      <c r="J221" s="18"/>
    </row>
    <row r="222" spans="1:10" ht="24.75" customHeight="1">
      <c r="A222" s="192">
        <f>A221+0.1</f>
        <v>46.50000000000001</v>
      </c>
      <c r="B222" s="191" t="s">
        <v>493</v>
      </c>
      <c r="C222" s="191" t="s">
        <v>39</v>
      </c>
      <c r="D222" s="204" t="s">
        <v>383</v>
      </c>
      <c r="E222" s="238"/>
      <c r="F222" s="230">
        <v>3.1651783200000003</v>
      </c>
      <c r="G222" s="189"/>
      <c r="H222" s="230"/>
      <c r="I222" s="55"/>
      <c r="J222" s="18"/>
    </row>
    <row r="223" spans="1:13" ht="24" customHeight="1">
      <c r="A223" s="192">
        <f>A221+0.1</f>
        <v>46.50000000000001</v>
      </c>
      <c r="B223" s="191" t="s">
        <v>379</v>
      </c>
      <c r="C223" s="206" t="s">
        <v>29</v>
      </c>
      <c r="D223" s="206" t="s">
        <v>85</v>
      </c>
      <c r="E223" s="238"/>
      <c r="F223" s="230">
        <v>0.26418</v>
      </c>
      <c r="G223" s="189"/>
      <c r="H223" s="230"/>
      <c r="I223" s="341"/>
      <c r="J223" s="342"/>
      <c r="K223" s="342"/>
      <c r="L223" s="342"/>
      <c r="M223" s="342"/>
    </row>
    <row r="224" spans="1:9" s="14" customFormat="1" ht="45" customHeight="1">
      <c r="A224" s="211" t="s">
        <v>276</v>
      </c>
      <c r="B224" s="211" t="s">
        <v>409</v>
      </c>
      <c r="C224" s="211" t="s">
        <v>410</v>
      </c>
      <c r="D224" s="221" t="s">
        <v>373</v>
      </c>
      <c r="E224" s="226"/>
      <c r="F224" s="227">
        <v>0.23</v>
      </c>
      <c r="G224" s="227"/>
      <c r="H224" s="228"/>
      <c r="I224" s="51"/>
    </row>
    <row r="225" spans="1:9" ht="19.5" customHeight="1">
      <c r="A225" s="192">
        <f aca="true" t="shared" si="8" ref="A225:A230">A224+0.1</f>
        <v>47.1</v>
      </c>
      <c r="B225" s="223" t="s">
        <v>379</v>
      </c>
      <c r="C225" s="206" t="s">
        <v>26</v>
      </c>
      <c r="D225" s="206" t="s">
        <v>372</v>
      </c>
      <c r="E225" s="229"/>
      <c r="F225" s="230">
        <v>0.2001</v>
      </c>
      <c r="G225" s="189"/>
      <c r="H225" s="230"/>
      <c r="I225" s="160"/>
    </row>
    <row r="226" spans="1:9" ht="19.5" customHeight="1">
      <c r="A226" s="192">
        <f t="shared" si="8"/>
        <v>47.2</v>
      </c>
      <c r="B226" s="223" t="s">
        <v>379</v>
      </c>
      <c r="C226" s="206" t="s">
        <v>27</v>
      </c>
      <c r="D226" s="204" t="s">
        <v>85</v>
      </c>
      <c r="E226" s="229"/>
      <c r="F226" s="189">
        <v>0.029900000000000003</v>
      </c>
      <c r="G226" s="189"/>
      <c r="H226" s="230"/>
      <c r="I226" s="160"/>
    </row>
    <row r="227" spans="1:9" ht="19.5" customHeight="1">
      <c r="A227" s="192">
        <f t="shared" si="8"/>
        <v>47.300000000000004</v>
      </c>
      <c r="B227" s="206" t="s">
        <v>12</v>
      </c>
      <c r="C227" s="206" t="s">
        <v>411</v>
      </c>
      <c r="D227" s="206" t="s">
        <v>383</v>
      </c>
      <c r="E227" s="229"/>
      <c r="F227" s="230">
        <v>1.6560000000000001</v>
      </c>
      <c r="G227" s="189"/>
      <c r="H227" s="230"/>
      <c r="I227" s="160"/>
    </row>
    <row r="228" spans="1:9" ht="19.5" customHeight="1">
      <c r="A228" s="192">
        <f t="shared" si="8"/>
        <v>47.400000000000006</v>
      </c>
      <c r="B228" s="206" t="s">
        <v>12</v>
      </c>
      <c r="C228" s="206" t="s">
        <v>412</v>
      </c>
      <c r="D228" s="206" t="s">
        <v>383</v>
      </c>
      <c r="E228" s="189"/>
      <c r="F228" s="230">
        <v>0.4117</v>
      </c>
      <c r="G228" s="230"/>
      <c r="H228" s="230"/>
      <c r="I228" s="160"/>
    </row>
    <row r="229" spans="1:9" ht="19.5" customHeight="1">
      <c r="A229" s="192">
        <f t="shared" si="8"/>
        <v>47.50000000000001</v>
      </c>
      <c r="B229" s="206" t="s">
        <v>12</v>
      </c>
      <c r="C229" s="206" t="s">
        <v>413</v>
      </c>
      <c r="D229" s="206" t="s">
        <v>383</v>
      </c>
      <c r="E229" s="237"/>
      <c r="F229" s="230">
        <v>3</v>
      </c>
      <c r="G229" s="230"/>
      <c r="H229" s="230"/>
      <c r="I229" s="160"/>
    </row>
    <row r="230" spans="1:9" ht="19.5" customHeight="1">
      <c r="A230" s="192">
        <f t="shared" si="8"/>
        <v>47.60000000000001</v>
      </c>
      <c r="B230" s="206" t="s">
        <v>379</v>
      </c>
      <c r="C230" s="206" t="s">
        <v>29</v>
      </c>
      <c r="D230" s="206" t="s">
        <v>85</v>
      </c>
      <c r="E230" s="229"/>
      <c r="F230" s="230">
        <v>0.023000000000000003</v>
      </c>
      <c r="G230" s="189"/>
      <c r="H230" s="230"/>
      <c r="I230" s="160"/>
    </row>
    <row r="231" spans="1:9" s="14" customFormat="1" ht="47.25" customHeight="1">
      <c r="A231" s="211" t="s">
        <v>123</v>
      </c>
      <c r="B231" s="211" t="s">
        <v>414</v>
      </c>
      <c r="C231" s="211" t="s">
        <v>415</v>
      </c>
      <c r="D231" s="221" t="s">
        <v>31</v>
      </c>
      <c r="E231" s="226"/>
      <c r="F231" s="227">
        <v>37.74</v>
      </c>
      <c r="G231" s="227"/>
      <c r="H231" s="228"/>
      <c r="I231" s="51"/>
    </row>
    <row r="232" spans="1:9" ht="19.5" customHeight="1">
      <c r="A232" s="192">
        <f>A231+0.1</f>
        <v>48.1</v>
      </c>
      <c r="B232" s="223" t="s">
        <v>379</v>
      </c>
      <c r="C232" s="206" t="s">
        <v>26</v>
      </c>
      <c r="D232" s="206" t="s">
        <v>372</v>
      </c>
      <c r="E232" s="229"/>
      <c r="F232" s="230">
        <v>1.600176</v>
      </c>
      <c r="G232" s="189"/>
      <c r="H232" s="230"/>
      <c r="I232" s="160"/>
    </row>
    <row r="233" spans="1:9" ht="19.5" customHeight="1">
      <c r="A233" s="192">
        <f>A232+0.1</f>
        <v>48.2</v>
      </c>
      <c r="B233" s="223" t="s">
        <v>379</v>
      </c>
      <c r="C233" s="206" t="s">
        <v>27</v>
      </c>
      <c r="D233" s="204" t="s">
        <v>85</v>
      </c>
      <c r="E233" s="229"/>
      <c r="F233" s="189">
        <v>0.079254</v>
      </c>
      <c r="G233" s="189"/>
      <c r="H233" s="230"/>
      <c r="I233" s="160"/>
    </row>
    <row r="234" spans="1:9" ht="19.5" customHeight="1">
      <c r="A234" s="192">
        <f>A233+0.1</f>
        <v>48.300000000000004</v>
      </c>
      <c r="B234" s="206" t="s">
        <v>12</v>
      </c>
      <c r="C234" s="206" t="s">
        <v>411</v>
      </c>
      <c r="D234" s="206" t="s">
        <v>62</v>
      </c>
      <c r="E234" s="229"/>
      <c r="F234" s="230">
        <v>0.05661000000000001</v>
      </c>
      <c r="G234" s="189"/>
      <c r="H234" s="230"/>
      <c r="I234" s="160"/>
    </row>
    <row r="235" spans="1:10" s="14" customFormat="1" ht="46.5" customHeight="1">
      <c r="A235" s="211" t="s">
        <v>18</v>
      </c>
      <c r="B235" s="211" t="s">
        <v>44</v>
      </c>
      <c r="C235" s="211" t="s">
        <v>439</v>
      </c>
      <c r="D235" s="211" t="s">
        <v>31</v>
      </c>
      <c r="E235" s="226"/>
      <c r="F235" s="227">
        <v>80.9</v>
      </c>
      <c r="G235" s="227"/>
      <c r="H235" s="228"/>
      <c r="I235" s="159"/>
      <c r="J235" s="54"/>
    </row>
    <row r="236" spans="1:9" s="18" customFormat="1" ht="21" customHeight="1">
      <c r="A236" s="192">
        <f aca="true" t="shared" si="9" ref="A236:A241">A235+0.1</f>
        <v>49.1</v>
      </c>
      <c r="B236" s="239" t="s">
        <v>379</v>
      </c>
      <c r="C236" s="206" t="s">
        <v>10</v>
      </c>
      <c r="D236" s="206" t="s">
        <v>372</v>
      </c>
      <c r="E236" s="238"/>
      <c r="F236" s="230">
        <v>80.41460000000001</v>
      </c>
      <c r="G236" s="189"/>
      <c r="H236" s="230"/>
      <c r="I236" s="55"/>
    </row>
    <row r="237" spans="1:9" s="18" customFormat="1" ht="18" customHeight="1">
      <c r="A237" s="192">
        <f t="shared" si="9"/>
        <v>49.2</v>
      </c>
      <c r="B237" s="239" t="s">
        <v>379</v>
      </c>
      <c r="C237" s="206" t="s">
        <v>27</v>
      </c>
      <c r="D237" s="204" t="s">
        <v>85</v>
      </c>
      <c r="E237" s="237"/>
      <c r="F237" s="230">
        <v>2.03059</v>
      </c>
      <c r="G237" s="189"/>
      <c r="H237" s="230"/>
      <c r="I237" s="55" t="s">
        <v>252</v>
      </c>
    </row>
    <row r="238" spans="1:9" s="18" customFormat="1" ht="28.5" customHeight="1">
      <c r="A238" s="192">
        <f t="shared" si="9"/>
        <v>49.300000000000004</v>
      </c>
      <c r="B238" s="191" t="s">
        <v>615</v>
      </c>
      <c r="C238" s="191" t="s">
        <v>440</v>
      </c>
      <c r="D238" s="204" t="s">
        <v>43</v>
      </c>
      <c r="E238" s="189"/>
      <c r="F238" s="230">
        <v>82.518</v>
      </c>
      <c r="G238" s="189"/>
      <c r="H238" s="230"/>
      <c r="I238" s="55"/>
    </row>
    <row r="239" spans="1:9" s="18" customFormat="1" ht="34.5" customHeight="1">
      <c r="A239" s="192">
        <f t="shared" si="9"/>
        <v>49.400000000000006</v>
      </c>
      <c r="B239" s="191" t="s">
        <v>616</v>
      </c>
      <c r="C239" s="191" t="s">
        <v>441</v>
      </c>
      <c r="D239" s="204" t="s">
        <v>43</v>
      </c>
      <c r="E239" s="189"/>
      <c r="F239" s="230">
        <v>82.518</v>
      </c>
      <c r="G239" s="189"/>
      <c r="H239" s="230"/>
      <c r="I239" s="55"/>
    </row>
    <row r="240" spans="1:10" s="18" customFormat="1" ht="24" customHeight="1">
      <c r="A240" s="192">
        <f t="shared" si="9"/>
        <v>49.50000000000001</v>
      </c>
      <c r="B240" s="191" t="s">
        <v>617</v>
      </c>
      <c r="C240" s="191" t="s">
        <v>497</v>
      </c>
      <c r="D240" s="204" t="s">
        <v>34</v>
      </c>
      <c r="E240" s="189"/>
      <c r="F240" s="230">
        <v>86.56300000000002</v>
      </c>
      <c r="G240" s="189"/>
      <c r="H240" s="230"/>
      <c r="I240" s="184"/>
      <c r="J240" s="190"/>
    </row>
    <row r="241" spans="1:9" s="18" customFormat="1" ht="20.25" customHeight="1">
      <c r="A241" s="192">
        <f t="shared" si="9"/>
        <v>49.60000000000001</v>
      </c>
      <c r="B241" s="191" t="s">
        <v>379</v>
      </c>
      <c r="C241" s="206" t="s">
        <v>29</v>
      </c>
      <c r="D241" s="206" t="s">
        <v>85</v>
      </c>
      <c r="E241" s="238"/>
      <c r="F241" s="230">
        <v>8.6563</v>
      </c>
      <c r="G241" s="189"/>
      <c r="H241" s="230"/>
      <c r="I241" s="55"/>
    </row>
    <row r="242" spans="1:9" s="14" customFormat="1" ht="50.25" customHeight="1">
      <c r="A242" s="211" t="s">
        <v>865</v>
      </c>
      <c r="B242" s="211" t="s">
        <v>961</v>
      </c>
      <c r="C242" s="211" t="s">
        <v>609</v>
      </c>
      <c r="D242" s="211" t="s">
        <v>31</v>
      </c>
      <c r="E242" s="226"/>
      <c r="F242" s="227">
        <v>222.69</v>
      </c>
      <c r="G242" s="227"/>
      <c r="H242" s="228"/>
      <c r="I242" s="162"/>
    </row>
    <row r="243" spans="1:9" s="18" customFormat="1" ht="24.75" customHeight="1">
      <c r="A243" s="192">
        <f>A242+0.1</f>
        <v>50.1</v>
      </c>
      <c r="B243" s="239" t="s">
        <v>379</v>
      </c>
      <c r="C243" s="206" t="s">
        <v>26</v>
      </c>
      <c r="D243" s="206" t="s">
        <v>372</v>
      </c>
      <c r="E243" s="189"/>
      <c r="F243" s="230">
        <v>351.85020000000003</v>
      </c>
      <c r="G243" s="189"/>
      <c r="H243" s="230"/>
      <c r="I243" s="55"/>
    </row>
    <row r="244" spans="1:9" s="18" customFormat="1" ht="24" customHeight="1">
      <c r="A244" s="192">
        <f>A243+0.1</f>
        <v>50.2</v>
      </c>
      <c r="B244" s="239" t="s">
        <v>379</v>
      </c>
      <c r="C244" s="206" t="s">
        <v>27</v>
      </c>
      <c r="D244" s="204" t="s">
        <v>375</v>
      </c>
      <c r="E244" s="237"/>
      <c r="F244" s="230">
        <v>9.798359999999999</v>
      </c>
      <c r="G244" s="189"/>
      <c r="H244" s="230"/>
      <c r="I244" s="55"/>
    </row>
    <row r="245" spans="1:9" s="18" customFormat="1" ht="21.75" customHeight="1">
      <c r="A245" s="192">
        <f>A244+0.1</f>
        <v>50.300000000000004</v>
      </c>
      <c r="B245" s="191" t="s">
        <v>506</v>
      </c>
      <c r="C245" s="191" t="s">
        <v>42</v>
      </c>
      <c r="D245" s="204" t="s">
        <v>43</v>
      </c>
      <c r="E245" s="189"/>
      <c r="F245" s="230">
        <v>227.1438</v>
      </c>
      <c r="G245" s="189"/>
      <c r="H245" s="230"/>
      <c r="I245" s="55"/>
    </row>
    <row r="246" spans="1:9" s="18" customFormat="1" ht="23.25" customHeight="1">
      <c r="A246" s="192">
        <f>A245+0.1</f>
        <v>50.400000000000006</v>
      </c>
      <c r="B246" s="191" t="s">
        <v>618</v>
      </c>
      <c r="C246" s="206" t="s">
        <v>35</v>
      </c>
      <c r="D246" s="204" t="s">
        <v>376</v>
      </c>
      <c r="E246" s="237"/>
      <c r="F246" s="230">
        <v>4.899179999999999</v>
      </c>
      <c r="G246" s="189"/>
      <c r="H246" s="230"/>
      <c r="I246" s="55"/>
    </row>
    <row r="247" spans="1:9" s="18" customFormat="1" ht="24" customHeight="1">
      <c r="A247" s="192">
        <f>A246+0.1</f>
        <v>50.50000000000001</v>
      </c>
      <c r="B247" s="191" t="s">
        <v>379</v>
      </c>
      <c r="C247" s="206" t="s">
        <v>29</v>
      </c>
      <c r="D247" s="206" t="s">
        <v>85</v>
      </c>
      <c r="E247" s="237"/>
      <c r="F247" s="230">
        <v>9.575669999999999</v>
      </c>
      <c r="G247" s="189"/>
      <c r="H247" s="230"/>
      <c r="I247" s="55"/>
    </row>
    <row r="248" spans="1:10" s="128" customFormat="1" ht="57" customHeight="1">
      <c r="A248" s="289">
        <v>51</v>
      </c>
      <c r="B248" s="217" t="s">
        <v>388</v>
      </c>
      <c r="C248" s="211" t="s">
        <v>860</v>
      </c>
      <c r="D248" s="217" t="s">
        <v>373</v>
      </c>
      <c r="E248" s="217"/>
      <c r="F248" s="221">
        <v>0.48</v>
      </c>
      <c r="G248" s="221"/>
      <c r="H248" s="222"/>
      <c r="I248" s="163"/>
      <c r="J248" s="164"/>
    </row>
    <row r="249" spans="1:11" s="128" customFormat="1" ht="21.75" customHeight="1">
      <c r="A249" s="192">
        <f aca="true" t="shared" si="10" ref="A249:A254">A248+0.1</f>
        <v>51.1</v>
      </c>
      <c r="B249" s="191" t="s">
        <v>379</v>
      </c>
      <c r="C249" s="206" t="s">
        <v>374</v>
      </c>
      <c r="D249" s="206" t="s">
        <v>372</v>
      </c>
      <c r="E249" s="191"/>
      <c r="F249" s="191">
        <v>2.16</v>
      </c>
      <c r="G249" s="204"/>
      <c r="H249" s="192"/>
      <c r="K249" s="127"/>
    </row>
    <row r="250" spans="1:8" s="128" customFormat="1" ht="18.75" customHeight="1">
      <c r="A250" s="192">
        <f t="shared" si="10"/>
        <v>51.2</v>
      </c>
      <c r="B250" s="191" t="s">
        <v>379</v>
      </c>
      <c r="C250" s="206" t="s">
        <v>381</v>
      </c>
      <c r="D250" s="204" t="s">
        <v>375</v>
      </c>
      <c r="E250" s="191"/>
      <c r="F250" s="204">
        <v>0.17759999999999998</v>
      </c>
      <c r="G250" s="204"/>
      <c r="H250" s="192"/>
    </row>
    <row r="251" spans="1:8" s="128" customFormat="1" ht="22.5" customHeight="1">
      <c r="A251" s="192">
        <f t="shared" si="10"/>
        <v>51.300000000000004</v>
      </c>
      <c r="B251" s="191" t="s">
        <v>501</v>
      </c>
      <c r="C251" s="191" t="s">
        <v>752</v>
      </c>
      <c r="D251" s="204" t="s">
        <v>376</v>
      </c>
      <c r="E251" s="191"/>
      <c r="F251" s="204">
        <v>0.4896</v>
      </c>
      <c r="G251" s="192"/>
      <c r="H251" s="192"/>
    </row>
    <row r="252" spans="1:9" s="128" customFormat="1" ht="20.25" customHeight="1">
      <c r="A252" s="192">
        <f t="shared" si="10"/>
        <v>51.400000000000006</v>
      </c>
      <c r="B252" s="220" t="s">
        <v>571</v>
      </c>
      <c r="C252" s="191" t="s">
        <v>75</v>
      </c>
      <c r="D252" s="191" t="s">
        <v>382</v>
      </c>
      <c r="E252" s="191"/>
      <c r="F252" s="204">
        <v>0.7728</v>
      </c>
      <c r="G252" s="204"/>
      <c r="H252" s="192"/>
      <c r="I252" s="131"/>
    </row>
    <row r="253" spans="1:9" s="128" customFormat="1" ht="35.25" customHeight="1">
      <c r="A253" s="192">
        <f t="shared" si="10"/>
        <v>51.50000000000001</v>
      </c>
      <c r="B253" s="220" t="s">
        <v>489</v>
      </c>
      <c r="C253" s="191" t="s">
        <v>419</v>
      </c>
      <c r="D253" s="204" t="s">
        <v>376</v>
      </c>
      <c r="E253" s="213"/>
      <c r="F253" s="213">
        <v>0.008256</v>
      </c>
      <c r="G253" s="204"/>
      <c r="H253" s="192"/>
      <c r="I253" s="133"/>
    </row>
    <row r="254" spans="1:9" s="128" customFormat="1" ht="23.25" customHeight="1">
      <c r="A254" s="192">
        <f t="shared" si="10"/>
        <v>51.60000000000001</v>
      </c>
      <c r="B254" s="191" t="s">
        <v>379</v>
      </c>
      <c r="C254" s="191" t="s">
        <v>386</v>
      </c>
      <c r="D254" s="191" t="s">
        <v>85</v>
      </c>
      <c r="E254" s="191"/>
      <c r="F254" s="204">
        <v>0.13440000000000002</v>
      </c>
      <c r="G254" s="204"/>
      <c r="H254" s="192"/>
      <c r="I254" s="134"/>
    </row>
    <row r="255" spans="1:9" s="14" customFormat="1" ht="69" customHeight="1">
      <c r="A255" s="211" t="s">
        <v>19</v>
      </c>
      <c r="B255" s="211" t="s">
        <v>619</v>
      </c>
      <c r="C255" s="211" t="s">
        <v>610</v>
      </c>
      <c r="D255" s="211" t="s">
        <v>31</v>
      </c>
      <c r="E255" s="226"/>
      <c r="F255" s="227">
        <v>24.67</v>
      </c>
      <c r="G255" s="227"/>
      <c r="H255" s="228"/>
      <c r="I255" s="162"/>
    </row>
    <row r="256" spans="1:9" s="18" customFormat="1" ht="27" customHeight="1">
      <c r="A256" s="192">
        <f>A255+0.1</f>
        <v>52.1</v>
      </c>
      <c r="B256" s="239" t="s">
        <v>379</v>
      </c>
      <c r="C256" s="206" t="s">
        <v>26</v>
      </c>
      <c r="D256" s="206" t="s">
        <v>372</v>
      </c>
      <c r="E256" s="189"/>
      <c r="F256" s="230">
        <v>59.7014</v>
      </c>
      <c r="G256" s="189"/>
      <c r="H256" s="230"/>
      <c r="I256" s="55"/>
    </row>
    <row r="257" spans="1:9" s="18" customFormat="1" ht="24" customHeight="1">
      <c r="A257" s="192">
        <f>A256+0.1</f>
        <v>52.2</v>
      </c>
      <c r="B257" s="239" t="s">
        <v>379</v>
      </c>
      <c r="C257" s="206" t="s">
        <v>27</v>
      </c>
      <c r="D257" s="204" t="s">
        <v>375</v>
      </c>
      <c r="E257" s="237"/>
      <c r="F257" s="230">
        <v>1.11015</v>
      </c>
      <c r="G257" s="189"/>
      <c r="H257" s="230"/>
      <c r="I257" s="55"/>
    </row>
    <row r="258" spans="1:9" s="18" customFormat="1" ht="22.5" customHeight="1">
      <c r="A258" s="192">
        <f>A257+0.1</f>
        <v>52.300000000000004</v>
      </c>
      <c r="B258" s="191" t="s">
        <v>620</v>
      </c>
      <c r="C258" s="191" t="s">
        <v>934</v>
      </c>
      <c r="D258" s="204" t="s">
        <v>43</v>
      </c>
      <c r="E258" s="189"/>
      <c r="F258" s="230">
        <v>25.163400000000003</v>
      </c>
      <c r="G258" s="189"/>
      <c r="H258" s="230"/>
      <c r="I258" s="55"/>
    </row>
    <row r="259" spans="1:9" s="18" customFormat="1" ht="24" customHeight="1">
      <c r="A259" s="192">
        <f>A258+0.1</f>
        <v>52.400000000000006</v>
      </c>
      <c r="B259" s="191" t="s">
        <v>618</v>
      </c>
      <c r="C259" s="206" t="s">
        <v>35</v>
      </c>
      <c r="D259" s="204" t="s">
        <v>376</v>
      </c>
      <c r="E259" s="237"/>
      <c r="F259" s="230">
        <v>0.5501410000000001</v>
      </c>
      <c r="G259" s="189"/>
      <c r="H259" s="230"/>
      <c r="I259" s="55"/>
    </row>
    <row r="260" spans="1:9" s="18" customFormat="1" ht="22.5" customHeight="1">
      <c r="A260" s="192">
        <f>A259+0.1</f>
        <v>52.50000000000001</v>
      </c>
      <c r="B260" s="191" t="s">
        <v>379</v>
      </c>
      <c r="C260" s="206" t="s">
        <v>29</v>
      </c>
      <c r="D260" s="206" t="s">
        <v>85</v>
      </c>
      <c r="E260" s="237"/>
      <c r="F260" s="230">
        <v>1.1496220000000001</v>
      </c>
      <c r="G260" s="189"/>
      <c r="H260" s="230"/>
      <c r="I260" s="55"/>
    </row>
    <row r="261" spans="1:9" s="18" customFormat="1" ht="22.5" customHeight="1">
      <c r="A261" s="192"/>
      <c r="B261" s="191"/>
      <c r="C261" s="211" t="s">
        <v>612</v>
      </c>
      <c r="D261" s="206"/>
      <c r="E261" s="237"/>
      <c r="F261" s="230"/>
      <c r="G261" s="189"/>
      <c r="H261" s="230"/>
      <c r="I261" s="55"/>
    </row>
    <row r="262" spans="1:8" s="14" customFormat="1" ht="49.5" customHeight="1">
      <c r="A262" s="211" t="s">
        <v>20</v>
      </c>
      <c r="B262" s="211" t="s">
        <v>401</v>
      </c>
      <c r="C262" s="211" t="s">
        <v>611</v>
      </c>
      <c r="D262" s="221" t="s">
        <v>373</v>
      </c>
      <c r="E262" s="226"/>
      <c r="F262" s="227">
        <v>2.15</v>
      </c>
      <c r="G262" s="227"/>
      <c r="H262" s="228"/>
    </row>
    <row r="263" spans="1:8" ht="18" customHeight="1">
      <c r="A263" s="192">
        <f aca="true" t="shared" si="11" ref="A263:A270">A262+0.1</f>
        <v>53.1</v>
      </c>
      <c r="B263" s="223" t="s">
        <v>379</v>
      </c>
      <c r="C263" s="206" t="s">
        <v>26</v>
      </c>
      <c r="D263" s="206" t="s">
        <v>372</v>
      </c>
      <c r="E263" s="229"/>
      <c r="F263" s="230">
        <v>51.17</v>
      </c>
      <c r="G263" s="189"/>
      <c r="H263" s="230"/>
    </row>
    <row r="264" spans="1:8" ht="21.75" customHeight="1">
      <c r="A264" s="192">
        <f t="shared" si="11"/>
        <v>53.2</v>
      </c>
      <c r="B264" s="223" t="s">
        <v>379</v>
      </c>
      <c r="C264" s="206" t="s">
        <v>27</v>
      </c>
      <c r="D264" s="204" t="s">
        <v>85</v>
      </c>
      <c r="E264" s="229"/>
      <c r="F264" s="189">
        <v>4.515</v>
      </c>
      <c r="G264" s="189"/>
      <c r="H264" s="230"/>
    </row>
    <row r="265" spans="1:8" ht="19.5" customHeight="1">
      <c r="A265" s="192">
        <f t="shared" si="11"/>
        <v>53.300000000000004</v>
      </c>
      <c r="B265" s="191" t="s">
        <v>599</v>
      </c>
      <c r="C265" s="206" t="s">
        <v>402</v>
      </c>
      <c r="D265" s="204" t="s">
        <v>376</v>
      </c>
      <c r="E265" s="229"/>
      <c r="F265" s="230">
        <v>2.2575</v>
      </c>
      <c r="G265" s="189"/>
      <c r="H265" s="230"/>
    </row>
    <row r="266" spans="1:8" ht="24" customHeight="1">
      <c r="A266" s="192">
        <f t="shared" si="11"/>
        <v>53.400000000000006</v>
      </c>
      <c r="B266" s="206" t="s">
        <v>12</v>
      </c>
      <c r="C266" s="206" t="s">
        <v>403</v>
      </c>
      <c r="D266" s="206" t="s">
        <v>383</v>
      </c>
      <c r="E266" s="189"/>
      <c r="F266" s="230">
        <v>4.2139999999999995</v>
      </c>
      <c r="G266" s="230"/>
      <c r="H266" s="230"/>
    </row>
    <row r="267" spans="1:8" ht="21.75" customHeight="1">
      <c r="A267" s="192">
        <f t="shared" si="11"/>
        <v>53.50000000000001</v>
      </c>
      <c r="B267" s="292" t="s">
        <v>598</v>
      </c>
      <c r="C267" s="206" t="s">
        <v>404</v>
      </c>
      <c r="D267" s="206" t="s">
        <v>376</v>
      </c>
      <c r="E267" s="189"/>
      <c r="F267" s="230">
        <v>7.2669999999999995</v>
      </c>
      <c r="G267" s="230"/>
      <c r="H267" s="230"/>
    </row>
    <row r="268" spans="1:8" ht="18.75" customHeight="1">
      <c r="A268" s="192">
        <f t="shared" si="11"/>
        <v>53.60000000000001</v>
      </c>
      <c r="B268" s="206" t="s">
        <v>600</v>
      </c>
      <c r="C268" s="206" t="s">
        <v>405</v>
      </c>
      <c r="D268" s="206" t="s">
        <v>383</v>
      </c>
      <c r="E268" s="189"/>
      <c r="F268" s="230">
        <v>9.887849999999998</v>
      </c>
      <c r="G268" s="238"/>
      <c r="H268" s="230"/>
    </row>
    <row r="269" spans="1:8" ht="20.25" customHeight="1">
      <c r="A269" s="192">
        <f t="shared" si="11"/>
        <v>53.70000000000001</v>
      </c>
      <c r="B269" s="206" t="s">
        <v>500</v>
      </c>
      <c r="C269" s="206" t="s">
        <v>61</v>
      </c>
      <c r="D269" s="206" t="s">
        <v>383</v>
      </c>
      <c r="E269" s="230"/>
      <c r="F269" s="230">
        <v>15.049999999999999</v>
      </c>
      <c r="G269" s="230"/>
      <c r="H269" s="230"/>
    </row>
    <row r="270" spans="1:8" ht="20.25" customHeight="1">
      <c r="A270" s="192">
        <f t="shared" si="11"/>
        <v>53.80000000000001</v>
      </c>
      <c r="B270" s="206" t="s">
        <v>379</v>
      </c>
      <c r="C270" s="206" t="s">
        <v>29</v>
      </c>
      <c r="D270" s="206" t="s">
        <v>85</v>
      </c>
      <c r="E270" s="229"/>
      <c r="F270" s="230">
        <v>7.396</v>
      </c>
      <c r="G270" s="189"/>
      <c r="H270" s="230"/>
    </row>
    <row r="271" spans="1:10" s="14" customFormat="1" ht="67.5" customHeight="1">
      <c r="A271" s="211" t="s">
        <v>21</v>
      </c>
      <c r="B271" s="211" t="s">
        <v>418</v>
      </c>
      <c r="C271" s="211" t="s">
        <v>443</v>
      </c>
      <c r="D271" s="211" t="s">
        <v>31</v>
      </c>
      <c r="E271" s="226"/>
      <c r="F271" s="227">
        <v>544.97</v>
      </c>
      <c r="G271" s="227"/>
      <c r="H271" s="228"/>
      <c r="I271" s="185"/>
      <c r="J271"/>
    </row>
    <row r="272" spans="1:10" s="14" customFormat="1" ht="20.25" customHeight="1">
      <c r="A272" s="192">
        <f>A271+0.1</f>
        <v>54.1</v>
      </c>
      <c r="B272" s="206" t="s">
        <v>379</v>
      </c>
      <c r="C272" s="206" t="s">
        <v>26</v>
      </c>
      <c r="D272" s="206" t="s">
        <v>372</v>
      </c>
      <c r="E272" s="204"/>
      <c r="F272" s="230">
        <v>833.8041000000001</v>
      </c>
      <c r="G272" s="192"/>
      <c r="H272" s="230"/>
      <c r="I272" s="160"/>
      <c r="J272"/>
    </row>
    <row r="273" spans="1:10" s="14" customFormat="1" ht="20.25" customHeight="1">
      <c r="A273" s="192">
        <f>A272+0.1</f>
        <v>54.2</v>
      </c>
      <c r="B273" s="206" t="s">
        <v>379</v>
      </c>
      <c r="C273" s="206" t="s">
        <v>27</v>
      </c>
      <c r="D273" s="204" t="s">
        <v>375</v>
      </c>
      <c r="E273" s="212"/>
      <c r="F273" s="230">
        <v>23.433709999999998</v>
      </c>
      <c r="G273" s="189"/>
      <c r="H273" s="230"/>
      <c r="I273" s="160"/>
      <c r="J273"/>
    </row>
    <row r="274" spans="1:10" s="14" customFormat="1" ht="35.25" customHeight="1">
      <c r="A274" s="192">
        <f>A273+0.1</f>
        <v>54.300000000000004</v>
      </c>
      <c r="B274" s="206" t="s">
        <v>12</v>
      </c>
      <c r="C274" s="206" t="s">
        <v>935</v>
      </c>
      <c r="D274" s="204" t="s">
        <v>43</v>
      </c>
      <c r="E274" s="229"/>
      <c r="F274" s="230">
        <v>555.8694</v>
      </c>
      <c r="G274" s="189"/>
      <c r="H274" s="230"/>
      <c r="I274" s="160"/>
      <c r="J274"/>
    </row>
    <row r="275" spans="1:10" s="14" customFormat="1" ht="21.75" customHeight="1">
      <c r="A275" s="192">
        <f>A274+0.1</f>
        <v>54.400000000000006</v>
      </c>
      <c r="B275" s="206" t="s">
        <v>621</v>
      </c>
      <c r="C275" s="206" t="s">
        <v>188</v>
      </c>
      <c r="D275" s="204" t="s">
        <v>43</v>
      </c>
      <c r="E275" s="229"/>
      <c r="F275" s="230">
        <v>555.8694</v>
      </c>
      <c r="G275" s="189"/>
      <c r="H275" s="230"/>
      <c r="I275" s="160"/>
      <c r="J275"/>
    </row>
    <row r="276" spans="1:10" s="14" customFormat="1" ht="18.75" customHeight="1">
      <c r="A276" s="192">
        <f>A275+0.1</f>
        <v>54.50000000000001</v>
      </c>
      <c r="B276" s="206" t="s">
        <v>379</v>
      </c>
      <c r="C276" s="206" t="s">
        <v>29</v>
      </c>
      <c r="D276" s="206" t="s">
        <v>85</v>
      </c>
      <c r="E276" s="212"/>
      <c r="F276" s="230">
        <v>34.878080000000004</v>
      </c>
      <c r="G276" s="189"/>
      <c r="H276" s="230"/>
      <c r="I276" s="160"/>
      <c r="J276"/>
    </row>
    <row r="277" spans="1:9" s="14" customFormat="1" ht="57.75" customHeight="1">
      <c r="A277" s="211" t="s">
        <v>794</v>
      </c>
      <c r="B277" s="211" t="s">
        <v>418</v>
      </c>
      <c r="C277" s="211" t="s">
        <v>442</v>
      </c>
      <c r="D277" s="211" t="s">
        <v>31</v>
      </c>
      <c r="E277" s="216"/>
      <c r="F277" s="221">
        <v>106.07</v>
      </c>
      <c r="G277" s="216"/>
      <c r="H277" s="222"/>
      <c r="I277" s="162"/>
    </row>
    <row r="278" spans="1:9" s="18" customFormat="1" ht="24" customHeight="1">
      <c r="A278" s="192">
        <f>A277+0.1</f>
        <v>55.1</v>
      </c>
      <c r="B278" s="223" t="s">
        <v>379</v>
      </c>
      <c r="C278" s="206" t="s">
        <v>26</v>
      </c>
      <c r="D278" s="206" t="s">
        <v>372</v>
      </c>
      <c r="E278" s="204"/>
      <c r="F278" s="192">
        <v>162.28709999999998</v>
      </c>
      <c r="G278" s="192"/>
      <c r="H278" s="192"/>
      <c r="I278" s="55"/>
    </row>
    <row r="279" spans="1:9" s="18" customFormat="1" ht="22.5" customHeight="1">
      <c r="A279" s="192">
        <f>A278+0.1</f>
        <v>55.2</v>
      </c>
      <c r="B279" s="223" t="s">
        <v>379</v>
      </c>
      <c r="C279" s="206" t="s">
        <v>27</v>
      </c>
      <c r="D279" s="204" t="s">
        <v>375</v>
      </c>
      <c r="E279" s="212"/>
      <c r="F279" s="192">
        <v>4.56101</v>
      </c>
      <c r="G279" s="204"/>
      <c r="H279" s="192"/>
      <c r="I279" s="55"/>
    </row>
    <row r="280" spans="1:9" s="18" customFormat="1" ht="24" customHeight="1">
      <c r="A280" s="192">
        <f>A279+0.1</f>
        <v>55.300000000000004</v>
      </c>
      <c r="B280" s="191" t="s">
        <v>508</v>
      </c>
      <c r="C280" s="191" t="s">
        <v>507</v>
      </c>
      <c r="D280" s="204" t="s">
        <v>43</v>
      </c>
      <c r="E280" s="204"/>
      <c r="F280" s="192">
        <v>111.37349999999999</v>
      </c>
      <c r="G280" s="204"/>
      <c r="H280" s="192"/>
      <c r="I280" s="55"/>
    </row>
    <row r="281" spans="1:9" s="18" customFormat="1" ht="26.25" customHeight="1">
      <c r="A281" s="192">
        <f>A280+0.1</f>
        <v>55.400000000000006</v>
      </c>
      <c r="B281" s="191" t="s">
        <v>510</v>
      </c>
      <c r="C281" s="191" t="s">
        <v>509</v>
      </c>
      <c r="D281" s="204" t="s">
        <v>43</v>
      </c>
      <c r="E281" s="204"/>
      <c r="F281" s="192">
        <v>265.17499999999995</v>
      </c>
      <c r="G281" s="204"/>
      <c r="H281" s="192"/>
      <c r="I281" s="55"/>
    </row>
    <row r="282" spans="1:10" s="14" customFormat="1" ht="24.75" customHeight="1">
      <c r="A282" s="192">
        <f>A280+0.1</f>
        <v>55.400000000000006</v>
      </c>
      <c r="B282" s="206" t="s">
        <v>621</v>
      </c>
      <c r="C282" s="206" t="s">
        <v>188</v>
      </c>
      <c r="D282" s="204" t="s">
        <v>43</v>
      </c>
      <c r="E282" s="229"/>
      <c r="F282" s="230">
        <v>108.1914</v>
      </c>
      <c r="G282" s="189"/>
      <c r="H282" s="230"/>
      <c r="I282" s="160"/>
      <c r="J282"/>
    </row>
    <row r="283" spans="1:9" s="18" customFormat="1" ht="24.75" customHeight="1">
      <c r="A283" s="192">
        <f>A282+0.1</f>
        <v>55.50000000000001</v>
      </c>
      <c r="B283" s="191" t="s">
        <v>379</v>
      </c>
      <c r="C283" s="206" t="s">
        <v>29</v>
      </c>
      <c r="D283" s="206" t="s">
        <v>85</v>
      </c>
      <c r="E283" s="212"/>
      <c r="F283" s="204">
        <v>6.78848</v>
      </c>
      <c r="G283" s="204"/>
      <c r="H283" s="192"/>
      <c r="I283" s="55"/>
    </row>
    <row r="284" spans="1:9" s="14" customFormat="1" ht="92.25" customHeight="1">
      <c r="A284" s="211" t="s">
        <v>277</v>
      </c>
      <c r="B284" s="217" t="s">
        <v>57</v>
      </c>
      <c r="C284" s="211" t="s">
        <v>613</v>
      </c>
      <c r="D284" s="211" t="s">
        <v>31</v>
      </c>
      <c r="E284" s="226"/>
      <c r="F284" s="227">
        <v>544.97</v>
      </c>
      <c r="G284" s="227"/>
      <c r="H284" s="228"/>
      <c r="I284" s="162"/>
    </row>
    <row r="285" spans="1:10" ht="21.75" customHeight="1">
      <c r="A285" s="192">
        <f>A284+0.1</f>
        <v>56.1</v>
      </c>
      <c r="B285" s="239" t="s">
        <v>379</v>
      </c>
      <c r="C285" s="206" t="s">
        <v>26</v>
      </c>
      <c r="D285" s="206" t="s">
        <v>372</v>
      </c>
      <c r="E285" s="238"/>
      <c r="F285" s="230">
        <v>466.49432</v>
      </c>
      <c r="G285" s="192"/>
      <c r="H285" s="230"/>
      <c r="I285" s="55"/>
      <c r="J285" s="18"/>
    </row>
    <row r="286" spans="1:10" ht="23.25" customHeight="1">
      <c r="A286" s="192">
        <f>A285+0.1</f>
        <v>56.2</v>
      </c>
      <c r="B286" s="239" t="s">
        <v>379</v>
      </c>
      <c r="C286" s="206" t="s">
        <v>27</v>
      </c>
      <c r="D286" s="204" t="s">
        <v>375</v>
      </c>
      <c r="E286" s="237"/>
      <c r="F286" s="238">
        <v>0.653964</v>
      </c>
      <c r="G286" s="189"/>
      <c r="H286" s="230"/>
      <c r="I286" s="55"/>
      <c r="J286" s="18"/>
    </row>
    <row r="287" spans="1:10" ht="25.5" customHeight="1">
      <c r="A287" s="192">
        <f>A286+0.1</f>
        <v>56.300000000000004</v>
      </c>
      <c r="B287" s="191" t="s">
        <v>622</v>
      </c>
      <c r="C287" s="191" t="s">
        <v>58</v>
      </c>
      <c r="D287" s="204" t="s">
        <v>383</v>
      </c>
      <c r="E287" s="189"/>
      <c r="F287" s="230">
        <v>343.3311</v>
      </c>
      <c r="G287" s="189"/>
      <c r="H287" s="230"/>
      <c r="I287" s="240"/>
      <c r="J287" s="18"/>
    </row>
    <row r="288" spans="1:10" ht="22.5" customHeight="1">
      <c r="A288" s="192">
        <f>A287+0.1</f>
        <v>56.400000000000006</v>
      </c>
      <c r="B288" s="191" t="s">
        <v>499</v>
      </c>
      <c r="C288" s="191" t="s">
        <v>428</v>
      </c>
      <c r="D288" s="204" t="s">
        <v>383</v>
      </c>
      <c r="E288" s="189"/>
      <c r="F288" s="230">
        <v>501.3724</v>
      </c>
      <c r="G288" s="189"/>
      <c r="H288" s="230"/>
      <c r="I288" s="55"/>
      <c r="J288" s="18"/>
    </row>
    <row r="289" spans="1:10" ht="21.75" customHeight="1">
      <c r="A289" s="192">
        <f>A288+0.1</f>
        <v>56.50000000000001</v>
      </c>
      <c r="B289" s="191" t="s">
        <v>379</v>
      </c>
      <c r="C289" s="206" t="s">
        <v>29</v>
      </c>
      <c r="D289" s="206" t="s">
        <v>85</v>
      </c>
      <c r="E289" s="238"/>
      <c r="F289" s="230">
        <v>9.80946</v>
      </c>
      <c r="G289" s="189"/>
      <c r="H289" s="230"/>
      <c r="I289" s="55"/>
      <c r="J289" s="18"/>
    </row>
    <row r="290" spans="1:9" s="14" customFormat="1" ht="42.75" customHeight="1">
      <c r="A290" s="211" t="s">
        <v>22</v>
      </c>
      <c r="B290" s="217" t="s">
        <v>12</v>
      </c>
      <c r="C290" s="211" t="s">
        <v>627</v>
      </c>
      <c r="D290" s="211" t="s">
        <v>34</v>
      </c>
      <c r="E290" s="226"/>
      <c r="F290" s="227">
        <v>445</v>
      </c>
      <c r="G290" s="227"/>
      <c r="H290" s="228"/>
      <c r="I290" s="162"/>
    </row>
    <row r="291" spans="1:10" ht="21.75" customHeight="1">
      <c r="A291" s="192">
        <f>A290+0.1</f>
        <v>57.1</v>
      </c>
      <c r="B291" s="191" t="s">
        <v>379</v>
      </c>
      <c r="C291" s="206" t="s">
        <v>26</v>
      </c>
      <c r="D291" s="206" t="s">
        <v>34</v>
      </c>
      <c r="E291" s="230"/>
      <c r="F291" s="230">
        <v>445</v>
      </c>
      <c r="G291" s="192"/>
      <c r="H291" s="230"/>
      <c r="I291" s="55"/>
      <c r="J291" s="18"/>
    </row>
    <row r="292" spans="1:10" ht="24" customHeight="1">
      <c r="A292" s="192">
        <f>A291+0.1</f>
        <v>57.2</v>
      </c>
      <c r="B292" s="191" t="s">
        <v>722</v>
      </c>
      <c r="C292" s="206" t="s">
        <v>629</v>
      </c>
      <c r="D292" s="204" t="s">
        <v>34</v>
      </c>
      <c r="E292" s="230"/>
      <c r="F292" s="230">
        <v>445</v>
      </c>
      <c r="G292" s="189"/>
      <c r="H292" s="230"/>
      <c r="I292" s="55"/>
      <c r="J292" s="18"/>
    </row>
    <row r="293" spans="1:10" ht="23.25" customHeight="1">
      <c r="A293" s="192">
        <f>A292+0.1</f>
        <v>57.300000000000004</v>
      </c>
      <c r="B293" s="191" t="s">
        <v>721</v>
      </c>
      <c r="C293" s="206" t="s">
        <v>628</v>
      </c>
      <c r="D293" s="204" t="s">
        <v>383</v>
      </c>
      <c r="E293" s="238"/>
      <c r="F293" s="230">
        <v>66.75</v>
      </c>
      <c r="G293" s="189"/>
      <c r="H293" s="230"/>
      <c r="I293" s="55"/>
      <c r="J293" s="18"/>
    </row>
    <row r="294" spans="1:9" s="14" customFormat="1" ht="95.25" customHeight="1">
      <c r="A294" s="211" t="s">
        <v>424</v>
      </c>
      <c r="B294" s="217" t="s">
        <v>57</v>
      </c>
      <c r="C294" s="211" t="s">
        <v>861</v>
      </c>
      <c r="D294" s="211" t="s">
        <v>31</v>
      </c>
      <c r="E294" s="226"/>
      <c r="F294" s="227">
        <v>59.25</v>
      </c>
      <c r="G294" s="227"/>
      <c r="H294" s="228"/>
      <c r="I294" s="162"/>
    </row>
    <row r="295" spans="1:10" ht="21.75" customHeight="1">
      <c r="A295" s="192">
        <f>A294+0.1</f>
        <v>58.1</v>
      </c>
      <c r="B295" s="239" t="s">
        <v>379</v>
      </c>
      <c r="C295" s="206" t="s">
        <v>26</v>
      </c>
      <c r="D295" s="206" t="s">
        <v>372</v>
      </c>
      <c r="E295" s="238"/>
      <c r="F295" s="230">
        <v>50.717999999999996</v>
      </c>
      <c r="G295" s="192"/>
      <c r="H295" s="230"/>
      <c r="I295" s="55"/>
      <c r="J295" s="18"/>
    </row>
    <row r="296" spans="1:10" ht="23.25" customHeight="1">
      <c r="A296" s="192">
        <f>A295+0.1</f>
        <v>58.2</v>
      </c>
      <c r="B296" s="239" t="s">
        <v>379</v>
      </c>
      <c r="C296" s="206" t="s">
        <v>27</v>
      </c>
      <c r="D296" s="204" t="s">
        <v>375</v>
      </c>
      <c r="E296" s="237"/>
      <c r="F296" s="238">
        <v>0.0711</v>
      </c>
      <c r="G296" s="189"/>
      <c r="H296" s="230"/>
      <c r="I296" s="55"/>
      <c r="J296" s="18"/>
    </row>
    <row r="297" spans="1:10" ht="25.5" customHeight="1">
      <c r="A297" s="192">
        <f>A296+0.1</f>
        <v>58.300000000000004</v>
      </c>
      <c r="B297" s="191" t="s">
        <v>622</v>
      </c>
      <c r="C297" s="191" t="s">
        <v>58</v>
      </c>
      <c r="D297" s="204" t="s">
        <v>383</v>
      </c>
      <c r="E297" s="189"/>
      <c r="F297" s="230">
        <v>37.3275</v>
      </c>
      <c r="G297" s="189"/>
      <c r="H297" s="230"/>
      <c r="I297" s="240"/>
      <c r="J297" s="18"/>
    </row>
    <row r="298" spans="1:10" ht="22.5" customHeight="1">
      <c r="A298" s="192">
        <f>A297+0.1</f>
        <v>58.400000000000006</v>
      </c>
      <c r="B298" s="191" t="s">
        <v>499</v>
      </c>
      <c r="C298" s="191" t="s">
        <v>428</v>
      </c>
      <c r="D298" s="204" t="s">
        <v>383</v>
      </c>
      <c r="E298" s="189"/>
      <c r="F298" s="230">
        <v>54.510000000000005</v>
      </c>
      <c r="G298" s="189"/>
      <c r="H298" s="230"/>
      <c r="I298" s="55"/>
      <c r="J298" s="18"/>
    </row>
    <row r="299" spans="1:10" ht="21.75" customHeight="1">
      <c r="A299" s="192">
        <f>A298+0.1</f>
        <v>58.50000000000001</v>
      </c>
      <c r="B299" s="191" t="s">
        <v>379</v>
      </c>
      <c r="C299" s="206" t="s">
        <v>29</v>
      </c>
      <c r="D299" s="206" t="s">
        <v>85</v>
      </c>
      <c r="E299" s="238"/>
      <c r="F299" s="230">
        <v>1.0665</v>
      </c>
      <c r="G299" s="189"/>
      <c r="H299" s="230"/>
      <c r="I299" s="55"/>
      <c r="J299" s="18"/>
    </row>
    <row r="300" spans="1:9" s="18" customFormat="1" ht="22.5" customHeight="1">
      <c r="A300" s="192"/>
      <c r="B300" s="191"/>
      <c r="C300" s="211" t="s">
        <v>625</v>
      </c>
      <c r="D300" s="206"/>
      <c r="E300" s="237"/>
      <c r="F300" s="230"/>
      <c r="G300" s="189"/>
      <c r="H300" s="230"/>
      <c r="I300" s="55"/>
    </row>
    <row r="301" spans="1:9" s="14" customFormat="1" ht="54" customHeight="1">
      <c r="A301" s="211" t="s">
        <v>653</v>
      </c>
      <c r="B301" s="211" t="s">
        <v>53</v>
      </c>
      <c r="C301" s="211" t="s">
        <v>781</v>
      </c>
      <c r="D301" s="221" t="s">
        <v>31</v>
      </c>
      <c r="E301" s="226"/>
      <c r="F301" s="227">
        <v>375.3</v>
      </c>
      <c r="G301" s="227"/>
      <c r="H301" s="228"/>
      <c r="I301" s="162"/>
    </row>
    <row r="302" spans="1:9" ht="19.5" customHeight="1">
      <c r="A302" s="192">
        <f aca="true" t="shared" si="12" ref="A302:A307">A301+0.1</f>
        <v>59.1</v>
      </c>
      <c r="B302" s="223" t="s">
        <v>379</v>
      </c>
      <c r="C302" s="206" t="s">
        <v>26</v>
      </c>
      <c r="D302" s="206" t="s">
        <v>372</v>
      </c>
      <c r="E302" s="229"/>
      <c r="F302" s="230">
        <v>379.053</v>
      </c>
      <c r="G302" s="192"/>
      <c r="H302" s="230"/>
      <c r="I302" s="160"/>
    </row>
    <row r="303" spans="1:9" ht="19.5" customHeight="1">
      <c r="A303" s="192">
        <f t="shared" si="12"/>
        <v>59.2</v>
      </c>
      <c r="B303" s="223" t="s">
        <v>379</v>
      </c>
      <c r="C303" s="206" t="s">
        <v>27</v>
      </c>
      <c r="D303" s="204" t="s">
        <v>375</v>
      </c>
      <c r="E303" s="229"/>
      <c r="F303" s="189">
        <v>10.1331</v>
      </c>
      <c r="G303" s="189"/>
      <c r="H303" s="230"/>
      <c r="I303" s="160"/>
    </row>
    <row r="304" spans="1:9" ht="19.5" customHeight="1">
      <c r="A304" s="192">
        <f t="shared" si="12"/>
        <v>59.300000000000004</v>
      </c>
      <c r="B304" s="206" t="s">
        <v>498</v>
      </c>
      <c r="C304" s="206" t="s">
        <v>47</v>
      </c>
      <c r="D304" s="204" t="s">
        <v>375</v>
      </c>
      <c r="E304" s="229"/>
      <c r="F304" s="230">
        <v>12</v>
      </c>
      <c r="G304" s="189"/>
      <c r="H304" s="230"/>
      <c r="I304" s="160"/>
    </row>
    <row r="305" spans="1:9" ht="19.5" customHeight="1">
      <c r="A305" s="192">
        <f t="shared" si="12"/>
        <v>59.400000000000006</v>
      </c>
      <c r="B305" s="191" t="s">
        <v>618</v>
      </c>
      <c r="C305" s="206" t="s">
        <v>41</v>
      </c>
      <c r="D305" s="204" t="s">
        <v>376</v>
      </c>
      <c r="E305" s="237"/>
      <c r="F305" s="230">
        <v>8.93214</v>
      </c>
      <c r="G305" s="230"/>
      <c r="H305" s="230"/>
      <c r="I305" s="160"/>
    </row>
    <row r="306" spans="1:9" ht="19.5" customHeight="1">
      <c r="A306" s="192">
        <f t="shared" si="12"/>
        <v>59.50000000000001</v>
      </c>
      <c r="B306" s="191" t="s">
        <v>783</v>
      </c>
      <c r="C306" s="206" t="s">
        <v>782</v>
      </c>
      <c r="D306" s="204" t="s">
        <v>383</v>
      </c>
      <c r="E306" s="238"/>
      <c r="F306" s="230">
        <v>56.295</v>
      </c>
      <c r="G306" s="230"/>
      <c r="H306" s="230"/>
      <c r="I306" s="160"/>
    </row>
    <row r="307" spans="1:9" ht="19.5" customHeight="1">
      <c r="A307" s="192">
        <f t="shared" si="12"/>
        <v>59.60000000000001</v>
      </c>
      <c r="B307" s="206" t="s">
        <v>379</v>
      </c>
      <c r="C307" s="206" t="s">
        <v>29</v>
      </c>
      <c r="D307" s="206" t="s">
        <v>85</v>
      </c>
      <c r="E307" s="229"/>
      <c r="F307" s="230">
        <v>1.1259000000000001</v>
      </c>
      <c r="G307" s="189"/>
      <c r="H307" s="230"/>
      <c r="I307" s="160"/>
    </row>
    <row r="308" spans="1:9" s="14" customFormat="1" ht="49.5" customHeight="1">
      <c r="A308" s="211" t="s">
        <v>654</v>
      </c>
      <c r="B308" s="211" t="s">
        <v>53</v>
      </c>
      <c r="C308" s="211" t="s">
        <v>614</v>
      </c>
      <c r="D308" s="221" t="s">
        <v>31</v>
      </c>
      <c r="E308" s="226"/>
      <c r="F308" s="227">
        <v>575.54</v>
      </c>
      <c r="G308" s="227"/>
      <c r="H308" s="228"/>
      <c r="I308" s="162"/>
    </row>
    <row r="309" spans="1:9" ht="24" customHeight="1">
      <c r="A309" s="192">
        <f>A308+0.1</f>
        <v>60.1</v>
      </c>
      <c r="B309" s="223" t="s">
        <v>379</v>
      </c>
      <c r="C309" s="206" t="s">
        <v>26</v>
      </c>
      <c r="D309" s="206" t="s">
        <v>372</v>
      </c>
      <c r="E309" s="229"/>
      <c r="F309" s="230">
        <v>581.2954</v>
      </c>
      <c r="G309" s="192"/>
      <c r="H309" s="230"/>
      <c r="I309" s="160"/>
    </row>
    <row r="310" spans="1:9" ht="19.5" customHeight="1">
      <c r="A310" s="192">
        <f>A309+0.1</f>
        <v>60.2</v>
      </c>
      <c r="B310" s="223" t="s">
        <v>379</v>
      </c>
      <c r="C310" s="206" t="s">
        <v>27</v>
      </c>
      <c r="D310" s="204" t="s">
        <v>375</v>
      </c>
      <c r="E310" s="229"/>
      <c r="F310" s="189">
        <v>15.539579999999999</v>
      </c>
      <c r="G310" s="189"/>
      <c r="H310" s="230"/>
      <c r="I310" s="160"/>
    </row>
    <row r="311" spans="1:9" ht="19.5" customHeight="1">
      <c r="A311" s="192">
        <f>A310+0.1</f>
        <v>60.300000000000004</v>
      </c>
      <c r="B311" s="206" t="s">
        <v>498</v>
      </c>
      <c r="C311" s="206" t="s">
        <v>47</v>
      </c>
      <c r="D311" s="204" t="s">
        <v>375</v>
      </c>
      <c r="E311" s="229"/>
      <c r="F311" s="230">
        <v>12</v>
      </c>
      <c r="G311" s="189"/>
      <c r="H311" s="230"/>
      <c r="I311" s="160"/>
    </row>
    <row r="312" spans="1:9" ht="20.25" customHeight="1">
      <c r="A312" s="192">
        <f>A311+0.1</f>
        <v>60.400000000000006</v>
      </c>
      <c r="B312" s="191" t="s">
        <v>618</v>
      </c>
      <c r="C312" s="206" t="s">
        <v>41</v>
      </c>
      <c r="D312" s="204" t="s">
        <v>376</v>
      </c>
      <c r="E312" s="237"/>
      <c r="F312" s="230">
        <v>13.697852</v>
      </c>
      <c r="G312" s="230"/>
      <c r="H312" s="230"/>
      <c r="I312" s="160"/>
    </row>
    <row r="313" spans="1:9" ht="19.5" customHeight="1">
      <c r="A313" s="192">
        <f>A312+0.1</f>
        <v>60.50000000000001</v>
      </c>
      <c r="B313" s="206" t="s">
        <v>379</v>
      </c>
      <c r="C313" s="206" t="s">
        <v>29</v>
      </c>
      <c r="D313" s="206" t="s">
        <v>85</v>
      </c>
      <c r="E313" s="229"/>
      <c r="F313" s="230">
        <v>1.7266199999999998</v>
      </c>
      <c r="G313" s="189"/>
      <c r="H313" s="230"/>
      <c r="I313" s="160"/>
    </row>
    <row r="314" spans="1:9" s="14" customFormat="1" ht="57" customHeight="1">
      <c r="A314" s="211" t="s">
        <v>445</v>
      </c>
      <c r="B314" s="211" t="s">
        <v>54</v>
      </c>
      <c r="C314" s="211" t="s">
        <v>623</v>
      </c>
      <c r="D314" s="211" t="s">
        <v>31</v>
      </c>
      <c r="E314" s="226"/>
      <c r="F314" s="227">
        <v>62.8</v>
      </c>
      <c r="G314" s="227"/>
      <c r="H314" s="228"/>
      <c r="I314" s="162"/>
    </row>
    <row r="315" spans="1:9" s="18" customFormat="1" ht="20.25" customHeight="1">
      <c r="A315" s="192">
        <f>A314+0.1</f>
        <v>61.1</v>
      </c>
      <c r="B315" s="239" t="s">
        <v>379</v>
      </c>
      <c r="C315" s="206" t="s">
        <v>26</v>
      </c>
      <c r="D315" s="206" t="s">
        <v>372</v>
      </c>
      <c r="E315" s="230"/>
      <c r="F315" s="230">
        <v>106.75999999999999</v>
      </c>
      <c r="G315" s="192"/>
      <c r="H315" s="230"/>
      <c r="I315" s="55"/>
    </row>
    <row r="316" spans="1:9" s="18" customFormat="1" ht="21.75" customHeight="1">
      <c r="A316" s="192">
        <f>A315+0.1</f>
        <v>61.2</v>
      </c>
      <c r="B316" s="239" t="s">
        <v>379</v>
      </c>
      <c r="C316" s="206" t="s">
        <v>27</v>
      </c>
      <c r="D316" s="204" t="s">
        <v>375</v>
      </c>
      <c r="E316" s="189"/>
      <c r="F316" s="230">
        <v>1.256</v>
      </c>
      <c r="G316" s="189"/>
      <c r="H316" s="230"/>
      <c r="I316" s="55"/>
    </row>
    <row r="317" spans="1:9" s="18" customFormat="1" ht="20.25" customHeight="1">
      <c r="A317" s="192">
        <f>A316+0.1</f>
        <v>61.300000000000004</v>
      </c>
      <c r="B317" s="191" t="s">
        <v>618</v>
      </c>
      <c r="C317" s="206" t="s">
        <v>46</v>
      </c>
      <c r="D317" s="206" t="s">
        <v>376</v>
      </c>
      <c r="E317" s="189"/>
      <c r="F317" s="230">
        <v>0.942</v>
      </c>
      <c r="G317" s="189"/>
      <c r="H317" s="230"/>
      <c r="I317" s="55"/>
    </row>
    <row r="318" spans="1:9" s="18" customFormat="1" ht="21.75" customHeight="1">
      <c r="A318" s="192">
        <f>A317+0.1</f>
        <v>61.400000000000006</v>
      </c>
      <c r="B318" s="191" t="s">
        <v>506</v>
      </c>
      <c r="C318" s="191" t="s">
        <v>55</v>
      </c>
      <c r="D318" s="206" t="s">
        <v>382</v>
      </c>
      <c r="E318" s="237"/>
      <c r="F318" s="230">
        <v>64.056</v>
      </c>
      <c r="G318" s="189"/>
      <c r="H318" s="230"/>
      <c r="I318" s="55"/>
    </row>
    <row r="319" spans="1:9" s="18" customFormat="1" ht="27" customHeight="1">
      <c r="A319" s="192">
        <f>A318+0.1</f>
        <v>61.50000000000001</v>
      </c>
      <c r="B319" s="191" t="s">
        <v>379</v>
      </c>
      <c r="C319" s="206" t="s">
        <v>29</v>
      </c>
      <c r="D319" s="206" t="s">
        <v>85</v>
      </c>
      <c r="E319" s="238"/>
      <c r="F319" s="230">
        <v>0.4396</v>
      </c>
      <c r="G319" s="189"/>
      <c r="H319" s="230"/>
      <c r="I319" s="55"/>
    </row>
    <row r="320" spans="1:10" s="14" customFormat="1" ht="54" customHeight="1">
      <c r="A320" s="211" t="s">
        <v>467</v>
      </c>
      <c r="B320" s="211" t="s">
        <v>54</v>
      </c>
      <c r="C320" s="211" t="s">
        <v>624</v>
      </c>
      <c r="D320" s="211" t="s">
        <v>31</v>
      </c>
      <c r="E320" s="226"/>
      <c r="F320" s="227">
        <v>87.4</v>
      </c>
      <c r="G320" s="227"/>
      <c r="H320" s="228"/>
      <c r="I320" s="162"/>
      <c r="J320" s="54"/>
    </row>
    <row r="321" spans="1:9" s="18" customFormat="1" ht="19.5" customHeight="1">
      <c r="A321" s="192">
        <f>A320+0.1</f>
        <v>62.1</v>
      </c>
      <c r="B321" s="239" t="s">
        <v>379</v>
      </c>
      <c r="C321" s="206" t="s">
        <v>26</v>
      </c>
      <c r="D321" s="206" t="s">
        <v>372</v>
      </c>
      <c r="E321" s="230"/>
      <c r="F321" s="230">
        <v>148.58</v>
      </c>
      <c r="G321" s="192"/>
      <c r="H321" s="230"/>
      <c r="I321" s="55"/>
    </row>
    <row r="322" spans="1:9" s="18" customFormat="1" ht="21.75" customHeight="1">
      <c r="A322" s="192">
        <f>A321+0.1</f>
        <v>62.2</v>
      </c>
      <c r="B322" s="239" t="s">
        <v>379</v>
      </c>
      <c r="C322" s="206" t="s">
        <v>27</v>
      </c>
      <c r="D322" s="204" t="s">
        <v>375</v>
      </c>
      <c r="E322" s="189"/>
      <c r="F322" s="230">
        <v>1.7480000000000002</v>
      </c>
      <c r="G322" s="189"/>
      <c r="H322" s="230"/>
      <c r="I322" s="55"/>
    </row>
    <row r="323" spans="1:9" s="18" customFormat="1" ht="20.25" customHeight="1">
      <c r="A323" s="192">
        <f>A322+0.1</f>
        <v>62.300000000000004</v>
      </c>
      <c r="B323" s="191" t="s">
        <v>618</v>
      </c>
      <c r="C323" s="206" t="s">
        <v>46</v>
      </c>
      <c r="D323" s="206" t="s">
        <v>376</v>
      </c>
      <c r="E323" s="189"/>
      <c r="F323" s="230">
        <v>1.311</v>
      </c>
      <c r="G323" s="189"/>
      <c r="H323" s="230"/>
      <c r="I323" s="55"/>
    </row>
    <row r="324" spans="1:9" s="18" customFormat="1" ht="21.75" customHeight="1">
      <c r="A324" s="192">
        <f>A323+0.1</f>
        <v>62.400000000000006</v>
      </c>
      <c r="B324" s="191" t="s">
        <v>506</v>
      </c>
      <c r="C324" s="191" t="s">
        <v>55</v>
      </c>
      <c r="D324" s="206" t="s">
        <v>382</v>
      </c>
      <c r="E324" s="237"/>
      <c r="F324" s="230">
        <v>89.14800000000001</v>
      </c>
      <c r="G324" s="189"/>
      <c r="H324" s="230"/>
      <c r="I324" s="55"/>
    </row>
    <row r="325" spans="1:9" s="18" customFormat="1" ht="22.5" customHeight="1">
      <c r="A325" s="192">
        <f>A324+0.1</f>
        <v>62.50000000000001</v>
      </c>
      <c r="B325" s="191" t="s">
        <v>379</v>
      </c>
      <c r="C325" s="206" t="s">
        <v>29</v>
      </c>
      <c r="D325" s="206" t="s">
        <v>85</v>
      </c>
      <c r="E325" s="238"/>
      <c r="F325" s="230">
        <v>0.6118</v>
      </c>
      <c r="G325" s="189"/>
      <c r="H325" s="230"/>
      <c r="I325" s="55"/>
    </row>
    <row r="326" spans="1:9" s="14" customFormat="1" ht="95.25" customHeight="1">
      <c r="A326" s="211" t="s">
        <v>866</v>
      </c>
      <c r="B326" s="217" t="s">
        <v>427</v>
      </c>
      <c r="C326" s="211" t="s">
        <v>45</v>
      </c>
      <c r="D326" s="211" t="s">
        <v>31</v>
      </c>
      <c r="E326" s="226"/>
      <c r="F326" s="227">
        <v>1255.22</v>
      </c>
      <c r="G326" s="227"/>
      <c r="H326" s="228"/>
      <c r="I326" s="162"/>
    </row>
    <row r="327" spans="1:10" ht="24" customHeight="1">
      <c r="A327" s="192">
        <f>A326+0.1</f>
        <v>63.1</v>
      </c>
      <c r="B327" s="239" t="s">
        <v>379</v>
      </c>
      <c r="C327" s="206" t="s">
        <v>26</v>
      </c>
      <c r="D327" s="206" t="s">
        <v>372</v>
      </c>
      <c r="E327" s="238"/>
      <c r="F327" s="230">
        <v>825.9347600000001</v>
      </c>
      <c r="G327" s="192"/>
      <c r="H327" s="230"/>
      <c r="I327" s="55"/>
      <c r="J327" s="18"/>
    </row>
    <row r="328" spans="1:10" ht="24" customHeight="1">
      <c r="A328" s="192">
        <f>A327+0.1</f>
        <v>63.2</v>
      </c>
      <c r="B328" s="239" t="s">
        <v>379</v>
      </c>
      <c r="C328" s="206" t="s">
        <v>27</v>
      </c>
      <c r="D328" s="204" t="s">
        <v>375</v>
      </c>
      <c r="E328" s="238"/>
      <c r="F328" s="238">
        <v>12.552200000000001</v>
      </c>
      <c r="G328" s="189"/>
      <c r="H328" s="230"/>
      <c r="I328" s="55"/>
      <c r="J328" s="18"/>
    </row>
    <row r="329" spans="1:10" ht="23.25" customHeight="1">
      <c r="A329" s="192">
        <f>A328+0.1</f>
        <v>63.300000000000004</v>
      </c>
      <c r="B329" s="191" t="s">
        <v>622</v>
      </c>
      <c r="C329" s="191" t="s">
        <v>58</v>
      </c>
      <c r="D329" s="204" t="s">
        <v>383</v>
      </c>
      <c r="E329" s="189"/>
      <c r="F329" s="230">
        <v>790.7886</v>
      </c>
      <c r="G329" s="189"/>
      <c r="H329" s="230"/>
      <c r="I329" s="240"/>
      <c r="J329" s="18"/>
    </row>
    <row r="330" spans="1:10" ht="20.25" customHeight="1">
      <c r="A330" s="192">
        <f>A329+0.1</f>
        <v>63.400000000000006</v>
      </c>
      <c r="B330" s="191" t="s">
        <v>499</v>
      </c>
      <c r="C330" s="191" t="s">
        <v>428</v>
      </c>
      <c r="D330" s="204" t="s">
        <v>383</v>
      </c>
      <c r="E330" s="189"/>
      <c r="F330" s="230">
        <v>991.6238000000001</v>
      </c>
      <c r="G330" s="189"/>
      <c r="H330" s="230"/>
      <c r="I330" s="55"/>
      <c r="J330" s="18"/>
    </row>
    <row r="331" spans="1:10" ht="20.25" customHeight="1">
      <c r="A331" s="192">
        <f>A330+0.1</f>
        <v>63.50000000000001</v>
      </c>
      <c r="B331" s="191" t="s">
        <v>379</v>
      </c>
      <c r="C331" s="206" t="s">
        <v>29</v>
      </c>
      <c r="D331" s="206" t="s">
        <v>85</v>
      </c>
      <c r="E331" s="237"/>
      <c r="F331" s="230">
        <v>2.0083520000000004</v>
      </c>
      <c r="G331" s="189"/>
      <c r="H331" s="230"/>
      <c r="I331" s="55"/>
      <c r="J331" s="18"/>
    </row>
    <row r="332" spans="1:9" s="128" customFormat="1" ht="56.25" customHeight="1">
      <c r="A332" s="289">
        <v>64</v>
      </c>
      <c r="B332" s="217" t="s">
        <v>417</v>
      </c>
      <c r="C332" s="217" t="s">
        <v>630</v>
      </c>
      <c r="D332" s="217" t="s">
        <v>62</v>
      </c>
      <c r="E332" s="191"/>
      <c r="F332" s="224">
        <v>0.31</v>
      </c>
      <c r="G332" s="221"/>
      <c r="H332" s="222"/>
      <c r="I332" s="159"/>
    </row>
    <row r="333" spans="1:9" s="128" customFormat="1" ht="24" customHeight="1">
      <c r="A333" s="192">
        <f aca="true" t="shared" si="13" ref="A333:A338">A332+0.1</f>
        <v>64.1</v>
      </c>
      <c r="B333" s="191" t="s">
        <v>379</v>
      </c>
      <c r="C333" s="206" t="s">
        <v>374</v>
      </c>
      <c r="D333" s="206" t="s">
        <v>372</v>
      </c>
      <c r="E333" s="232"/>
      <c r="F333" s="204">
        <v>10.726</v>
      </c>
      <c r="G333" s="204"/>
      <c r="H333" s="192"/>
      <c r="I333" s="159"/>
    </row>
    <row r="334" spans="1:9" s="128" customFormat="1" ht="21.75" customHeight="1">
      <c r="A334" s="192">
        <f t="shared" si="13"/>
        <v>64.19999999999999</v>
      </c>
      <c r="B334" s="191" t="s">
        <v>379</v>
      </c>
      <c r="C334" s="206" t="s">
        <v>381</v>
      </c>
      <c r="D334" s="204" t="s">
        <v>85</v>
      </c>
      <c r="E334" s="233"/>
      <c r="F334" s="204">
        <v>1.2617</v>
      </c>
      <c r="G334" s="204"/>
      <c r="H334" s="192"/>
      <c r="I334" s="159"/>
    </row>
    <row r="335" spans="1:10" s="128" customFormat="1" ht="34.5" customHeight="1">
      <c r="A335" s="192">
        <f t="shared" si="13"/>
        <v>64.29999999999998</v>
      </c>
      <c r="B335" s="191" t="s">
        <v>495</v>
      </c>
      <c r="C335" s="191" t="s">
        <v>626</v>
      </c>
      <c r="D335" s="191" t="s">
        <v>34</v>
      </c>
      <c r="E335" s="232"/>
      <c r="F335" s="191">
        <v>83.91</v>
      </c>
      <c r="G335" s="191"/>
      <c r="H335" s="192"/>
      <c r="I335" s="193"/>
      <c r="J335" s="173"/>
    </row>
    <row r="336" spans="1:9" s="128" customFormat="1" ht="25.5" customHeight="1">
      <c r="A336" s="192">
        <f t="shared" si="13"/>
        <v>64.39999999999998</v>
      </c>
      <c r="B336" s="191" t="s">
        <v>491</v>
      </c>
      <c r="C336" s="234" t="s">
        <v>384</v>
      </c>
      <c r="D336" s="191" t="s">
        <v>383</v>
      </c>
      <c r="E336" s="232"/>
      <c r="F336" s="204">
        <v>4.712</v>
      </c>
      <c r="G336" s="191"/>
      <c r="H336" s="192"/>
      <c r="I336" s="147"/>
    </row>
    <row r="337" spans="1:9" s="128" customFormat="1" ht="24" customHeight="1">
      <c r="A337" s="192">
        <f t="shared" si="13"/>
        <v>64.49999999999997</v>
      </c>
      <c r="B337" s="191" t="s">
        <v>492</v>
      </c>
      <c r="C337" s="234" t="s">
        <v>397</v>
      </c>
      <c r="D337" s="191" t="s">
        <v>383</v>
      </c>
      <c r="E337" s="233"/>
      <c r="F337" s="204">
        <v>1.023</v>
      </c>
      <c r="G337" s="191"/>
      <c r="H337" s="192"/>
      <c r="I337" s="147"/>
    </row>
    <row r="338" spans="1:9" s="128" customFormat="1" ht="21" customHeight="1">
      <c r="A338" s="192">
        <f t="shared" si="13"/>
        <v>64.59999999999997</v>
      </c>
      <c r="B338" s="191" t="s">
        <v>379</v>
      </c>
      <c r="C338" s="191" t="s">
        <v>386</v>
      </c>
      <c r="D338" s="191" t="s">
        <v>85</v>
      </c>
      <c r="E338" s="235"/>
      <c r="F338" s="204">
        <v>0.8617999999999999</v>
      </c>
      <c r="G338" s="191"/>
      <c r="H338" s="192"/>
      <c r="I338" s="130"/>
    </row>
    <row r="339" spans="1:9" s="14" customFormat="1" ht="57" customHeight="1">
      <c r="A339" s="211" t="s">
        <v>655</v>
      </c>
      <c r="B339" s="211" t="s">
        <v>37</v>
      </c>
      <c r="C339" s="211" t="s">
        <v>444</v>
      </c>
      <c r="D339" s="211" t="s">
        <v>31</v>
      </c>
      <c r="E339" s="216"/>
      <c r="F339" s="222">
        <v>13.2</v>
      </c>
      <c r="G339" s="216"/>
      <c r="H339" s="221"/>
      <c r="I339" s="51"/>
    </row>
    <row r="340" spans="1:9" s="18" customFormat="1" ht="27" customHeight="1">
      <c r="A340" s="192">
        <f>A339+0.1</f>
        <v>65.1</v>
      </c>
      <c r="B340" s="219" t="s">
        <v>379</v>
      </c>
      <c r="C340" s="206" t="s">
        <v>374</v>
      </c>
      <c r="D340" s="206" t="s">
        <v>372</v>
      </c>
      <c r="E340" s="204"/>
      <c r="F340" s="192">
        <v>8.976</v>
      </c>
      <c r="G340" s="192"/>
      <c r="H340" s="204"/>
      <c r="I340" s="55"/>
    </row>
    <row r="341" spans="1:9" s="18" customFormat="1" ht="26.25" customHeight="1">
      <c r="A341" s="192">
        <f>A340+0.1</f>
        <v>65.19999999999999</v>
      </c>
      <c r="B341" s="219" t="s">
        <v>379</v>
      </c>
      <c r="C341" s="206" t="s">
        <v>27</v>
      </c>
      <c r="D341" s="204" t="s">
        <v>85</v>
      </c>
      <c r="E341" s="212"/>
      <c r="F341" s="213">
        <v>0.039599999999999996</v>
      </c>
      <c r="G341" s="192"/>
      <c r="H341" s="204"/>
      <c r="I341" s="55"/>
    </row>
    <row r="342" spans="1:9" s="18" customFormat="1" ht="22.5" customHeight="1">
      <c r="A342" s="192">
        <f>A341+0.1</f>
        <v>65.29999999999998</v>
      </c>
      <c r="B342" s="191" t="s">
        <v>505</v>
      </c>
      <c r="C342" s="191" t="s">
        <v>38</v>
      </c>
      <c r="D342" s="204" t="s">
        <v>383</v>
      </c>
      <c r="E342" s="212"/>
      <c r="F342" s="192">
        <v>3.3396</v>
      </c>
      <c r="G342" s="192"/>
      <c r="H342" s="204"/>
      <c r="I342" s="55"/>
    </row>
    <row r="343" spans="1:12" s="18" customFormat="1" ht="21.75" customHeight="1">
      <c r="A343" s="192">
        <f>A342+0.1</f>
        <v>65.39999999999998</v>
      </c>
      <c r="B343" s="191" t="s">
        <v>493</v>
      </c>
      <c r="C343" s="191" t="s">
        <v>39</v>
      </c>
      <c r="D343" s="204" t="s">
        <v>383</v>
      </c>
      <c r="E343" s="212"/>
      <c r="F343" s="204">
        <v>0.3564</v>
      </c>
      <c r="G343" s="192"/>
      <c r="H343" s="204"/>
      <c r="I343" s="55"/>
      <c r="J343" s="55"/>
      <c r="K343" s="55"/>
      <c r="L343" s="55"/>
    </row>
    <row r="344" spans="1:9" s="18" customFormat="1" ht="23.25" customHeight="1">
      <c r="A344" s="192">
        <f>A343+0.1</f>
        <v>65.49999999999997</v>
      </c>
      <c r="B344" s="219" t="s">
        <v>379</v>
      </c>
      <c r="C344" s="191" t="s">
        <v>386</v>
      </c>
      <c r="D344" s="204" t="s">
        <v>84</v>
      </c>
      <c r="E344" s="213"/>
      <c r="F344" s="212">
        <v>0.025079999999999998</v>
      </c>
      <c r="G344" s="192"/>
      <c r="H344" s="204"/>
      <c r="I344" s="55"/>
    </row>
    <row r="345" spans="1:10" ht="24" customHeight="1">
      <c r="A345" s="192"/>
      <c r="B345" s="191"/>
      <c r="C345" s="211" t="s">
        <v>189</v>
      </c>
      <c r="D345" s="206"/>
      <c r="E345" s="238"/>
      <c r="F345" s="230"/>
      <c r="G345" s="189"/>
      <c r="H345" s="230"/>
      <c r="I345" s="55"/>
      <c r="J345" s="18"/>
    </row>
    <row r="346" spans="1:9" s="14" customFormat="1" ht="50.25" customHeight="1">
      <c r="A346" s="211" t="s">
        <v>656</v>
      </c>
      <c r="B346" s="211" t="s">
        <v>401</v>
      </c>
      <c r="C346" s="211" t="s">
        <v>632</v>
      </c>
      <c r="D346" s="221" t="s">
        <v>373</v>
      </c>
      <c r="E346" s="226"/>
      <c r="F346" s="227">
        <v>1.47</v>
      </c>
      <c r="G346" s="227"/>
      <c r="H346" s="228"/>
      <c r="I346" s="51"/>
    </row>
    <row r="347" spans="1:9" ht="21" customHeight="1">
      <c r="A347" s="192">
        <f aca="true" t="shared" si="14" ref="A347:A354">A346+0.1</f>
        <v>66.1</v>
      </c>
      <c r="B347" s="223" t="s">
        <v>379</v>
      </c>
      <c r="C347" s="206" t="s">
        <v>26</v>
      </c>
      <c r="D347" s="206" t="s">
        <v>372</v>
      </c>
      <c r="E347" s="229"/>
      <c r="F347" s="230">
        <v>34.986</v>
      </c>
      <c r="G347" s="189"/>
      <c r="H347" s="230"/>
      <c r="I347" s="160"/>
    </row>
    <row r="348" spans="1:9" ht="22.5" customHeight="1">
      <c r="A348" s="192">
        <f t="shared" si="14"/>
        <v>66.19999999999999</v>
      </c>
      <c r="B348" s="223" t="s">
        <v>379</v>
      </c>
      <c r="C348" s="206" t="s">
        <v>27</v>
      </c>
      <c r="D348" s="204" t="s">
        <v>85</v>
      </c>
      <c r="E348" s="229"/>
      <c r="F348" s="189">
        <v>3.087</v>
      </c>
      <c r="G348" s="189"/>
      <c r="H348" s="230"/>
      <c r="I348" s="160"/>
    </row>
    <row r="349" spans="1:9" ht="20.25" customHeight="1">
      <c r="A349" s="192">
        <f t="shared" si="14"/>
        <v>66.29999999999998</v>
      </c>
      <c r="B349" s="206"/>
      <c r="C349" s="206" t="s">
        <v>633</v>
      </c>
      <c r="D349" s="204" t="s">
        <v>376</v>
      </c>
      <c r="E349" s="229"/>
      <c r="F349" s="189">
        <v>1.5435</v>
      </c>
      <c r="G349" s="189"/>
      <c r="H349" s="230"/>
      <c r="I349" s="160"/>
    </row>
    <row r="350" spans="1:8" ht="24" customHeight="1">
      <c r="A350" s="192">
        <f t="shared" si="14"/>
        <v>66.39999999999998</v>
      </c>
      <c r="B350" s="206" t="s">
        <v>12</v>
      </c>
      <c r="C350" s="206" t="s">
        <v>403</v>
      </c>
      <c r="D350" s="206" t="s">
        <v>383</v>
      </c>
      <c r="E350" s="189"/>
      <c r="F350" s="230">
        <v>2.8811999999999998</v>
      </c>
      <c r="G350" s="230"/>
      <c r="H350" s="230"/>
    </row>
    <row r="351" spans="1:8" ht="21.75" customHeight="1">
      <c r="A351" s="192">
        <f t="shared" si="14"/>
        <v>66.49999999999997</v>
      </c>
      <c r="B351" s="292" t="s">
        <v>598</v>
      </c>
      <c r="C351" s="206" t="s">
        <v>404</v>
      </c>
      <c r="D351" s="206" t="s">
        <v>376</v>
      </c>
      <c r="E351" s="189"/>
      <c r="F351" s="230">
        <v>4.9685999999999995</v>
      </c>
      <c r="G351" s="230"/>
      <c r="H351" s="230"/>
    </row>
    <row r="352" spans="1:8" ht="20.25" customHeight="1">
      <c r="A352" s="192">
        <f t="shared" si="14"/>
        <v>66.59999999999997</v>
      </c>
      <c r="B352" s="206" t="s">
        <v>600</v>
      </c>
      <c r="C352" s="206" t="s">
        <v>405</v>
      </c>
      <c r="D352" s="206" t="s">
        <v>383</v>
      </c>
      <c r="E352" s="189"/>
      <c r="F352" s="230">
        <v>6.76053</v>
      </c>
      <c r="G352" s="238"/>
      <c r="H352" s="230"/>
    </row>
    <row r="353" spans="1:8" ht="20.25" customHeight="1">
      <c r="A353" s="192">
        <f t="shared" si="14"/>
        <v>66.69999999999996</v>
      </c>
      <c r="B353" s="206" t="s">
        <v>500</v>
      </c>
      <c r="C353" s="206" t="s">
        <v>61</v>
      </c>
      <c r="D353" s="206" t="s">
        <v>383</v>
      </c>
      <c r="E353" s="230"/>
      <c r="F353" s="230">
        <v>10.29</v>
      </c>
      <c r="G353" s="230"/>
      <c r="H353" s="230"/>
    </row>
    <row r="354" spans="1:8" ht="20.25" customHeight="1">
      <c r="A354" s="192">
        <f t="shared" si="14"/>
        <v>66.79999999999995</v>
      </c>
      <c r="B354" s="206" t="s">
        <v>379</v>
      </c>
      <c r="C354" s="206" t="s">
        <v>29</v>
      </c>
      <c r="D354" s="206" t="s">
        <v>85</v>
      </c>
      <c r="E354" s="229"/>
      <c r="F354" s="230">
        <v>5.0568</v>
      </c>
      <c r="G354" s="189"/>
      <c r="H354" s="230"/>
    </row>
    <row r="355" spans="1:9" s="14" customFormat="1" ht="72" customHeight="1">
      <c r="A355" s="211" t="s">
        <v>657</v>
      </c>
      <c r="B355" s="211" t="s">
        <v>122</v>
      </c>
      <c r="C355" s="211" t="s">
        <v>634</v>
      </c>
      <c r="D355" s="221" t="s">
        <v>31</v>
      </c>
      <c r="E355" s="226"/>
      <c r="F355" s="227">
        <v>267.12</v>
      </c>
      <c r="G355" s="227"/>
      <c r="H355" s="228"/>
      <c r="I355" s="51"/>
    </row>
    <row r="356" spans="1:10" ht="24.75" customHeight="1">
      <c r="A356" s="192">
        <f aca="true" t="shared" si="15" ref="A356:A364">A355+0.1</f>
        <v>67.1</v>
      </c>
      <c r="B356" s="223" t="s">
        <v>379</v>
      </c>
      <c r="C356" s="206" t="s">
        <v>26</v>
      </c>
      <c r="D356" s="206" t="s">
        <v>372</v>
      </c>
      <c r="E356" s="229"/>
      <c r="F356" s="230">
        <v>117.26568</v>
      </c>
      <c r="G356" s="189"/>
      <c r="H356" s="230"/>
      <c r="I356" s="160"/>
      <c r="J356" s="340"/>
    </row>
    <row r="357" spans="1:10" ht="23.25" customHeight="1">
      <c r="A357" s="192">
        <f t="shared" si="15"/>
        <v>67.19999999999999</v>
      </c>
      <c r="B357" s="223" t="s">
        <v>379</v>
      </c>
      <c r="C357" s="206" t="s">
        <v>27</v>
      </c>
      <c r="D357" s="204" t="s">
        <v>85</v>
      </c>
      <c r="E357" s="229"/>
      <c r="F357" s="189">
        <v>9.349200000000002</v>
      </c>
      <c r="G357" s="189"/>
      <c r="H357" s="230"/>
      <c r="I357" s="160"/>
      <c r="J357" s="340"/>
    </row>
    <row r="358" spans="1:10" ht="34.5" customHeight="1">
      <c r="A358" s="192">
        <f t="shared" si="15"/>
        <v>67.29999999999998</v>
      </c>
      <c r="B358" s="206" t="s">
        <v>12</v>
      </c>
      <c r="C358" s="206" t="s">
        <v>425</v>
      </c>
      <c r="D358" s="204" t="s">
        <v>382</v>
      </c>
      <c r="E358" s="229"/>
      <c r="F358" s="230">
        <v>315.2016</v>
      </c>
      <c r="G358" s="189"/>
      <c r="H358" s="230"/>
      <c r="I358" s="160"/>
      <c r="J358" s="340"/>
    </row>
    <row r="359" spans="1:10" ht="23.25" customHeight="1">
      <c r="A359" s="192"/>
      <c r="B359" s="191" t="s">
        <v>599</v>
      </c>
      <c r="C359" s="206" t="s">
        <v>635</v>
      </c>
      <c r="D359" s="204" t="s">
        <v>376</v>
      </c>
      <c r="E359" s="229"/>
      <c r="F359" s="238">
        <v>1.785</v>
      </c>
      <c r="G359" s="189"/>
      <c r="H359" s="230"/>
      <c r="I359" s="160"/>
      <c r="J359" s="340"/>
    </row>
    <row r="360" spans="1:10" ht="21" customHeight="1">
      <c r="A360" s="192">
        <f>A358+0.1</f>
        <v>67.39999999999998</v>
      </c>
      <c r="B360" s="206" t="s">
        <v>12</v>
      </c>
      <c r="C360" s="206" t="s">
        <v>406</v>
      </c>
      <c r="D360" s="206" t="s">
        <v>62</v>
      </c>
      <c r="E360" s="237"/>
      <c r="F360" s="237">
        <v>0.053424000000000006</v>
      </c>
      <c r="G360" s="230"/>
      <c r="H360" s="230"/>
      <c r="I360" s="160"/>
      <c r="J360" s="340"/>
    </row>
    <row r="361" spans="1:10" ht="18" customHeight="1">
      <c r="A361" s="192">
        <f t="shared" si="15"/>
        <v>67.49999999999997</v>
      </c>
      <c r="B361" s="191" t="s">
        <v>637</v>
      </c>
      <c r="C361" s="206" t="s">
        <v>636</v>
      </c>
      <c r="D361" s="206" t="s">
        <v>383</v>
      </c>
      <c r="E361" s="189"/>
      <c r="F361" s="230">
        <v>40.068</v>
      </c>
      <c r="G361" s="230"/>
      <c r="H361" s="230"/>
      <c r="I361" s="160"/>
      <c r="J361" s="340"/>
    </row>
    <row r="362" spans="1:10" ht="18" customHeight="1">
      <c r="A362" s="192">
        <f t="shared" si="15"/>
        <v>67.59999999999997</v>
      </c>
      <c r="B362" s="191" t="s">
        <v>638</v>
      </c>
      <c r="C362" s="206" t="s">
        <v>63</v>
      </c>
      <c r="D362" s="206" t="s">
        <v>383</v>
      </c>
      <c r="E362" s="238"/>
      <c r="F362" s="230">
        <v>28.31472</v>
      </c>
      <c r="G362" s="230"/>
      <c r="H362" s="230"/>
      <c r="I362" s="160"/>
      <c r="J362" s="340"/>
    </row>
    <row r="363" spans="1:10" ht="18.75" customHeight="1">
      <c r="A363" s="192">
        <f t="shared" si="15"/>
        <v>67.69999999999996</v>
      </c>
      <c r="B363" s="206" t="s">
        <v>12</v>
      </c>
      <c r="C363" s="206" t="s">
        <v>407</v>
      </c>
      <c r="D363" s="206" t="s">
        <v>28</v>
      </c>
      <c r="E363" s="238"/>
      <c r="F363" s="230">
        <v>50</v>
      </c>
      <c r="G363" s="230"/>
      <c r="H363" s="230"/>
      <c r="I363" s="160"/>
      <c r="J363" s="340"/>
    </row>
    <row r="364" spans="1:10" ht="18.75" customHeight="1">
      <c r="A364" s="192">
        <f t="shared" si="15"/>
        <v>67.79999999999995</v>
      </c>
      <c r="B364" s="206" t="s">
        <v>379</v>
      </c>
      <c r="C364" s="206" t="s">
        <v>29</v>
      </c>
      <c r="D364" s="206" t="s">
        <v>85</v>
      </c>
      <c r="E364" s="229"/>
      <c r="F364" s="230">
        <v>21.796992000000003</v>
      </c>
      <c r="G364" s="189"/>
      <c r="H364" s="230"/>
      <c r="I364" s="160"/>
      <c r="J364" s="340"/>
    </row>
    <row r="365" spans="1:9" s="14" customFormat="1" ht="84" customHeight="1">
      <c r="A365" s="211" t="s">
        <v>658</v>
      </c>
      <c r="B365" s="211" t="s">
        <v>401</v>
      </c>
      <c r="C365" s="211" t="s">
        <v>640</v>
      </c>
      <c r="D365" s="221" t="s">
        <v>373</v>
      </c>
      <c r="E365" s="226"/>
      <c r="F365" s="227">
        <v>0.55</v>
      </c>
      <c r="G365" s="227"/>
      <c r="H365" s="228"/>
      <c r="I365" s="51"/>
    </row>
    <row r="366" spans="1:9" ht="17.25" customHeight="1">
      <c r="A366" s="192">
        <f aca="true" t="shared" si="16" ref="A366:A372">A365+0.1</f>
        <v>68.1</v>
      </c>
      <c r="B366" s="223" t="s">
        <v>379</v>
      </c>
      <c r="C366" s="206" t="s">
        <v>26</v>
      </c>
      <c r="D366" s="206" t="s">
        <v>372</v>
      </c>
      <c r="E366" s="229"/>
      <c r="F366" s="230">
        <v>13.090000000000002</v>
      </c>
      <c r="G366" s="189"/>
      <c r="H366" s="230"/>
      <c r="I366" s="160"/>
    </row>
    <row r="367" spans="1:9" ht="17.25" customHeight="1">
      <c r="A367" s="192">
        <f t="shared" si="16"/>
        <v>68.19999999999999</v>
      </c>
      <c r="B367" s="223" t="s">
        <v>379</v>
      </c>
      <c r="C367" s="206" t="s">
        <v>27</v>
      </c>
      <c r="D367" s="204" t="s">
        <v>85</v>
      </c>
      <c r="E367" s="229"/>
      <c r="F367" s="189">
        <v>1.1550000000000002</v>
      </c>
      <c r="G367" s="189"/>
      <c r="H367" s="230"/>
      <c r="I367" s="160"/>
    </row>
    <row r="368" spans="1:9" ht="18" customHeight="1">
      <c r="A368" s="192">
        <f t="shared" si="16"/>
        <v>68.29999999999998</v>
      </c>
      <c r="B368" s="191" t="s">
        <v>599</v>
      </c>
      <c r="C368" s="206" t="s">
        <v>402</v>
      </c>
      <c r="D368" s="204" t="s">
        <v>376</v>
      </c>
      <c r="E368" s="229"/>
      <c r="F368" s="189">
        <v>0.5775000000000001</v>
      </c>
      <c r="G368" s="189"/>
      <c r="H368" s="230"/>
      <c r="I368" s="160"/>
    </row>
    <row r="369" spans="1:8" ht="24" customHeight="1">
      <c r="A369" s="192">
        <f t="shared" si="16"/>
        <v>68.39999999999998</v>
      </c>
      <c r="B369" s="206" t="s">
        <v>12</v>
      </c>
      <c r="C369" s="206" t="s">
        <v>403</v>
      </c>
      <c r="D369" s="206" t="s">
        <v>383</v>
      </c>
      <c r="E369" s="189"/>
      <c r="F369" s="230">
        <v>1.078</v>
      </c>
      <c r="G369" s="230"/>
      <c r="H369" s="230"/>
    </row>
    <row r="370" spans="1:8" ht="21.75" customHeight="1">
      <c r="A370" s="192">
        <f t="shared" si="16"/>
        <v>68.49999999999997</v>
      </c>
      <c r="B370" s="292" t="s">
        <v>598</v>
      </c>
      <c r="C370" s="206" t="s">
        <v>404</v>
      </c>
      <c r="D370" s="206" t="s">
        <v>376</v>
      </c>
      <c r="E370" s="189"/>
      <c r="F370" s="230">
        <v>1.859</v>
      </c>
      <c r="G370" s="230"/>
      <c r="H370" s="230"/>
    </row>
    <row r="371" spans="1:8" ht="20.25" customHeight="1">
      <c r="A371" s="192">
        <f t="shared" si="16"/>
        <v>68.59999999999997</v>
      </c>
      <c r="B371" s="206" t="s">
        <v>500</v>
      </c>
      <c r="C371" s="206" t="s">
        <v>61</v>
      </c>
      <c r="D371" s="206" t="s">
        <v>383</v>
      </c>
      <c r="E371" s="230"/>
      <c r="F371" s="230">
        <v>3.8500000000000005</v>
      </c>
      <c r="G371" s="230"/>
      <c r="H371" s="230"/>
    </row>
    <row r="372" spans="1:8" ht="20.25" customHeight="1">
      <c r="A372" s="192">
        <f t="shared" si="16"/>
        <v>68.69999999999996</v>
      </c>
      <c r="B372" s="206" t="s">
        <v>379</v>
      </c>
      <c r="C372" s="206" t="s">
        <v>29</v>
      </c>
      <c r="D372" s="206" t="s">
        <v>85</v>
      </c>
      <c r="E372" s="229"/>
      <c r="F372" s="230">
        <v>1.8920000000000001</v>
      </c>
      <c r="G372" s="189"/>
      <c r="H372" s="230"/>
    </row>
    <row r="373" spans="1:9" s="14" customFormat="1" ht="102" customHeight="1">
      <c r="A373" s="211" t="s">
        <v>719</v>
      </c>
      <c r="B373" s="211" t="s">
        <v>122</v>
      </c>
      <c r="C373" s="211" t="s">
        <v>639</v>
      </c>
      <c r="D373" s="221" t="s">
        <v>31</v>
      </c>
      <c r="E373" s="226"/>
      <c r="F373" s="227">
        <v>157.7</v>
      </c>
      <c r="G373" s="227"/>
      <c r="H373" s="228"/>
      <c r="I373" s="51"/>
    </row>
    <row r="374" spans="1:9" ht="19.5" customHeight="1">
      <c r="A374" s="192">
        <f aca="true" t="shared" si="17" ref="A374:A379">A373+0.1</f>
        <v>69.1</v>
      </c>
      <c r="B374" s="223" t="s">
        <v>379</v>
      </c>
      <c r="C374" s="206" t="s">
        <v>26</v>
      </c>
      <c r="D374" s="206" t="s">
        <v>372</v>
      </c>
      <c r="E374" s="229"/>
      <c r="F374" s="230">
        <v>69.2303</v>
      </c>
      <c r="G374" s="230"/>
      <c r="H374" s="230"/>
      <c r="I374" s="160"/>
    </row>
    <row r="375" spans="1:9" ht="19.5" customHeight="1">
      <c r="A375" s="192">
        <f t="shared" si="17"/>
        <v>69.19999999999999</v>
      </c>
      <c r="B375" s="223" t="s">
        <v>379</v>
      </c>
      <c r="C375" s="206" t="s">
        <v>27</v>
      </c>
      <c r="D375" s="204" t="s">
        <v>85</v>
      </c>
      <c r="E375" s="229"/>
      <c r="F375" s="189">
        <v>5.5195</v>
      </c>
      <c r="G375" s="230"/>
      <c r="H375" s="230"/>
      <c r="I375" s="160"/>
    </row>
    <row r="376" spans="1:9" ht="32.25" customHeight="1">
      <c r="A376" s="192">
        <f t="shared" si="17"/>
        <v>69.29999999999998</v>
      </c>
      <c r="B376" s="206" t="s">
        <v>12</v>
      </c>
      <c r="C376" s="206" t="s">
        <v>408</v>
      </c>
      <c r="D376" s="204" t="s">
        <v>382</v>
      </c>
      <c r="E376" s="229"/>
      <c r="F376" s="230">
        <v>186.08599999999998</v>
      </c>
      <c r="G376" s="230"/>
      <c r="H376" s="230"/>
      <c r="I376" s="160"/>
    </row>
    <row r="377" spans="1:9" ht="19.5" customHeight="1">
      <c r="A377" s="192">
        <f>A376+0.1</f>
        <v>69.39999999999998</v>
      </c>
      <c r="B377" s="191" t="s">
        <v>637</v>
      </c>
      <c r="C377" s="206" t="s">
        <v>636</v>
      </c>
      <c r="D377" s="206" t="s">
        <v>383</v>
      </c>
      <c r="E377" s="189"/>
      <c r="F377" s="230">
        <v>23.654999999999998</v>
      </c>
      <c r="G377" s="230"/>
      <c r="H377" s="230"/>
      <c r="I377" s="160"/>
    </row>
    <row r="378" spans="1:9" ht="19.5" customHeight="1">
      <c r="A378" s="192">
        <f t="shared" si="17"/>
        <v>69.49999999999997</v>
      </c>
      <c r="B378" s="191" t="s">
        <v>638</v>
      </c>
      <c r="C378" s="206" t="s">
        <v>63</v>
      </c>
      <c r="D378" s="206" t="s">
        <v>383</v>
      </c>
      <c r="E378" s="238"/>
      <c r="F378" s="230">
        <v>16.716199999999997</v>
      </c>
      <c r="G378" s="230"/>
      <c r="H378" s="230"/>
      <c r="I378" s="160"/>
    </row>
    <row r="379" spans="1:11" ht="19.5" customHeight="1">
      <c r="A379" s="192">
        <f t="shared" si="17"/>
        <v>69.59999999999997</v>
      </c>
      <c r="B379" s="206" t="s">
        <v>379</v>
      </c>
      <c r="C379" s="206" t="s">
        <v>29</v>
      </c>
      <c r="D379" s="206" t="s">
        <v>85</v>
      </c>
      <c r="E379" s="229"/>
      <c r="F379" s="230">
        <v>12.86832</v>
      </c>
      <c r="G379" s="189"/>
      <c r="H379" s="230"/>
      <c r="I379" s="160"/>
      <c r="K379" t="s">
        <v>252</v>
      </c>
    </row>
    <row r="380" spans="1:9" s="14" customFormat="1" ht="51.75" customHeight="1">
      <c r="A380" s="211" t="s">
        <v>795</v>
      </c>
      <c r="B380" s="211" t="s">
        <v>409</v>
      </c>
      <c r="C380" s="211" t="s">
        <v>410</v>
      </c>
      <c r="D380" s="221" t="s">
        <v>373</v>
      </c>
      <c r="E380" s="226"/>
      <c r="F380" s="227">
        <v>3.8049999999999997</v>
      </c>
      <c r="G380" s="227"/>
      <c r="H380" s="228"/>
      <c r="I380" s="51"/>
    </row>
    <row r="381" spans="1:9" ht="25.5" customHeight="1">
      <c r="A381" s="192">
        <f aca="true" t="shared" si="18" ref="A381:A386">A380+0.1</f>
        <v>70.1</v>
      </c>
      <c r="B381" s="223" t="s">
        <v>379</v>
      </c>
      <c r="C381" s="206" t="s">
        <v>26</v>
      </c>
      <c r="D381" s="206" t="s">
        <v>372</v>
      </c>
      <c r="E381" s="229"/>
      <c r="F381" s="230">
        <v>3.3103499999999997</v>
      </c>
      <c r="G381" s="189"/>
      <c r="H381" s="230"/>
      <c r="I381" s="160"/>
    </row>
    <row r="382" spans="1:9" ht="24.75" customHeight="1">
      <c r="A382" s="192">
        <f t="shared" si="18"/>
        <v>70.19999999999999</v>
      </c>
      <c r="B382" s="223" t="s">
        <v>379</v>
      </c>
      <c r="C382" s="206" t="s">
        <v>27</v>
      </c>
      <c r="D382" s="204" t="s">
        <v>85</v>
      </c>
      <c r="E382" s="229"/>
      <c r="F382" s="189">
        <v>0.49465</v>
      </c>
      <c r="G382" s="189"/>
      <c r="H382" s="230"/>
      <c r="I382" s="160"/>
    </row>
    <row r="383" spans="1:9" ht="24" customHeight="1">
      <c r="A383" s="192">
        <f t="shared" si="18"/>
        <v>70.29999999999998</v>
      </c>
      <c r="B383" s="206" t="s">
        <v>12</v>
      </c>
      <c r="C383" s="206" t="s">
        <v>411</v>
      </c>
      <c r="D383" s="206" t="s">
        <v>383</v>
      </c>
      <c r="E383" s="229"/>
      <c r="F383" s="230">
        <v>27.395999999999997</v>
      </c>
      <c r="G383" s="189"/>
      <c r="H383" s="230"/>
      <c r="I383" s="160"/>
    </row>
    <row r="384" spans="1:9" ht="23.25" customHeight="1">
      <c r="A384" s="192">
        <f t="shared" si="18"/>
        <v>70.39999999999998</v>
      </c>
      <c r="B384" s="206" t="s">
        <v>12</v>
      </c>
      <c r="C384" s="206" t="s">
        <v>412</v>
      </c>
      <c r="D384" s="206" t="s">
        <v>383</v>
      </c>
      <c r="E384" s="189"/>
      <c r="F384" s="230">
        <v>6.81095</v>
      </c>
      <c r="G384" s="230"/>
      <c r="H384" s="230"/>
      <c r="I384" s="160"/>
    </row>
    <row r="385" spans="1:9" ht="21.75" customHeight="1">
      <c r="A385" s="192">
        <f t="shared" si="18"/>
        <v>70.49999999999997</v>
      </c>
      <c r="B385" s="206" t="s">
        <v>12</v>
      </c>
      <c r="C385" s="206" t="s">
        <v>413</v>
      </c>
      <c r="D385" s="206" t="s">
        <v>383</v>
      </c>
      <c r="E385" s="237"/>
      <c r="F385" s="230">
        <v>3</v>
      </c>
      <c r="G385" s="230"/>
      <c r="H385" s="230"/>
      <c r="I385" s="160"/>
    </row>
    <row r="386" spans="1:9" ht="20.25" customHeight="1">
      <c r="A386" s="192">
        <f t="shared" si="18"/>
        <v>70.59999999999997</v>
      </c>
      <c r="B386" s="206" t="s">
        <v>379</v>
      </c>
      <c r="C386" s="206" t="s">
        <v>29</v>
      </c>
      <c r="D386" s="206" t="s">
        <v>85</v>
      </c>
      <c r="E386" s="229"/>
      <c r="F386" s="230">
        <v>0.3805</v>
      </c>
      <c r="G386" s="189"/>
      <c r="H386" s="230"/>
      <c r="I386" s="160"/>
    </row>
    <row r="387" spans="1:9" s="14" customFormat="1" ht="47.25" customHeight="1">
      <c r="A387" s="211" t="s">
        <v>796</v>
      </c>
      <c r="B387" s="211" t="s">
        <v>414</v>
      </c>
      <c r="C387" s="211" t="s">
        <v>415</v>
      </c>
      <c r="D387" s="221" t="s">
        <v>31</v>
      </c>
      <c r="E387" s="226"/>
      <c r="F387" s="227">
        <v>267.12</v>
      </c>
      <c r="G387" s="227"/>
      <c r="H387" s="228"/>
      <c r="I387" s="51"/>
    </row>
    <row r="388" spans="1:9" ht="19.5" customHeight="1">
      <c r="A388" s="192">
        <f>A387+0.1</f>
        <v>71.1</v>
      </c>
      <c r="B388" s="223" t="s">
        <v>379</v>
      </c>
      <c r="C388" s="206" t="s">
        <v>26</v>
      </c>
      <c r="D388" s="206" t="s">
        <v>372</v>
      </c>
      <c r="E388" s="229"/>
      <c r="F388" s="230">
        <v>11.325888</v>
      </c>
      <c r="G388" s="189"/>
      <c r="H388" s="230"/>
      <c r="I388" s="160"/>
    </row>
    <row r="389" spans="1:9" ht="19.5" customHeight="1">
      <c r="A389" s="192">
        <f>A388+0.1</f>
        <v>71.19999999999999</v>
      </c>
      <c r="B389" s="223" t="s">
        <v>379</v>
      </c>
      <c r="C389" s="206" t="s">
        <v>27</v>
      </c>
      <c r="D389" s="204" t="s">
        <v>85</v>
      </c>
      <c r="E389" s="229"/>
      <c r="F389" s="189">
        <v>0.560952</v>
      </c>
      <c r="G389" s="189"/>
      <c r="H389" s="230"/>
      <c r="I389" s="160"/>
    </row>
    <row r="390" spans="1:9" ht="19.5" customHeight="1">
      <c r="A390" s="192">
        <f>A389+0.1</f>
        <v>71.29999999999998</v>
      </c>
      <c r="B390" s="206" t="s">
        <v>12</v>
      </c>
      <c r="C390" s="206" t="s">
        <v>411</v>
      </c>
      <c r="D390" s="206" t="s">
        <v>62</v>
      </c>
      <c r="E390" s="229"/>
      <c r="F390" s="230">
        <v>0.40068000000000004</v>
      </c>
      <c r="G390" s="189"/>
      <c r="H390" s="230"/>
      <c r="I390" s="160"/>
    </row>
    <row r="391" spans="1:9" s="14" customFormat="1" ht="51" customHeight="1">
      <c r="A391" s="211" t="s">
        <v>797</v>
      </c>
      <c r="B391" s="211" t="s">
        <v>416</v>
      </c>
      <c r="C391" s="211" t="s">
        <v>422</v>
      </c>
      <c r="D391" s="221" t="s">
        <v>31</v>
      </c>
      <c r="E391" s="226"/>
      <c r="F391" s="227">
        <v>2.5</v>
      </c>
      <c r="G391" s="227"/>
      <c r="H391" s="228"/>
      <c r="I391" s="51"/>
    </row>
    <row r="392" spans="1:9" ht="21.75" customHeight="1">
      <c r="A392" s="192">
        <f>A391+0.1</f>
        <v>72.1</v>
      </c>
      <c r="B392" s="223" t="s">
        <v>379</v>
      </c>
      <c r="C392" s="206" t="s">
        <v>26</v>
      </c>
      <c r="D392" s="206" t="s">
        <v>372</v>
      </c>
      <c r="E392" s="229"/>
      <c r="F392" s="230">
        <v>3.5</v>
      </c>
      <c r="G392" s="189"/>
      <c r="H392" s="230"/>
      <c r="I392" s="160"/>
    </row>
    <row r="393" spans="1:9" ht="24" customHeight="1">
      <c r="A393" s="192">
        <f>A392+0.1</f>
        <v>72.19999999999999</v>
      </c>
      <c r="B393" s="223" t="s">
        <v>379</v>
      </c>
      <c r="C393" s="206" t="s">
        <v>27</v>
      </c>
      <c r="D393" s="204" t="s">
        <v>85</v>
      </c>
      <c r="E393" s="229"/>
      <c r="F393" s="189">
        <v>0.525</v>
      </c>
      <c r="G393" s="189"/>
      <c r="H393" s="230"/>
      <c r="I393" s="160"/>
    </row>
    <row r="394" spans="1:9" ht="20.25" customHeight="1">
      <c r="A394" s="192">
        <f>A393+0.1</f>
        <v>72.29999999999998</v>
      </c>
      <c r="B394" s="292" t="s">
        <v>598</v>
      </c>
      <c r="C394" s="206" t="s">
        <v>404</v>
      </c>
      <c r="D394" s="204" t="s">
        <v>382</v>
      </c>
      <c r="E394" s="229"/>
      <c r="F394" s="230">
        <v>2.875</v>
      </c>
      <c r="G394" s="189"/>
      <c r="H394" s="230"/>
      <c r="I394" s="160"/>
    </row>
    <row r="395" spans="1:9" ht="21.75" customHeight="1">
      <c r="A395" s="192">
        <f>A394+0.1</f>
        <v>72.39999999999998</v>
      </c>
      <c r="B395" s="206" t="s">
        <v>641</v>
      </c>
      <c r="C395" s="206" t="s">
        <v>423</v>
      </c>
      <c r="D395" s="206" t="s">
        <v>383</v>
      </c>
      <c r="E395" s="189"/>
      <c r="F395" s="230">
        <v>17.3</v>
      </c>
      <c r="G395" s="238"/>
      <c r="H395" s="230"/>
      <c r="I395" s="160"/>
    </row>
    <row r="396" spans="1:9" s="14" customFormat="1" ht="46.5" customHeight="1">
      <c r="A396" s="211" t="s">
        <v>798</v>
      </c>
      <c r="B396" s="211" t="s">
        <v>647</v>
      </c>
      <c r="C396" s="211" t="s">
        <v>643</v>
      </c>
      <c r="D396" s="211" t="s">
        <v>31</v>
      </c>
      <c r="E396" s="216"/>
      <c r="F396" s="221">
        <v>439.58</v>
      </c>
      <c r="G396" s="216"/>
      <c r="H396" s="222"/>
      <c r="I396" s="51"/>
    </row>
    <row r="397" spans="1:9" s="18" customFormat="1" ht="21.75" customHeight="1">
      <c r="A397" s="192">
        <f>A396+0.1</f>
        <v>73.1</v>
      </c>
      <c r="B397" s="206" t="s">
        <v>379</v>
      </c>
      <c r="C397" s="206" t="s">
        <v>642</v>
      </c>
      <c r="D397" s="206" t="s">
        <v>372</v>
      </c>
      <c r="E397" s="212"/>
      <c r="F397" s="192">
        <v>13.62698</v>
      </c>
      <c r="G397" s="192"/>
      <c r="H397" s="192"/>
      <c r="I397" s="55"/>
    </row>
    <row r="398" spans="1:9" s="18" customFormat="1" ht="21.75" customHeight="1">
      <c r="A398" s="192">
        <f>A397+0.1</f>
        <v>73.19999999999999</v>
      </c>
      <c r="B398" s="206" t="s">
        <v>379</v>
      </c>
      <c r="C398" s="206" t="s">
        <v>27</v>
      </c>
      <c r="D398" s="204" t="s">
        <v>85</v>
      </c>
      <c r="E398" s="212"/>
      <c r="F398" s="213">
        <v>0.8791599999999999</v>
      </c>
      <c r="G398" s="192"/>
      <c r="H398" s="204"/>
      <c r="I398" s="55"/>
    </row>
    <row r="399" spans="1:9" s="18" customFormat="1" ht="21.75" customHeight="1">
      <c r="A399" s="192">
        <f>A398+0.1</f>
        <v>73.29999999999998</v>
      </c>
      <c r="B399" s="191" t="s">
        <v>648</v>
      </c>
      <c r="C399" s="191" t="s">
        <v>644</v>
      </c>
      <c r="D399" s="204" t="s">
        <v>383</v>
      </c>
      <c r="E399" s="212"/>
      <c r="F399" s="192">
        <v>39.5622</v>
      </c>
      <c r="G399" s="192"/>
      <c r="H399" s="192"/>
      <c r="I399" s="55"/>
    </row>
    <row r="400" spans="1:9" s="18" customFormat="1" ht="21.75" customHeight="1">
      <c r="A400" s="192">
        <f>A399+0.1</f>
        <v>73.39999999999998</v>
      </c>
      <c r="B400" s="191" t="s">
        <v>649</v>
      </c>
      <c r="C400" s="191" t="s">
        <v>645</v>
      </c>
      <c r="D400" s="204" t="s">
        <v>383</v>
      </c>
      <c r="E400" s="213"/>
      <c r="F400" s="192">
        <v>5.0112119999999996</v>
      </c>
      <c r="G400" s="192"/>
      <c r="H400" s="192"/>
      <c r="I400" s="55"/>
    </row>
    <row r="401" spans="1:9" s="14" customFormat="1" ht="57" customHeight="1">
      <c r="A401" s="211" t="s">
        <v>799</v>
      </c>
      <c r="B401" s="218" t="s">
        <v>37</v>
      </c>
      <c r="C401" s="211" t="s">
        <v>646</v>
      </c>
      <c r="D401" s="211" t="s">
        <v>31</v>
      </c>
      <c r="E401" s="216"/>
      <c r="F401" s="222">
        <v>439.58</v>
      </c>
      <c r="G401" s="216"/>
      <c r="H401" s="221"/>
      <c r="I401" s="51"/>
    </row>
    <row r="402" spans="1:9" s="18" customFormat="1" ht="27" customHeight="1">
      <c r="A402" s="192">
        <f>A401+0.1</f>
        <v>74.1</v>
      </c>
      <c r="B402" s="219" t="s">
        <v>379</v>
      </c>
      <c r="C402" s="206" t="s">
        <v>374</v>
      </c>
      <c r="D402" s="206" t="s">
        <v>372</v>
      </c>
      <c r="E402" s="204"/>
      <c r="F402" s="192">
        <v>298.9144</v>
      </c>
      <c r="G402" s="192"/>
      <c r="H402" s="204"/>
      <c r="I402" s="55"/>
    </row>
    <row r="403" spans="1:9" s="18" customFormat="1" ht="26.25" customHeight="1">
      <c r="A403" s="192">
        <f>A402+0.1</f>
        <v>74.19999999999999</v>
      </c>
      <c r="B403" s="219" t="s">
        <v>379</v>
      </c>
      <c r="C403" s="206" t="s">
        <v>27</v>
      </c>
      <c r="D403" s="204" t="s">
        <v>85</v>
      </c>
      <c r="E403" s="212"/>
      <c r="F403" s="213">
        <v>1.31874</v>
      </c>
      <c r="G403" s="192"/>
      <c r="H403" s="204"/>
      <c r="I403" s="55"/>
    </row>
    <row r="404" spans="1:9" s="18" customFormat="1" ht="22.5" customHeight="1">
      <c r="A404" s="192">
        <f>A403+0.1</f>
        <v>74.29999999999998</v>
      </c>
      <c r="B404" s="191" t="s">
        <v>505</v>
      </c>
      <c r="C404" s="191" t="s">
        <v>38</v>
      </c>
      <c r="D404" s="204" t="s">
        <v>383</v>
      </c>
      <c r="E404" s="212"/>
      <c r="F404" s="192">
        <v>111.21374</v>
      </c>
      <c r="G404" s="192"/>
      <c r="H404" s="204"/>
      <c r="I404" s="55"/>
    </row>
    <row r="405" spans="1:12" s="18" customFormat="1" ht="21.75" customHeight="1">
      <c r="A405" s="192">
        <f>A404+0.1</f>
        <v>74.39999999999998</v>
      </c>
      <c r="B405" s="191" t="s">
        <v>493</v>
      </c>
      <c r="C405" s="191" t="s">
        <v>39</v>
      </c>
      <c r="D405" s="204" t="s">
        <v>383</v>
      </c>
      <c r="E405" s="212"/>
      <c r="F405" s="204">
        <v>11.86866</v>
      </c>
      <c r="G405" s="192"/>
      <c r="H405" s="204"/>
      <c r="I405" s="55"/>
      <c r="J405" s="55"/>
      <c r="K405" s="55"/>
      <c r="L405" s="55"/>
    </row>
    <row r="406" spans="1:9" s="18" customFormat="1" ht="23.25" customHeight="1">
      <c r="A406" s="192">
        <f>A405+0.1</f>
        <v>74.49999999999997</v>
      </c>
      <c r="B406" s="219" t="s">
        <v>379</v>
      </c>
      <c r="C406" s="191" t="s">
        <v>386</v>
      </c>
      <c r="D406" s="204" t="s">
        <v>84</v>
      </c>
      <c r="E406" s="213"/>
      <c r="F406" s="212">
        <v>0.835202</v>
      </c>
      <c r="G406" s="192"/>
      <c r="H406" s="204"/>
      <c r="I406" s="55"/>
    </row>
    <row r="407" spans="1:9" ht="24" customHeight="1">
      <c r="A407" s="290"/>
      <c r="B407" s="293"/>
      <c r="C407" s="294" t="s">
        <v>278</v>
      </c>
      <c r="D407" s="295"/>
      <c r="E407" s="296"/>
      <c r="F407" s="290"/>
      <c r="G407" s="290"/>
      <c r="H407" s="290"/>
      <c r="I407" s="160"/>
    </row>
    <row r="408" spans="1:9" s="14" customFormat="1" ht="65.25" customHeight="1">
      <c r="A408" s="211" t="s">
        <v>800</v>
      </c>
      <c r="B408" s="211" t="s">
        <v>53</v>
      </c>
      <c r="C408" s="211" t="s">
        <v>717</v>
      </c>
      <c r="D408" s="221" t="s">
        <v>31</v>
      </c>
      <c r="E408" s="226"/>
      <c r="F408" s="227">
        <v>110.5</v>
      </c>
      <c r="G408" s="227"/>
      <c r="H408" s="228"/>
      <c r="I408" s="51"/>
    </row>
    <row r="409" spans="1:9" ht="21" customHeight="1">
      <c r="A409" s="192">
        <f>A408+0.1</f>
        <v>75.1</v>
      </c>
      <c r="B409" s="223" t="s">
        <v>379</v>
      </c>
      <c r="C409" s="206" t="s">
        <v>26</v>
      </c>
      <c r="D409" s="206" t="s">
        <v>372</v>
      </c>
      <c r="E409" s="229"/>
      <c r="F409" s="230">
        <v>111.605</v>
      </c>
      <c r="G409" s="189"/>
      <c r="H409" s="230"/>
      <c r="I409" s="160"/>
    </row>
    <row r="410" spans="1:9" ht="20.25" customHeight="1">
      <c r="A410" s="192">
        <f>A409+0.1</f>
        <v>75.19999999999999</v>
      </c>
      <c r="B410" s="223" t="s">
        <v>379</v>
      </c>
      <c r="C410" s="206" t="s">
        <v>27</v>
      </c>
      <c r="D410" s="204" t="s">
        <v>375</v>
      </c>
      <c r="E410" s="229"/>
      <c r="F410" s="189">
        <v>2.9835</v>
      </c>
      <c r="G410" s="189"/>
      <c r="H410" s="230"/>
      <c r="I410" s="160"/>
    </row>
    <row r="411" spans="1:9" ht="19.5" customHeight="1">
      <c r="A411" s="192">
        <f>A410+0.1</f>
        <v>75.29999999999998</v>
      </c>
      <c r="B411" s="206" t="s">
        <v>498</v>
      </c>
      <c r="C411" s="206" t="s">
        <v>47</v>
      </c>
      <c r="D411" s="204" t="s">
        <v>375</v>
      </c>
      <c r="E411" s="229"/>
      <c r="F411" s="230">
        <v>12</v>
      </c>
      <c r="G411" s="189"/>
      <c r="H411" s="230"/>
      <c r="I411" s="160"/>
    </row>
    <row r="412" spans="1:9" ht="22.5" customHeight="1">
      <c r="A412" s="192">
        <f>A411+0.1</f>
        <v>75.39999999999998</v>
      </c>
      <c r="B412" s="191" t="s">
        <v>618</v>
      </c>
      <c r="C412" s="206" t="s">
        <v>41</v>
      </c>
      <c r="D412" s="204" t="s">
        <v>376</v>
      </c>
      <c r="E412" s="238"/>
      <c r="F412" s="230">
        <v>2.6299</v>
      </c>
      <c r="G412" s="230"/>
      <c r="H412" s="230"/>
      <c r="I412" s="160"/>
    </row>
    <row r="413" spans="1:9" ht="21" customHeight="1">
      <c r="A413" s="192">
        <f>A412+0.1</f>
        <v>75.49999999999997</v>
      </c>
      <c r="B413" s="206" t="s">
        <v>379</v>
      </c>
      <c r="C413" s="206" t="s">
        <v>29</v>
      </c>
      <c r="D413" s="206" t="s">
        <v>85</v>
      </c>
      <c r="E413" s="229"/>
      <c r="F413" s="230">
        <v>0.3315</v>
      </c>
      <c r="G413" s="189"/>
      <c r="H413" s="230"/>
      <c r="I413" s="160"/>
    </row>
    <row r="414" spans="1:9" s="14" customFormat="1" ht="53.25" customHeight="1">
      <c r="A414" s="222">
        <f>A408+0.1</f>
        <v>75.1</v>
      </c>
      <c r="B414" s="211" t="s">
        <v>12</v>
      </c>
      <c r="C414" s="211" t="s">
        <v>714</v>
      </c>
      <c r="D414" s="221" t="s">
        <v>31</v>
      </c>
      <c r="E414" s="226"/>
      <c r="F414" s="227">
        <v>110.5</v>
      </c>
      <c r="G414" s="227"/>
      <c r="H414" s="228"/>
      <c r="I414" s="51"/>
    </row>
    <row r="415" spans="1:9" ht="21" customHeight="1">
      <c r="A415" s="192">
        <f>A414+0.1</f>
        <v>75.19999999999999</v>
      </c>
      <c r="B415" s="206" t="s">
        <v>12</v>
      </c>
      <c r="C415" s="206" t="s">
        <v>26</v>
      </c>
      <c r="D415" s="206" t="s">
        <v>372</v>
      </c>
      <c r="E415" s="229"/>
      <c r="F415" s="230">
        <v>110.5</v>
      </c>
      <c r="G415" s="189"/>
      <c r="H415" s="230"/>
      <c r="I415" s="160"/>
    </row>
    <row r="416" spans="1:9" ht="32.25" customHeight="1">
      <c r="A416" s="192">
        <f>A415+0.1</f>
        <v>75.29999999999998</v>
      </c>
      <c r="B416" s="206" t="s">
        <v>716</v>
      </c>
      <c r="C416" s="206" t="s">
        <v>715</v>
      </c>
      <c r="D416" s="204" t="s">
        <v>375</v>
      </c>
      <c r="E416" s="229"/>
      <c r="F416" s="189">
        <v>112.71000000000001</v>
      </c>
      <c r="G416" s="189"/>
      <c r="H416" s="230"/>
      <c r="I416" s="160"/>
    </row>
    <row r="417" spans="1:9" ht="24" customHeight="1">
      <c r="A417" s="192">
        <f>A416+0.1</f>
        <v>75.39999999999998</v>
      </c>
      <c r="B417" s="206" t="s">
        <v>500</v>
      </c>
      <c r="C417" s="206" t="s">
        <v>61</v>
      </c>
      <c r="D417" s="204" t="s">
        <v>383</v>
      </c>
      <c r="E417" s="238"/>
      <c r="F417" s="189">
        <v>22.1</v>
      </c>
      <c r="G417" s="189"/>
      <c r="H417" s="230"/>
      <c r="I417" s="160"/>
    </row>
    <row r="418" spans="1:9" s="14" customFormat="1" ht="48.75" customHeight="1">
      <c r="A418" s="211" t="s">
        <v>801</v>
      </c>
      <c r="B418" s="211" t="s">
        <v>53</v>
      </c>
      <c r="C418" s="211" t="s">
        <v>718</v>
      </c>
      <c r="D418" s="221" t="s">
        <v>31</v>
      </c>
      <c r="E418" s="226"/>
      <c r="F418" s="227">
        <v>45.5</v>
      </c>
      <c r="G418" s="227"/>
      <c r="H418" s="228"/>
      <c r="I418" s="51"/>
    </row>
    <row r="419" spans="1:9" ht="21" customHeight="1">
      <c r="A419" s="192">
        <f>A418+0.1</f>
        <v>76.1</v>
      </c>
      <c r="B419" s="223" t="s">
        <v>379</v>
      </c>
      <c r="C419" s="206" t="s">
        <v>26</v>
      </c>
      <c r="D419" s="206" t="s">
        <v>372</v>
      </c>
      <c r="E419" s="229"/>
      <c r="F419" s="230">
        <v>45.955</v>
      </c>
      <c r="G419" s="189"/>
      <c r="H419" s="230"/>
      <c r="I419" s="160"/>
    </row>
    <row r="420" spans="1:9" ht="20.25" customHeight="1">
      <c r="A420" s="192">
        <f>A419+0.1</f>
        <v>76.19999999999999</v>
      </c>
      <c r="B420" s="223" t="s">
        <v>379</v>
      </c>
      <c r="C420" s="206" t="s">
        <v>27</v>
      </c>
      <c r="D420" s="204" t="s">
        <v>375</v>
      </c>
      <c r="E420" s="229"/>
      <c r="F420" s="189">
        <v>1.2285</v>
      </c>
      <c r="G420" s="189"/>
      <c r="H420" s="230"/>
      <c r="I420" s="160"/>
    </row>
    <row r="421" spans="1:9" ht="19.5" customHeight="1">
      <c r="A421" s="192">
        <f>A420+0.1</f>
        <v>76.29999999999998</v>
      </c>
      <c r="B421" s="206" t="s">
        <v>498</v>
      </c>
      <c r="C421" s="206" t="s">
        <v>47</v>
      </c>
      <c r="D421" s="204" t="s">
        <v>375</v>
      </c>
      <c r="E421" s="229"/>
      <c r="F421" s="230">
        <v>12</v>
      </c>
      <c r="G421" s="189"/>
      <c r="H421" s="230"/>
      <c r="I421" s="160"/>
    </row>
    <row r="422" spans="1:9" ht="22.5" customHeight="1">
      <c r="A422" s="192">
        <f>A421+0.1</f>
        <v>76.39999999999998</v>
      </c>
      <c r="B422" s="191" t="s">
        <v>618</v>
      </c>
      <c r="C422" s="206" t="s">
        <v>41</v>
      </c>
      <c r="D422" s="204" t="s">
        <v>376</v>
      </c>
      <c r="E422" s="238"/>
      <c r="F422" s="230">
        <v>1.0829</v>
      </c>
      <c r="G422" s="230"/>
      <c r="H422" s="230"/>
      <c r="I422" s="160"/>
    </row>
    <row r="423" spans="1:9" ht="21" customHeight="1">
      <c r="A423" s="192">
        <f>A422+0.1</f>
        <v>76.49999999999997</v>
      </c>
      <c r="B423" s="206" t="s">
        <v>379</v>
      </c>
      <c r="C423" s="206" t="s">
        <v>29</v>
      </c>
      <c r="D423" s="206" t="s">
        <v>85</v>
      </c>
      <c r="E423" s="229"/>
      <c r="F423" s="230">
        <v>0.1365</v>
      </c>
      <c r="G423" s="189"/>
      <c r="H423" s="230"/>
      <c r="I423" s="160"/>
    </row>
    <row r="424" spans="1:9" s="14" customFormat="1" ht="91.5" customHeight="1">
      <c r="A424" s="211" t="s">
        <v>802</v>
      </c>
      <c r="B424" s="217" t="s">
        <v>4</v>
      </c>
      <c r="C424" s="211" t="s">
        <v>426</v>
      </c>
      <c r="D424" s="211" t="s">
        <v>31</v>
      </c>
      <c r="E424" s="226"/>
      <c r="F424" s="227">
        <v>586.3</v>
      </c>
      <c r="G424" s="227"/>
      <c r="H424" s="228"/>
      <c r="I424" s="51"/>
    </row>
    <row r="425" spans="1:10" ht="18" customHeight="1">
      <c r="A425" s="192">
        <f>A424+0.1</f>
        <v>77.1</v>
      </c>
      <c r="B425" s="239" t="s">
        <v>379</v>
      </c>
      <c r="C425" s="206" t="s">
        <v>26</v>
      </c>
      <c r="D425" s="206" t="s">
        <v>372</v>
      </c>
      <c r="E425" s="238"/>
      <c r="F425" s="230">
        <v>385.7854</v>
      </c>
      <c r="G425" s="189"/>
      <c r="H425" s="230"/>
      <c r="I425" s="55"/>
      <c r="J425" s="18"/>
    </row>
    <row r="426" spans="1:10" ht="18" customHeight="1">
      <c r="A426" s="192">
        <f>A425+0.1</f>
        <v>77.19999999999999</v>
      </c>
      <c r="B426" s="239" t="s">
        <v>379</v>
      </c>
      <c r="C426" s="206" t="s">
        <v>27</v>
      </c>
      <c r="D426" s="204" t="s">
        <v>375</v>
      </c>
      <c r="E426" s="238"/>
      <c r="F426" s="238">
        <v>4.528</v>
      </c>
      <c r="G426" s="189"/>
      <c r="H426" s="230"/>
      <c r="I426" s="55"/>
      <c r="J426" s="18"/>
    </row>
    <row r="427" spans="1:10" ht="18" customHeight="1">
      <c r="A427" s="192">
        <f>A426+0.1</f>
        <v>77.29999999999998</v>
      </c>
      <c r="B427" s="191" t="s">
        <v>511</v>
      </c>
      <c r="C427" s="191" t="s">
        <v>392</v>
      </c>
      <c r="D427" s="204" t="s">
        <v>383</v>
      </c>
      <c r="E427" s="189"/>
      <c r="F427" s="230">
        <v>369.36899999999997</v>
      </c>
      <c r="G427" s="189"/>
      <c r="H427" s="230"/>
      <c r="I427" s="55"/>
      <c r="J427" s="18"/>
    </row>
    <row r="428" spans="1:10" ht="18" customHeight="1">
      <c r="A428" s="192">
        <f>A427+0.1</f>
        <v>77.39999999999998</v>
      </c>
      <c r="B428" s="191" t="s">
        <v>499</v>
      </c>
      <c r="C428" s="191" t="s">
        <v>428</v>
      </c>
      <c r="D428" s="204" t="s">
        <v>383</v>
      </c>
      <c r="E428" s="189"/>
      <c r="F428" s="230">
        <v>463.17699999999996</v>
      </c>
      <c r="G428" s="189"/>
      <c r="H428" s="230"/>
      <c r="I428" s="55"/>
      <c r="J428" s="18"/>
    </row>
    <row r="429" spans="1:10" ht="18" customHeight="1">
      <c r="A429" s="192">
        <f>A428+0.1</f>
        <v>77.49999999999997</v>
      </c>
      <c r="B429" s="191" t="s">
        <v>379</v>
      </c>
      <c r="C429" s="206" t="s">
        <v>29</v>
      </c>
      <c r="D429" s="206" t="s">
        <v>85</v>
      </c>
      <c r="E429" s="237"/>
      <c r="F429" s="230">
        <v>0.93808</v>
      </c>
      <c r="G429" s="189"/>
      <c r="H429" s="230"/>
      <c r="I429" s="55"/>
      <c r="J429" s="18"/>
    </row>
    <row r="430" spans="1:9" s="14" customFormat="1" ht="46.5" customHeight="1">
      <c r="A430" s="211" t="s">
        <v>803</v>
      </c>
      <c r="B430" s="211" t="s">
        <v>647</v>
      </c>
      <c r="C430" s="211" t="s">
        <v>786</v>
      </c>
      <c r="D430" s="211" t="s">
        <v>31</v>
      </c>
      <c r="E430" s="216"/>
      <c r="F430" s="221">
        <v>11.3</v>
      </c>
      <c r="G430" s="216"/>
      <c r="H430" s="222"/>
      <c r="I430" s="51"/>
    </row>
    <row r="431" spans="1:9" s="18" customFormat="1" ht="21.75" customHeight="1">
      <c r="A431" s="192">
        <f>A430+0.1</f>
        <v>78.1</v>
      </c>
      <c r="B431" s="206" t="s">
        <v>379</v>
      </c>
      <c r="C431" s="206" t="s">
        <v>642</v>
      </c>
      <c r="D431" s="206" t="s">
        <v>372</v>
      </c>
      <c r="E431" s="212"/>
      <c r="F431" s="192">
        <v>0.3503</v>
      </c>
      <c r="G431" s="192"/>
      <c r="H431" s="192"/>
      <c r="I431" s="55"/>
    </row>
    <row r="432" spans="1:9" s="18" customFormat="1" ht="21.75" customHeight="1">
      <c r="A432" s="192">
        <f>A431+0.1</f>
        <v>78.19999999999999</v>
      </c>
      <c r="B432" s="206" t="s">
        <v>379</v>
      </c>
      <c r="C432" s="206" t="s">
        <v>27</v>
      </c>
      <c r="D432" s="204" t="s">
        <v>85</v>
      </c>
      <c r="E432" s="212"/>
      <c r="F432" s="213">
        <v>0.022600000000000002</v>
      </c>
      <c r="G432" s="192"/>
      <c r="H432" s="204"/>
      <c r="I432" s="55"/>
    </row>
    <row r="433" spans="1:9" s="18" customFormat="1" ht="21.75" customHeight="1">
      <c r="A433" s="192">
        <f>A432+0.1</f>
        <v>78.29999999999998</v>
      </c>
      <c r="B433" s="191" t="s">
        <v>648</v>
      </c>
      <c r="C433" s="191" t="s">
        <v>644</v>
      </c>
      <c r="D433" s="204" t="s">
        <v>383</v>
      </c>
      <c r="E433" s="212"/>
      <c r="F433" s="192">
        <v>1.0170000000000001</v>
      </c>
      <c r="G433" s="192"/>
      <c r="H433" s="192"/>
      <c r="I433" s="55"/>
    </row>
    <row r="434" spans="1:9" s="18" customFormat="1" ht="21.75" customHeight="1">
      <c r="A434" s="192">
        <f>A433+0.1</f>
        <v>78.39999999999998</v>
      </c>
      <c r="B434" s="191" t="s">
        <v>649</v>
      </c>
      <c r="C434" s="191" t="s">
        <v>645</v>
      </c>
      <c r="D434" s="204" t="s">
        <v>383</v>
      </c>
      <c r="E434" s="213"/>
      <c r="F434" s="192">
        <v>0.12882000000000002</v>
      </c>
      <c r="G434" s="192"/>
      <c r="H434" s="192"/>
      <c r="I434" s="55"/>
    </row>
    <row r="435" spans="1:9" s="14" customFormat="1" ht="57" customHeight="1">
      <c r="A435" s="211" t="s">
        <v>804</v>
      </c>
      <c r="B435" s="218" t="s">
        <v>37</v>
      </c>
      <c r="C435" s="211" t="s">
        <v>787</v>
      </c>
      <c r="D435" s="211" t="s">
        <v>31</v>
      </c>
      <c r="E435" s="216"/>
      <c r="F435" s="222">
        <v>11.3</v>
      </c>
      <c r="G435" s="216"/>
      <c r="H435" s="221"/>
      <c r="I435" s="51"/>
    </row>
    <row r="436" spans="1:9" s="18" customFormat="1" ht="27" customHeight="1">
      <c r="A436" s="192">
        <f>A435+0.1</f>
        <v>79.1</v>
      </c>
      <c r="B436" s="219" t="s">
        <v>379</v>
      </c>
      <c r="C436" s="206" t="s">
        <v>374</v>
      </c>
      <c r="D436" s="206" t="s">
        <v>372</v>
      </c>
      <c r="E436" s="204"/>
      <c r="F436" s="192">
        <v>7.684000000000001</v>
      </c>
      <c r="G436" s="192"/>
      <c r="H436" s="204"/>
      <c r="I436" s="55"/>
    </row>
    <row r="437" spans="1:9" s="18" customFormat="1" ht="26.25" customHeight="1">
      <c r="A437" s="192">
        <f>A436+0.1</f>
        <v>79.19999999999999</v>
      </c>
      <c r="B437" s="219" t="s">
        <v>379</v>
      </c>
      <c r="C437" s="206" t="s">
        <v>27</v>
      </c>
      <c r="D437" s="204" t="s">
        <v>85</v>
      </c>
      <c r="E437" s="212"/>
      <c r="F437" s="213">
        <v>0.0339</v>
      </c>
      <c r="G437" s="192"/>
      <c r="H437" s="204"/>
      <c r="I437" s="55"/>
    </row>
    <row r="438" spans="1:9" s="18" customFormat="1" ht="22.5" customHeight="1">
      <c r="A438" s="192">
        <f>A437+0.1</f>
        <v>79.29999999999998</v>
      </c>
      <c r="B438" s="191" t="s">
        <v>505</v>
      </c>
      <c r="C438" s="191" t="s">
        <v>38</v>
      </c>
      <c r="D438" s="204" t="s">
        <v>383</v>
      </c>
      <c r="E438" s="212"/>
      <c r="F438" s="192">
        <v>2.8589</v>
      </c>
      <c r="G438" s="192"/>
      <c r="H438" s="204"/>
      <c r="I438" s="55"/>
    </row>
    <row r="439" spans="1:12" s="18" customFormat="1" ht="21.75" customHeight="1">
      <c r="A439" s="192">
        <f>A438+0.1</f>
        <v>79.39999999999998</v>
      </c>
      <c r="B439" s="191" t="s">
        <v>493</v>
      </c>
      <c r="C439" s="191" t="s">
        <v>39</v>
      </c>
      <c r="D439" s="204" t="s">
        <v>383</v>
      </c>
      <c r="E439" s="212"/>
      <c r="F439" s="204">
        <v>0.30510000000000004</v>
      </c>
      <c r="G439" s="192"/>
      <c r="H439" s="204"/>
      <c r="I439" s="55"/>
      <c r="J439" s="55"/>
      <c r="K439" s="55"/>
      <c r="L439" s="55"/>
    </row>
    <row r="440" spans="1:9" s="18" customFormat="1" ht="23.25" customHeight="1">
      <c r="A440" s="192">
        <f>A439+0.1</f>
        <v>79.49999999999997</v>
      </c>
      <c r="B440" s="219" t="s">
        <v>379</v>
      </c>
      <c r="C440" s="191" t="s">
        <v>386</v>
      </c>
      <c r="D440" s="204" t="s">
        <v>84</v>
      </c>
      <c r="E440" s="213"/>
      <c r="F440" s="212">
        <v>0.021470000000000003</v>
      </c>
      <c r="G440" s="192"/>
      <c r="H440" s="204"/>
      <c r="I440" s="55"/>
    </row>
    <row r="441" spans="1:9" s="14" customFormat="1" ht="48.75" customHeight="1">
      <c r="A441" s="211" t="s">
        <v>867</v>
      </c>
      <c r="B441" s="217" t="s">
        <v>279</v>
      </c>
      <c r="C441" s="211" t="s">
        <v>280</v>
      </c>
      <c r="D441" s="211" t="s">
        <v>31</v>
      </c>
      <c r="E441" s="226"/>
      <c r="F441" s="227">
        <v>292.9</v>
      </c>
      <c r="G441" s="227"/>
      <c r="H441" s="228"/>
      <c r="I441" s="51"/>
    </row>
    <row r="442" spans="1:10" ht="19.5" customHeight="1">
      <c r="A442" s="192">
        <f>A441+0.1</f>
        <v>80.1</v>
      </c>
      <c r="B442" s="239" t="s">
        <v>379</v>
      </c>
      <c r="C442" s="206" t="s">
        <v>281</v>
      </c>
      <c r="D442" s="206" t="s">
        <v>372</v>
      </c>
      <c r="E442" s="238"/>
      <c r="F442" s="230">
        <v>134.1482</v>
      </c>
      <c r="G442" s="189"/>
      <c r="H442" s="230"/>
      <c r="I442" s="55"/>
      <c r="J442" s="18"/>
    </row>
    <row r="443" spans="1:10" ht="19.5" customHeight="1">
      <c r="A443" s="192">
        <f>A442+0.1</f>
        <v>80.19999999999999</v>
      </c>
      <c r="B443" s="239" t="s">
        <v>379</v>
      </c>
      <c r="C443" s="206" t="s">
        <v>27</v>
      </c>
      <c r="D443" s="204" t="s">
        <v>375</v>
      </c>
      <c r="E443" s="237"/>
      <c r="F443" s="238">
        <v>0.67367</v>
      </c>
      <c r="G443" s="189"/>
      <c r="H443" s="230"/>
      <c r="I443" s="55"/>
      <c r="J443" s="18"/>
    </row>
    <row r="444" spans="1:10" ht="19.5" customHeight="1">
      <c r="A444" s="192">
        <f>A443+0.1</f>
        <v>80.29999999999998</v>
      </c>
      <c r="B444" s="191" t="s">
        <v>12</v>
      </c>
      <c r="C444" s="191" t="s">
        <v>282</v>
      </c>
      <c r="D444" s="204" t="s">
        <v>62</v>
      </c>
      <c r="E444" s="297"/>
      <c r="F444" s="237">
        <v>0.10842572199999999</v>
      </c>
      <c r="G444" s="189"/>
      <c r="H444" s="230"/>
      <c r="I444" s="55"/>
      <c r="J444" s="18"/>
    </row>
    <row r="445" spans="1:10" ht="19.5" customHeight="1">
      <c r="A445" s="192">
        <f>A444+0.1</f>
        <v>80.39999999999998</v>
      </c>
      <c r="B445" s="204" t="s">
        <v>512</v>
      </c>
      <c r="C445" s="191" t="s">
        <v>283</v>
      </c>
      <c r="D445" s="204" t="s">
        <v>376</v>
      </c>
      <c r="E445" s="298"/>
      <c r="F445" s="237">
        <v>0.026946799999999996</v>
      </c>
      <c r="G445" s="189"/>
      <c r="H445" s="230"/>
      <c r="I445" s="55"/>
      <c r="J445" s="18"/>
    </row>
    <row r="446" spans="1:10" ht="19.5" customHeight="1">
      <c r="A446" s="192">
        <f>A445+0.1</f>
        <v>80.49999999999997</v>
      </c>
      <c r="B446" s="191" t="s">
        <v>12</v>
      </c>
      <c r="C446" s="206" t="s">
        <v>284</v>
      </c>
      <c r="D446" s="206" t="s">
        <v>382</v>
      </c>
      <c r="E446" s="238"/>
      <c r="F446" s="189">
        <v>9.9586</v>
      </c>
      <c r="G446" s="189"/>
      <c r="H446" s="230"/>
      <c r="I446" s="55"/>
      <c r="J446" s="18"/>
    </row>
    <row r="447" spans="1:8" s="128" customFormat="1" ht="69" customHeight="1">
      <c r="A447" s="286">
        <v>81</v>
      </c>
      <c r="B447" s="217" t="s">
        <v>2</v>
      </c>
      <c r="C447" s="217" t="s">
        <v>720</v>
      </c>
      <c r="D447" s="217" t="s">
        <v>385</v>
      </c>
      <c r="E447" s="217"/>
      <c r="F447" s="287">
        <v>25.41</v>
      </c>
      <c r="G447" s="217"/>
      <c r="H447" s="222"/>
    </row>
    <row r="448" spans="1:8" s="128" customFormat="1" ht="21" customHeight="1">
      <c r="A448" s="192">
        <f>A447+0.1</f>
        <v>81.1</v>
      </c>
      <c r="B448" s="191" t="s">
        <v>379</v>
      </c>
      <c r="C448" s="206" t="s">
        <v>286</v>
      </c>
      <c r="D448" s="191" t="s">
        <v>372</v>
      </c>
      <c r="E448" s="204"/>
      <c r="F448" s="191">
        <v>22.1067</v>
      </c>
      <c r="G448" s="191"/>
      <c r="H448" s="192"/>
    </row>
    <row r="449" spans="1:8" s="128" customFormat="1" ht="42.75" customHeight="1">
      <c r="A449" s="286">
        <v>82</v>
      </c>
      <c r="B449" s="217" t="s">
        <v>2</v>
      </c>
      <c r="C449" s="217" t="s">
        <v>230</v>
      </c>
      <c r="D449" s="217" t="s">
        <v>385</v>
      </c>
      <c r="E449" s="217"/>
      <c r="F449" s="287">
        <v>25.41</v>
      </c>
      <c r="G449" s="217"/>
      <c r="H449" s="222"/>
    </row>
    <row r="450" spans="1:8" s="128" customFormat="1" ht="21" customHeight="1">
      <c r="A450" s="192">
        <f>A449+0.1</f>
        <v>82.1</v>
      </c>
      <c r="B450" s="288" t="s">
        <v>551</v>
      </c>
      <c r="C450" s="206" t="s">
        <v>446</v>
      </c>
      <c r="D450" s="191" t="s">
        <v>385</v>
      </c>
      <c r="E450" s="204"/>
      <c r="F450" s="191">
        <v>25.41</v>
      </c>
      <c r="G450" s="285"/>
      <c r="H450" s="192"/>
    </row>
    <row r="451" spans="1:10" ht="22.5" customHeight="1">
      <c r="A451" s="211"/>
      <c r="B451" s="206"/>
      <c r="C451" s="211" t="s">
        <v>287</v>
      </c>
      <c r="D451" s="211" t="s">
        <v>84</v>
      </c>
      <c r="E451" s="226"/>
      <c r="F451" s="227"/>
      <c r="G451" s="227"/>
      <c r="H451" s="228"/>
      <c r="I451" s="51"/>
      <c r="J451" s="14"/>
    </row>
    <row r="452" spans="1:10" ht="20.25" customHeight="1">
      <c r="A452" s="211"/>
      <c r="B452" s="206"/>
      <c r="C452" s="211" t="s">
        <v>288</v>
      </c>
      <c r="D452" s="211" t="s">
        <v>84</v>
      </c>
      <c r="E452" s="226"/>
      <c r="F452" s="227"/>
      <c r="G452" s="227"/>
      <c r="H452" s="228"/>
      <c r="I452" s="51"/>
      <c r="J452" s="14"/>
    </row>
    <row r="453" spans="1:10" ht="19.5" customHeight="1">
      <c r="A453" s="211"/>
      <c r="B453" s="206"/>
      <c r="C453" s="206" t="s">
        <v>289</v>
      </c>
      <c r="D453" s="206" t="s">
        <v>84</v>
      </c>
      <c r="E453" s="229"/>
      <c r="F453" s="189"/>
      <c r="G453" s="189"/>
      <c r="H453" s="230"/>
      <c r="I453" s="183"/>
      <c r="J453" s="14"/>
    </row>
    <row r="454" spans="1:10" ht="19.5" customHeight="1">
      <c r="A454" s="211"/>
      <c r="B454" s="206"/>
      <c r="C454" s="299" t="s">
        <v>24</v>
      </c>
      <c r="D454" s="206" t="s">
        <v>84</v>
      </c>
      <c r="E454" s="229"/>
      <c r="F454" s="189"/>
      <c r="G454" s="189"/>
      <c r="H454" s="230"/>
      <c r="I454" s="183"/>
      <c r="J454" s="42"/>
    </row>
    <row r="455" spans="1:10" ht="18.75" customHeight="1">
      <c r="A455" s="211"/>
      <c r="B455" s="206"/>
      <c r="C455" s="299" t="s">
        <v>23</v>
      </c>
      <c r="D455" s="206" t="s">
        <v>84</v>
      </c>
      <c r="E455" s="229"/>
      <c r="F455" s="189"/>
      <c r="G455" s="189"/>
      <c r="H455" s="230"/>
      <c r="I455" s="183"/>
      <c r="J455" s="14"/>
    </row>
    <row r="456" spans="1:9" s="128" customFormat="1" ht="21.75" customHeight="1">
      <c r="A456" s="211"/>
      <c r="B456" s="217"/>
      <c r="C456" s="217" t="s">
        <v>292</v>
      </c>
      <c r="D456" s="217" t="s">
        <v>85</v>
      </c>
      <c r="E456" s="217"/>
      <c r="F456" s="217"/>
      <c r="G456" s="217"/>
      <c r="H456" s="222"/>
      <c r="I456" s="129"/>
    </row>
    <row r="457" spans="1:9" s="128" customFormat="1" ht="35.25" customHeight="1">
      <c r="A457" s="211"/>
      <c r="B457" s="217"/>
      <c r="C457" s="217" t="s">
        <v>293</v>
      </c>
      <c r="D457" s="300">
        <v>0.03</v>
      </c>
      <c r="E457" s="217"/>
      <c r="F457" s="217"/>
      <c r="G457" s="217"/>
      <c r="H457" s="222"/>
      <c r="I457" s="129"/>
    </row>
    <row r="458" spans="1:10" ht="23.25" customHeight="1">
      <c r="A458" s="211"/>
      <c r="B458" s="206"/>
      <c r="C458" s="211" t="s">
        <v>294</v>
      </c>
      <c r="D458" s="211" t="s">
        <v>84</v>
      </c>
      <c r="E458" s="226"/>
      <c r="F458" s="227"/>
      <c r="G458" s="227"/>
      <c r="H458" s="228"/>
      <c r="I458" s="186"/>
      <c r="J458" s="14"/>
    </row>
    <row r="459" spans="1:10" ht="20.25" customHeight="1">
      <c r="A459" s="101"/>
      <c r="B459" s="102"/>
      <c r="C459" s="101" t="s">
        <v>295</v>
      </c>
      <c r="D459" s="102" t="s">
        <v>84</v>
      </c>
      <c r="E459" s="140"/>
      <c r="F459" s="152" t="s">
        <v>962</v>
      </c>
      <c r="G459" s="135"/>
      <c r="H459" s="137"/>
      <c r="I459" s="51"/>
      <c r="J459" s="14"/>
    </row>
    <row r="460" spans="1:10" ht="19.5" customHeight="1">
      <c r="A460" s="101"/>
      <c r="B460" s="102"/>
      <c r="C460" s="101" t="s">
        <v>346</v>
      </c>
      <c r="D460" s="102" t="s">
        <v>84</v>
      </c>
      <c r="E460" s="140"/>
      <c r="F460" s="152"/>
      <c r="G460" s="135"/>
      <c r="H460" s="141"/>
      <c r="I460" s="187"/>
      <c r="J460" s="14"/>
    </row>
    <row r="461" spans="1:10" ht="20.25" customHeight="1">
      <c r="A461" s="101"/>
      <c r="B461" s="101"/>
      <c r="C461" s="101" t="s">
        <v>296</v>
      </c>
      <c r="D461" s="101" t="s">
        <v>84</v>
      </c>
      <c r="E461" s="140"/>
      <c r="F461" s="152" t="s">
        <v>962</v>
      </c>
      <c r="G461" s="135"/>
      <c r="H461" s="137"/>
      <c r="I461" s="51"/>
      <c r="J461" s="28"/>
    </row>
    <row r="462" spans="1:9" ht="21" customHeight="1">
      <c r="A462" s="102"/>
      <c r="B462" s="101"/>
      <c r="C462" s="101" t="s">
        <v>297</v>
      </c>
      <c r="D462" s="101" t="s">
        <v>84</v>
      </c>
      <c r="E462" s="142"/>
      <c r="F462" s="138"/>
      <c r="G462" s="138"/>
      <c r="H462" s="141"/>
      <c r="I462" s="188"/>
    </row>
    <row r="463" spans="1:10" ht="18">
      <c r="A463" s="82"/>
      <c r="B463" s="82"/>
      <c r="C463" s="150"/>
      <c r="D463" s="150"/>
      <c r="E463" s="150"/>
      <c r="F463" s="150"/>
      <c r="G463" s="150"/>
      <c r="H463" s="150"/>
      <c r="I463" s="25"/>
      <c r="J463" s="25"/>
    </row>
    <row r="464" spans="1:8" ht="18">
      <c r="A464" s="82"/>
      <c r="B464" s="82"/>
      <c r="C464" s="83"/>
      <c r="D464" s="83"/>
      <c r="E464" s="84"/>
      <c r="F464" s="62"/>
      <c r="G464" s="83"/>
      <c r="H464" s="62"/>
    </row>
    <row r="465" spans="1:13" ht="18">
      <c r="A465" s="62"/>
      <c r="B465" s="334"/>
      <c r="C465" s="334"/>
      <c r="D465" s="334"/>
      <c r="E465" s="334"/>
      <c r="F465" s="334"/>
      <c r="G465" s="334"/>
      <c r="H465" s="334"/>
      <c r="I465" s="334"/>
      <c r="J465" s="27"/>
      <c r="K465" s="27"/>
      <c r="L465" s="27"/>
      <c r="M465" s="27"/>
    </row>
  </sheetData>
  <sheetProtection/>
  <mergeCells count="17">
    <mergeCell ref="A7:H7"/>
    <mergeCell ref="A9:A10"/>
    <mergeCell ref="B9:B10"/>
    <mergeCell ref="A6:D6"/>
    <mergeCell ref="A1:H1"/>
    <mergeCell ref="A2:H2"/>
    <mergeCell ref="A3:H3"/>
    <mergeCell ref="A4:D4"/>
    <mergeCell ref="A5:D5"/>
    <mergeCell ref="J356:J364"/>
    <mergeCell ref="B465:I465"/>
    <mergeCell ref="C9:C10"/>
    <mergeCell ref="D9:D10"/>
    <mergeCell ref="E9:F9"/>
    <mergeCell ref="G9:H9"/>
    <mergeCell ref="I174:M174"/>
    <mergeCell ref="I223:M223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Irma Chokheli</cp:lastModifiedBy>
  <cp:lastPrinted>2020-02-10T14:51:05Z</cp:lastPrinted>
  <dcterms:created xsi:type="dcterms:W3CDTF">2005-10-04T05:52:32Z</dcterms:created>
  <dcterms:modified xsi:type="dcterms:W3CDTF">2020-02-28T08:08:23Z</dcterms:modified>
  <cp:category/>
  <cp:version/>
  <cp:contentType/>
  <cp:contentStatus/>
</cp:coreProperties>
</file>