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filterPrivacy="1"/>
  <xr:revisionPtr revIDLastSave="0" documentId="13_ncr:1_{1281E39C-2452-4459-8E53-3247E83CDF8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L23" i="1" l="1"/>
  <c r="L3" i="1"/>
  <c r="L13" i="1"/>
  <c r="L21" i="1"/>
  <c r="K23" i="1" l="1"/>
  <c r="K3" i="1"/>
  <c r="K13" i="1"/>
  <c r="K21" i="1"/>
  <c r="B6" i="1"/>
  <c r="B8" i="1"/>
  <c r="B9" i="1"/>
  <c r="B14" i="1"/>
  <c r="B16" i="1"/>
  <c r="B17" i="1"/>
  <c r="B18" i="1"/>
  <c r="B20" i="1"/>
  <c r="B25" i="1"/>
  <c r="J21" i="1"/>
  <c r="J15" i="1"/>
  <c r="J13" i="1"/>
  <c r="J12" i="1"/>
  <c r="J11" i="1"/>
  <c r="B11" i="1" s="1"/>
  <c r="J23" i="1"/>
  <c r="I23" i="1"/>
  <c r="I4" i="1"/>
  <c r="B4" i="1" s="1"/>
  <c r="I21" i="1"/>
  <c r="I19" i="1"/>
  <c r="B19" i="1" s="1"/>
  <c r="I2" i="1"/>
  <c r="I10" i="1"/>
  <c r="B10" i="1" s="1"/>
  <c r="I3" i="1"/>
  <c r="I12" i="1"/>
  <c r="I15" i="1"/>
  <c r="I5" i="1"/>
  <c r="I24" i="1"/>
  <c r="G13" i="1"/>
  <c r="G12" i="1"/>
  <c r="G23" i="1"/>
  <c r="G21" i="1"/>
  <c r="G2" i="1"/>
  <c r="B15" i="1" l="1"/>
  <c r="B3" i="1"/>
  <c r="B21" i="1"/>
  <c r="E7" i="1"/>
  <c r="B7" i="1" s="1"/>
  <c r="E2" i="1"/>
  <c r="B2" i="1" s="1"/>
  <c r="E5" i="1"/>
  <c r="B5" i="1" s="1"/>
  <c r="E24" i="1"/>
  <c r="B24" i="1" s="1"/>
  <c r="E12" i="1"/>
  <c r="B12" i="1" s="1"/>
  <c r="E13" i="1"/>
  <c r="B13" i="1" s="1"/>
  <c r="D23" i="1"/>
  <c r="B23" i="1" s="1"/>
</calcChain>
</file>

<file path=xl/sharedStrings.xml><?xml version="1.0" encoding="utf-8"?>
<sst xmlns="http://schemas.openxmlformats.org/spreadsheetml/2006/main" count="36" uniqueCount="36">
  <si>
    <t>პროდუქციის დასახელება დასახელება</t>
  </si>
  <si>
    <t>საოფისე სკამი რბილი ნახ. N22</t>
  </si>
  <si>
    <t>საკონფერენციო სკამი ნახ N22</t>
  </si>
  <si>
    <t>მაგიდა ერთი ტუმბით ნახ. N1</t>
  </si>
  <si>
    <t>მასწავლებლის მაგიდა ნახ N2</t>
  </si>
  <si>
    <t>შეხვედრების მაგიდა ნახ.N3</t>
  </si>
  <si>
    <t>კომპიუტერების მაგიდა ნახ. N4</t>
  </si>
  <si>
    <t>სამუშაო მაგიდა მისადგმელით ნახ N6</t>
  </si>
  <si>
    <t>სადემონსრაციო სასწავლო მაგიდა ნახ N10</t>
  </si>
  <si>
    <t>ნახევრად ღია კარადა ნახ N12</t>
  </si>
  <si>
    <t>კარადა ღია თაროებით ნახ N13</t>
  </si>
  <si>
    <t>სპორტული ინვენტარის ტუმბო ნახ N16</t>
  </si>
  <si>
    <t>გასახდელი კარადა საკეტით ნახ. N18</t>
  </si>
  <si>
    <t>ინდივიდუალური ჩასაკეტი კარადა ნახ N20</t>
  </si>
  <si>
    <t>საკიდი ნახ. N21</t>
  </si>
  <si>
    <t>ინდივიდუალური ჩასაკეტი კარადა  ნახ. N24</t>
  </si>
  <si>
    <t>კუთხის მაგიდა ნახ N25</t>
  </si>
  <si>
    <t>სსიპ კასპის მუნიციპალიტეტის სოფელ ხოვლის საჯარო სკოლა</t>
  </si>
  <si>
    <t>სსიპ თერჯოლის მუნიციპალიტეტის სოფელ სიქთარვას საჯარო სკოლა</t>
  </si>
  <si>
    <t>კომპიუტერების მაგიდა ნახ. N5</t>
  </si>
  <si>
    <t>სსიპ ადიგენი მუნიციპალიტეტის სოჯელ მოხის საჯარო სკოლა</t>
  </si>
  <si>
    <t>სსიპ ქალაქ თბილისის N90 საჯარო სკოლა</t>
  </si>
  <si>
    <t>სსიპ დედოფლისწყაროს მუნიციპალიტეტის სოფელ ზემო მაჩხაანის საჯარო სკოლა</t>
  </si>
  <si>
    <t>სსიპ ზესტაფონის N1 საჯარო სკოლა</t>
  </si>
  <si>
    <t>სსიპ ზესტაფონის მუნიციპალიტეტის სოფელ ზედა საქარას საჯარო სკოლა</t>
  </si>
  <si>
    <t>სსიპ ახალქალაქის მუნიციპალიტეტის სოფელ პტენის საჯარო სკოლა</t>
  </si>
  <si>
    <t>სსიპ ქალაქ თბილისის N100 სკოლა</t>
  </si>
  <si>
    <t>სსიპ ახალქალაქის მუნიციპალიტეტის სოფელ ბარალეთის N2 საჯარო სკოლა</t>
  </si>
  <si>
    <t>ტექნიკური ტუმბო ნახ.N8</t>
  </si>
  <si>
    <t>მაგიდის ტუმბო ნახ.N9</t>
  </si>
  <si>
    <t>წიგნების გასაცემი მაგიდა ნახ.N11</t>
  </si>
  <si>
    <t>სამედიცინო ინვევტარის კარადა ნახ.N14</t>
  </si>
  <si>
    <t>კომბინირებული კარადა ნახ.N15</t>
  </si>
  <si>
    <t>კართოთეკის კარადა ნახ.N17</t>
  </si>
  <si>
    <t>ინდივიდუალური ჩასაკეტი კარადა  ნახ.N19</t>
  </si>
  <si>
    <t>ჯამურად საყიდელი ავეჯის 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</si>
</sst>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view="pageBreakPreview" zoomScaleNormal="100" zoomScaleSheetLayoutView="100" workbookViewId="0">
      <selection activeCell="B5" sqref="B5"/>
    </sheetView>
  </sheetViews>
  <sheetFormatPr defaultRowHeight="15" x14ac:dyDescent="0.25"/>
  <cols>
    <col min="1" max="1" width="83.140625" customWidth="1"/>
    <col min="2" max="2" width="18.28515625" customWidth="1"/>
    <col min="3" max="3" width="12.28515625" customWidth="1"/>
    <col min="4" max="4" width="16.5703125" customWidth="1"/>
    <col min="5" max="5" width="15.28515625" customWidth="1"/>
    <col min="6" max="6" width="19.42578125" customWidth="1"/>
    <col min="7" max="7" width="18.42578125" customWidth="1"/>
    <col min="8" max="8" width="21" customWidth="1"/>
    <col min="9" max="9" width="22.7109375" customWidth="1"/>
    <col min="10" max="10" width="22" customWidth="1"/>
    <col min="11" max="11" width="26" customWidth="1"/>
    <col min="12" max="12" width="14.7109375" customWidth="1"/>
  </cols>
  <sheetData>
    <row r="1" spans="1:12" ht="70.5" customHeight="1" x14ac:dyDescent="0.25">
      <c r="A1" s="2" t="s">
        <v>0</v>
      </c>
      <c r="B1" s="2" t="s">
        <v>35</v>
      </c>
      <c r="C1" s="2" t="s">
        <v>26</v>
      </c>
      <c r="D1" s="2" t="s">
        <v>27</v>
      </c>
      <c r="E1" s="2" t="s">
        <v>17</v>
      </c>
      <c r="F1" s="2" t="s">
        <v>18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</row>
    <row r="2" spans="1:12" x14ac:dyDescent="0.25">
      <c r="A2" s="1" t="s">
        <v>3</v>
      </c>
      <c r="B2" s="1">
        <f t="shared" ref="B2:B25" si="0">C2+D2+E2+F2+G2+H2+I2+J2+K2+L2+M2</f>
        <v>91</v>
      </c>
      <c r="C2" s="1"/>
      <c r="D2" s="1">
        <v>3</v>
      </c>
      <c r="E2" s="1">
        <f>6+6+1+1</f>
        <v>14</v>
      </c>
      <c r="F2" s="1">
        <v>16</v>
      </c>
      <c r="G2" s="1">
        <f>10+1</f>
        <v>11</v>
      </c>
      <c r="H2" s="1">
        <v>6</v>
      </c>
      <c r="I2" s="1">
        <f>10+4+1</f>
        <v>15</v>
      </c>
      <c r="J2" s="1">
        <v>10</v>
      </c>
      <c r="K2" s="1">
        <v>10</v>
      </c>
      <c r="L2" s="1">
        <v>6</v>
      </c>
    </row>
    <row r="3" spans="1:12" x14ac:dyDescent="0.25">
      <c r="A3" s="1" t="s">
        <v>4</v>
      </c>
      <c r="B3" s="1">
        <f t="shared" si="0"/>
        <v>146</v>
      </c>
      <c r="C3" s="1"/>
      <c r="D3" s="1">
        <v>10</v>
      </c>
      <c r="E3" s="1">
        <v>6</v>
      </c>
      <c r="F3" s="1">
        <v>12</v>
      </c>
      <c r="G3" s="1">
        <v>12</v>
      </c>
      <c r="H3" s="1">
        <v>35</v>
      </c>
      <c r="I3" s="1">
        <f>12+5+2+4</f>
        <v>23</v>
      </c>
      <c r="J3" s="1">
        <v>25</v>
      </c>
      <c r="K3" s="1">
        <f>12+1</f>
        <v>13</v>
      </c>
      <c r="L3" s="1">
        <f>9+1</f>
        <v>10</v>
      </c>
    </row>
    <row r="4" spans="1:12" x14ac:dyDescent="0.25">
      <c r="A4" s="1" t="s">
        <v>5</v>
      </c>
      <c r="B4" s="1">
        <f t="shared" si="0"/>
        <v>24</v>
      </c>
      <c r="C4" s="1"/>
      <c r="D4" s="1"/>
      <c r="E4" s="1">
        <v>4</v>
      </c>
      <c r="F4" s="1"/>
      <c r="G4" s="1"/>
      <c r="H4" s="1">
        <v>2</v>
      </c>
      <c r="I4" s="1">
        <f>6+3+1</f>
        <v>10</v>
      </c>
      <c r="J4" s="1">
        <v>8</v>
      </c>
      <c r="K4" s="1"/>
      <c r="L4" s="1"/>
    </row>
    <row r="5" spans="1:12" x14ac:dyDescent="0.25">
      <c r="A5" s="1" t="s">
        <v>6</v>
      </c>
      <c r="B5" s="1">
        <f t="shared" si="0"/>
        <v>93</v>
      </c>
      <c r="C5" s="1"/>
      <c r="D5" s="1">
        <v>4</v>
      </c>
      <c r="E5" s="1">
        <f>2+1+1</f>
        <v>4</v>
      </c>
      <c r="F5" s="1"/>
      <c r="G5" s="1">
        <v>20</v>
      </c>
      <c r="H5" s="1"/>
      <c r="I5" s="1">
        <f>25+4</f>
        <v>29</v>
      </c>
      <c r="J5" s="1">
        <v>20</v>
      </c>
      <c r="K5" s="1">
        <v>12</v>
      </c>
      <c r="L5" s="1">
        <v>4</v>
      </c>
    </row>
    <row r="6" spans="1:12" x14ac:dyDescent="0.25">
      <c r="A6" s="1" t="s">
        <v>19</v>
      </c>
      <c r="B6" s="1">
        <f t="shared" si="0"/>
        <v>51</v>
      </c>
      <c r="C6" s="1"/>
      <c r="D6" s="1"/>
      <c r="E6" s="1"/>
      <c r="F6" s="1">
        <v>15</v>
      </c>
      <c r="G6" s="1"/>
      <c r="H6" s="1">
        <v>32</v>
      </c>
      <c r="I6" s="1">
        <v>3</v>
      </c>
      <c r="J6" s="1">
        <v>1</v>
      </c>
      <c r="K6" s="1"/>
      <c r="L6" s="1"/>
    </row>
    <row r="7" spans="1:12" x14ac:dyDescent="0.25">
      <c r="A7" s="1" t="s">
        <v>7</v>
      </c>
      <c r="B7" s="1">
        <f t="shared" si="0"/>
        <v>16</v>
      </c>
      <c r="C7" s="1"/>
      <c r="D7" s="1"/>
      <c r="E7" s="1">
        <f>1+4</f>
        <v>5</v>
      </c>
      <c r="F7" s="1">
        <v>3</v>
      </c>
      <c r="G7" s="1">
        <v>1</v>
      </c>
      <c r="H7" s="1">
        <v>3</v>
      </c>
      <c r="I7" s="1">
        <v>1</v>
      </c>
      <c r="J7" s="1">
        <v>1</v>
      </c>
      <c r="K7" s="1">
        <v>1</v>
      </c>
      <c r="L7" s="1">
        <v>1</v>
      </c>
    </row>
    <row r="8" spans="1:12" x14ac:dyDescent="0.25">
      <c r="A8" s="1" t="s">
        <v>28</v>
      </c>
      <c r="B8" s="1">
        <f t="shared" si="0"/>
        <v>14</v>
      </c>
      <c r="C8" s="1"/>
      <c r="D8" s="1"/>
      <c r="E8" s="1">
        <v>4</v>
      </c>
      <c r="F8" s="1"/>
      <c r="G8" s="1"/>
      <c r="H8" s="1"/>
      <c r="I8" s="1">
        <v>10</v>
      </c>
      <c r="J8" s="1"/>
      <c r="K8" s="1"/>
      <c r="L8" s="1"/>
    </row>
    <row r="9" spans="1:12" x14ac:dyDescent="0.25">
      <c r="A9" s="1" t="s">
        <v>29</v>
      </c>
      <c r="B9" s="1">
        <f t="shared" si="0"/>
        <v>12</v>
      </c>
      <c r="C9" s="1"/>
      <c r="D9" s="1"/>
      <c r="E9" s="1"/>
      <c r="F9" s="1">
        <v>1</v>
      </c>
      <c r="G9" s="1"/>
      <c r="H9" s="1">
        <v>5</v>
      </c>
      <c r="I9" s="1">
        <v>6</v>
      </c>
      <c r="J9" s="1"/>
      <c r="K9" s="1"/>
      <c r="L9" s="1"/>
    </row>
    <row r="10" spans="1:12" x14ac:dyDescent="0.25">
      <c r="A10" s="1" t="s">
        <v>8</v>
      </c>
      <c r="B10" s="1">
        <f t="shared" si="0"/>
        <v>31</v>
      </c>
      <c r="C10" s="1"/>
      <c r="D10" s="1"/>
      <c r="E10" s="1">
        <v>2</v>
      </c>
      <c r="F10" s="1"/>
      <c r="G10" s="1"/>
      <c r="H10" s="1">
        <v>6</v>
      </c>
      <c r="I10" s="1">
        <f>12+1+4</f>
        <v>17</v>
      </c>
      <c r="J10" s="1">
        <v>6</v>
      </c>
      <c r="K10" s="1"/>
      <c r="L10" s="1"/>
    </row>
    <row r="11" spans="1:12" x14ac:dyDescent="0.25">
      <c r="A11" s="1" t="s">
        <v>30</v>
      </c>
      <c r="B11" s="1">
        <f t="shared" si="0"/>
        <v>11</v>
      </c>
      <c r="C11" s="1"/>
      <c r="D11" s="1"/>
      <c r="E11" s="1">
        <v>2</v>
      </c>
      <c r="F11" s="1">
        <v>1</v>
      </c>
      <c r="G11" s="1"/>
      <c r="H11" s="1">
        <v>4</v>
      </c>
      <c r="I11" s="1">
        <v>2</v>
      </c>
      <c r="J11" s="1">
        <f>1+1</f>
        <v>2</v>
      </c>
      <c r="K11" s="1"/>
      <c r="L11" s="1"/>
    </row>
    <row r="12" spans="1:12" x14ac:dyDescent="0.25">
      <c r="A12" s="1" t="s">
        <v>9</v>
      </c>
      <c r="B12" s="1">
        <f t="shared" si="0"/>
        <v>230</v>
      </c>
      <c r="C12" s="1">
        <v>47</v>
      </c>
      <c r="D12" s="1"/>
      <c r="E12" s="1">
        <f>2+2+10</f>
        <v>14</v>
      </c>
      <c r="F12" s="1">
        <v>13</v>
      </c>
      <c r="G12" s="1">
        <f>12+2+2</f>
        <v>16</v>
      </c>
      <c r="H12" s="1">
        <v>59</v>
      </c>
      <c r="I12" s="1">
        <f>12+1+2+1+3+8</f>
        <v>27</v>
      </c>
      <c r="J12" s="1">
        <f>25+5+3</f>
        <v>33</v>
      </c>
      <c r="K12" s="1">
        <v>12</v>
      </c>
      <c r="L12" s="1">
        <v>9</v>
      </c>
    </row>
    <row r="13" spans="1:12" x14ac:dyDescent="0.25">
      <c r="A13" s="1" t="s">
        <v>10</v>
      </c>
      <c r="B13" s="1">
        <f t="shared" si="0"/>
        <v>126</v>
      </c>
      <c r="C13" s="1"/>
      <c r="D13" s="1"/>
      <c r="E13" s="1">
        <f>1+13</f>
        <v>14</v>
      </c>
      <c r="F13" s="1">
        <v>10</v>
      </c>
      <c r="G13" s="1">
        <f>8+15+2</f>
        <v>25</v>
      </c>
      <c r="H13" s="1">
        <v>29</v>
      </c>
      <c r="I13" s="1">
        <v>10</v>
      </c>
      <c r="J13" s="1">
        <f>1+3+10</f>
        <v>14</v>
      </c>
      <c r="K13" s="1">
        <f>5+10</f>
        <v>15</v>
      </c>
      <c r="L13" s="1">
        <f>4+5</f>
        <v>9</v>
      </c>
    </row>
    <row r="14" spans="1:12" x14ac:dyDescent="0.25">
      <c r="A14" s="1" t="s">
        <v>31</v>
      </c>
      <c r="B14" s="1">
        <f t="shared" si="0"/>
        <v>2</v>
      </c>
      <c r="C14" s="1"/>
      <c r="D14" s="1"/>
      <c r="E14" s="1"/>
      <c r="F14" s="1"/>
      <c r="G14" s="1"/>
      <c r="H14" s="1"/>
      <c r="I14" s="1">
        <v>2</v>
      </c>
      <c r="J14" s="1"/>
      <c r="K14" s="1"/>
      <c r="L14" s="1"/>
    </row>
    <row r="15" spans="1:12" x14ac:dyDescent="0.25">
      <c r="A15" s="1" t="s">
        <v>32</v>
      </c>
      <c r="B15" s="1">
        <f t="shared" si="0"/>
        <v>24</v>
      </c>
      <c r="C15" s="1"/>
      <c r="D15" s="1">
        <v>10</v>
      </c>
      <c r="E15" s="1"/>
      <c r="F15" s="1">
        <v>4</v>
      </c>
      <c r="G15" s="1"/>
      <c r="H15" s="1">
        <v>2</v>
      </c>
      <c r="I15" s="1">
        <f>1+1+3</f>
        <v>5</v>
      </c>
      <c r="J15" s="1">
        <f>1+1+1</f>
        <v>3</v>
      </c>
      <c r="K15" s="1"/>
      <c r="L15" s="1"/>
    </row>
    <row r="16" spans="1:12" x14ac:dyDescent="0.25">
      <c r="A16" s="1" t="s">
        <v>11</v>
      </c>
      <c r="B16" s="1">
        <f t="shared" si="0"/>
        <v>19</v>
      </c>
      <c r="C16" s="1"/>
      <c r="D16" s="1"/>
      <c r="E16" s="1"/>
      <c r="F16" s="1"/>
      <c r="G16" s="1">
        <v>5</v>
      </c>
      <c r="H16" s="1">
        <v>1</v>
      </c>
      <c r="I16" s="1">
        <v>3</v>
      </c>
      <c r="J16" s="1">
        <v>5</v>
      </c>
      <c r="K16" s="1">
        <v>5</v>
      </c>
      <c r="L16" s="1"/>
    </row>
    <row r="17" spans="1:12" x14ac:dyDescent="0.25">
      <c r="A17" s="1" t="s">
        <v>33</v>
      </c>
      <c r="B17" s="1">
        <f t="shared" si="0"/>
        <v>4</v>
      </c>
      <c r="C17" s="1"/>
      <c r="D17" s="1"/>
      <c r="E17" s="1">
        <v>1</v>
      </c>
      <c r="F17" s="1">
        <v>1</v>
      </c>
      <c r="G17" s="1"/>
      <c r="H17" s="1">
        <v>1</v>
      </c>
      <c r="I17" s="1"/>
      <c r="J17" s="1">
        <v>1</v>
      </c>
      <c r="K17" s="1"/>
      <c r="L17" s="1"/>
    </row>
    <row r="18" spans="1:12" x14ac:dyDescent="0.25">
      <c r="A18" s="1" t="s">
        <v>12</v>
      </c>
      <c r="B18" s="1">
        <f t="shared" si="0"/>
        <v>49</v>
      </c>
      <c r="C18" s="1"/>
      <c r="D18" s="1"/>
      <c r="E18" s="1"/>
      <c r="F18" s="1"/>
      <c r="G18" s="1">
        <v>5</v>
      </c>
      <c r="H18" s="1">
        <v>8</v>
      </c>
      <c r="I18" s="1">
        <v>20</v>
      </c>
      <c r="J18" s="1">
        <v>10</v>
      </c>
      <c r="K18" s="1">
        <v>6</v>
      </c>
      <c r="L18" s="1"/>
    </row>
    <row r="19" spans="1:12" x14ac:dyDescent="0.25">
      <c r="A19" s="1" t="s">
        <v>34</v>
      </c>
      <c r="B19" s="1">
        <f t="shared" si="0"/>
        <v>9</v>
      </c>
      <c r="C19" s="1"/>
      <c r="D19" s="1"/>
      <c r="E19" s="1">
        <v>1</v>
      </c>
      <c r="F19" s="1"/>
      <c r="G19" s="1"/>
      <c r="H19" s="1">
        <v>2</v>
      </c>
      <c r="I19" s="1">
        <f>1+1+1+1</f>
        <v>4</v>
      </c>
      <c r="J19" s="1">
        <v>1</v>
      </c>
      <c r="K19" s="1"/>
      <c r="L19" s="1">
        <v>1</v>
      </c>
    </row>
    <row r="20" spans="1:12" x14ac:dyDescent="0.25">
      <c r="A20" s="1" t="s">
        <v>13</v>
      </c>
      <c r="B20" s="1">
        <f t="shared" si="0"/>
        <v>14</v>
      </c>
      <c r="C20" s="1"/>
      <c r="D20" s="1">
        <v>2</v>
      </c>
      <c r="E20" s="1"/>
      <c r="F20" s="1">
        <v>3</v>
      </c>
      <c r="G20" s="1"/>
      <c r="H20" s="1">
        <v>4</v>
      </c>
      <c r="I20" s="1">
        <v>5</v>
      </c>
      <c r="J20" s="1"/>
      <c r="K20" s="1"/>
      <c r="L20" s="1"/>
    </row>
    <row r="21" spans="1:12" x14ac:dyDescent="0.25">
      <c r="A21" s="1" t="s">
        <v>14</v>
      </c>
      <c r="B21" s="1">
        <f t="shared" si="0"/>
        <v>278</v>
      </c>
      <c r="C21" s="1"/>
      <c r="D21" s="1"/>
      <c r="E21" s="1"/>
      <c r="F21" s="1">
        <v>32</v>
      </c>
      <c r="G21" s="1">
        <f>24+1+3+5</f>
        <v>33</v>
      </c>
      <c r="H21" s="1">
        <v>96</v>
      </c>
      <c r="I21" s="1">
        <f>24+2+2+4+1</f>
        <v>33</v>
      </c>
      <c r="J21" s="1">
        <f>50+2+5</f>
        <v>57</v>
      </c>
      <c r="K21" s="1">
        <f>12+1+2</f>
        <v>15</v>
      </c>
      <c r="L21" s="1">
        <f>9+1+2</f>
        <v>12</v>
      </c>
    </row>
    <row r="22" spans="1:12" x14ac:dyDescent="0.25">
      <c r="A22" s="1" t="s">
        <v>1</v>
      </c>
      <c r="B22" s="1">
        <f>C22+D22+E22+F22+G22+H22+I22+J22+K22+L22</f>
        <v>17</v>
      </c>
      <c r="C22" s="1"/>
      <c r="D22" s="1"/>
      <c r="E22" s="1">
        <v>4</v>
      </c>
      <c r="F22" s="1">
        <v>5</v>
      </c>
      <c r="G22" s="1">
        <v>1</v>
      </c>
      <c r="H22" s="1">
        <v>2</v>
      </c>
      <c r="I22" s="1">
        <v>2</v>
      </c>
      <c r="J22" s="1">
        <v>1</v>
      </c>
      <c r="K22" s="1">
        <v>1</v>
      </c>
      <c r="L22" s="1">
        <v>1</v>
      </c>
    </row>
    <row r="23" spans="1:12" x14ac:dyDescent="0.25">
      <c r="A23" s="1" t="s">
        <v>2</v>
      </c>
      <c r="B23" s="1">
        <f>C23+D23+E23+F23+G23+H23+I23+J23+K23+L23</f>
        <v>1168</v>
      </c>
      <c r="C23" s="1"/>
      <c r="D23" s="1">
        <f>10+15+4</f>
        <v>29</v>
      </c>
      <c r="E23" s="1">
        <v>30</v>
      </c>
      <c r="F23" s="1">
        <v>60</v>
      </c>
      <c r="G23" s="1">
        <f>12+10+20+20+1+50</f>
        <v>113</v>
      </c>
      <c r="H23" s="1">
        <v>300</v>
      </c>
      <c r="I23" s="1">
        <f>12+25+30+10+15+6+10+4+120+4+4</f>
        <v>240</v>
      </c>
      <c r="J23" s="1">
        <f>25+10+25+5+20+7+100+10</f>
        <v>202</v>
      </c>
      <c r="K23" s="1">
        <f>12+10+20+12+1+70</f>
        <v>125</v>
      </c>
      <c r="L23" s="1">
        <f>9+5+20+4+1+30</f>
        <v>69</v>
      </c>
    </row>
    <row r="24" spans="1:12" x14ac:dyDescent="0.25">
      <c r="A24" s="1" t="s">
        <v>15</v>
      </c>
      <c r="B24" s="1">
        <f t="shared" si="0"/>
        <v>11</v>
      </c>
      <c r="C24" s="1"/>
      <c r="D24" s="1"/>
      <c r="E24" s="1">
        <f>1+2</f>
        <v>3</v>
      </c>
      <c r="F24" s="1"/>
      <c r="G24" s="1"/>
      <c r="H24" s="1"/>
      <c r="I24" s="1">
        <f>5+3</f>
        <v>8</v>
      </c>
      <c r="J24" s="1"/>
      <c r="K24" s="1"/>
      <c r="L24" s="1"/>
    </row>
    <row r="25" spans="1:12" x14ac:dyDescent="0.25">
      <c r="A25" s="1" t="s">
        <v>16</v>
      </c>
      <c r="B25" s="1">
        <f t="shared" si="0"/>
        <v>2</v>
      </c>
      <c r="C25" s="1"/>
      <c r="D25" s="1"/>
      <c r="E25" s="1"/>
      <c r="F25" s="1"/>
      <c r="G25" s="1">
        <v>2</v>
      </c>
      <c r="H25" s="1"/>
      <c r="I25" s="1"/>
      <c r="J25" s="1"/>
      <c r="K25" s="1"/>
      <c r="L25" s="1"/>
    </row>
  </sheetData>
  <pageMargins left="0.7" right="0.7" top="0.75" bottom="0.75" header="0.3" footer="0.3"/>
  <pageSetup paperSize="9" scale="2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2020-02-27T06:59:23Z</dcterms:modified>
</cp:coreProperties>
</file>